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10848" yWindow="420" windowWidth="4512" windowHeight="6972" tabRatio="863"/>
  </bookViews>
  <sheets>
    <sheet name="A05 Summary PGD &amp; Nuc" sheetId="46" r:id="rId1"/>
    <sheet name="Sec Base Capital" sheetId="40" r:id="rId2"/>
    <sheet name="Base Rate Estimate  % 2014-2018" sheetId="2" r:id="rId3"/>
    <sheet name="FPL Loaders 2014-2018" sheetId="9" r:id="rId4"/>
    <sheet name="NEER IC Loaders to FPL 2015" sheetId="39" r:id="rId5"/>
    <sheet name="NEER to FPL Loaders" sheetId="8" r:id="rId6"/>
    <sheet name="Ovhd Rates 11-23-15" sheetId="10" r:id="rId7"/>
    <sheet name="Cap Clause O&amp;M 2014-2018" sheetId="38" r:id="rId8"/>
    <sheet name="Cap Clause Capl 2015-2017" sheetId="1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" localSheetId="0">#REF!</definedName>
    <definedName name="_">#REF!</definedName>
    <definedName name="Benefit" localSheetId="0">#REF!</definedName>
    <definedName name="Benefit">#REF!</definedName>
    <definedName name="Benefit2" localSheetId="0">#REF!</definedName>
    <definedName name="Benefit2">#REF!</definedName>
    <definedName name="BEx1ELIE6HRIIUX669UJS1724HQG" localSheetId="0" hidden="1">#REF!</definedName>
    <definedName name="BEx1ELIE6HRIIUX669UJS1724HQG" hidden="1">#REF!</definedName>
    <definedName name="BEx1LL9DZ6MXSE1TSE2H9NZ27WY3" localSheetId="0" hidden="1">#REF!</definedName>
    <definedName name="BEx1LL9DZ6MXSE1TSE2H9NZ27WY3" hidden="1">#REF!</definedName>
    <definedName name="BEx3O85IKWARA6NCJOLRBRJFMEWW" localSheetId="0" hidden="1">'[1]PGD A05 2010 - 2013 By WBS'!#REF!</definedName>
    <definedName name="BEx3O85IKWARA6NCJOLRBRJFMEWW" hidden="1">'[1]PGD A05 2010 - 2013 By WBS'!#REF!</definedName>
    <definedName name="BEx5MLQZM68YQSKARVWTTPINFQ2C" localSheetId="0" hidden="1">'[1]PGD A05 2010 - 2013 By WBS'!#REF!</definedName>
    <definedName name="BEx5MLQZM68YQSKARVWTTPINFQ2C" hidden="1">'[1]PGD A05 2010 - 2013 By WBS'!#REF!</definedName>
    <definedName name="BEx937O76OO0ZZH0SJANYALBYFAY" localSheetId="0" hidden="1">#REF!</definedName>
    <definedName name="BEx937O76OO0ZZH0SJANYALBYFAY" hidden="1">#REF!</definedName>
    <definedName name="BExCT8PE6TVPGU4MFQG7GVFKKW8D" localSheetId="0" hidden="1">#REF!</definedName>
    <definedName name="BExCT8PE6TVPGU4MFQG7GVFKKW8D" hidden="1">#REF!</definedName>
    <definedName name="BExD9CRVEA8HQ1XZIW2EDWHBQLVB" localSheetId="0" hidden="1">#REF!</definedName>
    <definedName name="BExD9CRVEA8HQ1XZIW2EDWHBQLVB" hidden="1">#REF!</definedName>
    <definedName name="BExERWCEBKQRYWRQLYJ4UCMMKTHG" localSheetId="0" hidden="1">'[1]PGD A05 2010 - 2013 By WBS'!#REF!</definedName>
    <definedName name="BExERWCEBKQRYWRQLYJ4UCMMKTHG" hidden="1">'[1]PGD A05 2010 - 2013 By WBS'!#REF!</definedName>
    <definedName name="BExGVUFLDW9DQ386FT770X68E4UI" localSheetId="0" hidden="1">#REF!</definedName>
    <definedName name="BExGVUFLDW9DQ386FT770X68E4UI" hidden="1">#REF!</definedName>
    <definedName name="BExIYJKQZ6EMKKDKQWFAWR5LURKA" localSheetId="0" hidden="1">#REF!</definedName>
    <definedName name="BExIYJKQZ6EMKKDKQWFAWR5LURKA" hidden="1">#REF!</definedName>
    <definedName name="BExKD11DTQW1KFUPS4SX8JS11R40" localSheetId="0" hidden="1">#REF!</definedName>
    <definedName name="BExKD11DTQW1KFUPS4SX8JS11R40" hidden="1">#REF!</definedName>
    <definedName name="BExKIWRZSP4MC4JR28GZ8EEULH8A" localSheetId="0" hidden="1">#REF!</definedName>
    <definedName name="BExKIWRZSP4MC4JR28GZ8EEULH8A" hidden="1">#REF!</definedName>
    <definedName name="BExMBYPQDG9AYDQ5E8IECVFREPO6" localSheetId="0" hidden="1">'[1]PGD A05 2010 - 2013 By WBS'!#REF!</definedName>
    <definedName name="BExMBYPQDG9AYDQ5E8IECVFREPO6" hidden="1">'[1]PGD A05 2010 - 2013 By WBS'!#REF!</definedName>
    <definedName name="BExMHTEIGWGLSQ82JIM5M8TI5RGV" localSheetId="0" hidden="1">#REF!</definedName>
    <definedName name="BExMHTEIGWGLSQ82JIM5M8TI5RGV" hidden="1">#REF!</definedName>
    <definedName name="BExQ9ZLYHWABXAA9NJDW8ZS0UQ9P" localSheetId="0" hidden="1">'[1]PGD A05 2010 - 2013 By WBS'!#REF!</definedName>
    <definedName name="BExQ9ZLYHWABXAA9NJDW8ZS0UQ9P" hidden="1">'[1]PGD A05 2010 - 2013 By WBS'!#REF!</definedName>
    <definedName name="BExQFB9NMMJDOS75BHMWZ6NJTRMH" localSheetId="0" hidden="1">#REF!</definedName>
    <definedName name="BExQFB9NMMJDOS75BHMWZ6NJTRMH" hidden="1">#REF!</definedName>
    <definedName name="BExS9FPSLAW9LFB653XRPCQ8A9VF" localSheetId="0" hidden="1">#REF!</definedName>
    <definedName name="BExS9FPSLAW9LFB653XRPCQ8A9VF" hidden="1">#REF!</definedName>
    <definedName name="BExTUY9WNSJ91GV8CP0SKJTEIV82" localSheetId="0" hidden="1">'[1]PGD A05 2010 - 2013 By WBS'!#REF!</definedName>
    <definedName name="BExTUY9WNSJ91GV8CP0SKJTEIV82" hidden="1">'[1]PGD A05 2010 - 2013 By WBS'!#REF!</definedName>
    <definedName name="BExXWVFIBYHRNJTZYVKHSHL8VJEZ" localSheetId="0" hidden="1">#REF!</definedName>
    <definedName name="BExXWVFIBYHRNJTZYVKHSHL8VJEZ" hidden="1">#REF!</definedName>
    <definedName name="BExZQFSUEZK81YEO54Z6WM39FIL1" localSheetId="0" hidden="1">#REF!</definedName>
    <definedName name="BExZQFSUEZK81YEO54Z6WM39FIL1" hidden="1">#REF!</definedName>
    <definedName name="BU_Table" localSheetId="0">#REF!</definedName>
    <definedName name="BU_Table" localSheetId="4">#REF!</definedName>
    <definedName name="BU_Table">#REF!</definedName>
    <definedName name="Budget" localSheetId="0">#REF!</definedName>
    <definedName name="Budget" localSheetId="4">#REF!</definedName>
    <definedName name="Budget">#REF!</definedName>
    <definedName name="BudgetCat">'[2]Column Def'!$Q$6:$Q$20</definedName>
    <definedName name="Business_Units" localSheetId="0">'[3]BU &amp; Locs'!#REF!</definedName>
    <definedName name="Business_Units" localSheetId="4">'[3]BU &amp; Locs'!#REF!</definedName>
    <definedName name="Business_Units">'[3]BU &amp; Locs'!#REF!</definedName>
    <definedName name="BusMgtCat3">'[2]Column Def'!$T$6:$T$10</definedName>
    <definedName name="CalcET" localSheetId="0">#REF!</definedName>
    <definedName name="CalcET" localSheetId="4">#REF!</definedName>
    <definedName name="CalcET">#REF!</definedName>
    <definedName name="Capital" localSheetId="0">#REF!</definedName>
    <definedName name="Capital" localSheetId="4">#REF!</definedName>
    <definedName name="Capital">#REF!</definedName>
    <definedName name="ColumnCommand" localSheetId="0">[4]ReportScript!#REF!</definedName>
    <definedName name="ColumnCommand" localSheetId="4">[4]ReportScript!#REF!</definedName>
    <definedName name="ColumnCommand">[4]ReportScript!#REF!</definedName>
    <definedName name="ColumnMember" localSheetId="0">[4]ReportScript!#REF!</definedName>
    <definedName name="ColumnMember" localSheetId="4">[4]ReportScript!#REF!</definedName>
    <definedName name="ColumnMember">[4]ReportScript!#REF!</definedName>
    <definedName name="custservcompare0607" localSheetId="0">#REF!</definedName>
    <definedName name="custservcompare0607" localSheetId="4">#REF!</definedName>
    <definedName name="custservcompare0607">#REF!</definedName>
    <definedName name="Data">[5]Data!$B$6:$AA$97</definedName>
    <definedName name="Data_Listing" localSheetId="0">#REF!</definedName>
    <definedName name="Data_Listing" localSheetId="4">#REF!</definedName>
    <definedName name="Data_Listing">#REF!</definedName>
    <definedName name="DATA1">#REF!</definedName>
    <definedName name="DATA10">#REF!</definedName>
    <definedName name="DATA2">#REF!</definedName>
    <definedName name="data2006" localSheetId="0">#REF!</definedName>
    <definedName name="data2006" localSheetId="4">#REF!</definedName>
    <definedName name="data2006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F_GRID_1" localSheetId="0">#REF!</definedName>
    <definedName name="DF_GRID_1" localSheetId="8">'Cap Clause Capl 2015-2017'!$F$9:$N$22</definedName>
    <definedName name="DF_GRID_1" localSheetId="7">'Cap Clause O&amp;M 2014-2018'!$F$9:$T$141</definedName>
    <definedName name="DF_GRID_1" localSheetId="6">'Ovhd Rates 11-23-15'!$G$10:$N$61</definedName>
    <definedName name="DF_GRID_1" localSheetId="1">'Sec Base Capital'!$F$18:$O$39</definedName>
    <definedName name="DF_GRID_1">#REF!</definedName>
    <definedName name="DF_NAVPANEL_13">'Ovhd Rates 11-23-15'!$C$10</definedName>
    <definedName name="DF_NAVPANEL_18">'Ovhd Rates 11-23-15'!$C$10</definedName>
    <definedName name="DorND">'[2]Column Def'!$K$6:$K$8</definedName>
    <definedName name="Earning_Amounts">'[6]Earnings Data'!$B$8:$O$1661</definedName>
    <definedName name="EarningsCode_Table" localSheetId="0">#REF!</definedName>
    <definedName name="EarningsCode_Table" localSheetId="4">#REF!</definedName>
    <definedName name="EarningsCode_Table">#REF!</definedName>
    <definedName name="EmpDataAllGrps" localSheetId="0">#REF!</definedName>
    <definedName name="EmpDataAllGrps" localSheetId="4">#REF!</definedName>
    <definedName name="EmpDataAllGrps">#REF!</definedName>
    <definedName name="EmpDatabyBU">'[7]By BU'!$B$13:$S$1712</definedName>
    <definedName name="FixedAssetsClass">'[2]Column Def'!$W$6:$W$32</definedName>
    <definedName name="howToChange" localSheetId="0">#REF!</definedName>
    <definedName name="howToChange">#REF!</definedName>
    <definedName name="howToCheck" localSheetId="0">#REF!</definedName>
    <definedName name="howToCheck">#REF!</definedName>
    <definedName name="hrcompare0607" localSheetId="0">#REF!</definedName>
    <definedName name="hrcompare0607" localSheetId="4">#REF!</definedName>
    <definedName name="hrcompare0607">#REF!</definedName>
    <definedName name="LeadCat">'[2]Column Def'!$AG$6:$AG$15</definedName>
    <definedName name="Locations" localSheetId="0">#REF!</definedName>
    <definedName name="Locations" localSheetId="4">#REF!</definedName>
    <definedName name="Locations">#REF!</definedName>
    <definedName name="LocTbl" localSheetId="0">#REF!</definedName>
    <definedName name="LocTbl" localSheetId="4">#REF!</definedName>
    <definedName name="LocTbl">#REF!</definedName>
    <definedName name="LOLD">1</definedName>
    <definedName name="LOLD_Table">9</definedName>
    <definedName name="MSA_SAP_DATA" localSheetId="0">#REF!</definedName>
    <definedName name="MSA_SAP_DATA" localSheetId="4">#REF!</definedName>
    <definedName name="MSA_SAP_DATA">#REF!</definedName>
    <definedName name="multiyr2">'[2]Column Def'!$E$6:$E$8</definedName>
    <definedName name="OandM" localSheetId="0">#REF!</definedName>
    <definedName name="OandM" localSheetId="4">#REF!</definedName>
    <definedName name="OandM">#REF!</definedName>
    <definedName name="OHorNonOH">'[2]Column Def'!$N$6:$N$8</definedName>
    <definedName name="Option_Account" localSheetId="0">#REF!</definedName>
    <definedName name="Option_Account" localSheetId="4">#REF!</definedName>
    <definedName name="Option_Account">#REF!</definedName>
    <definedName name="Option_Other" localSheetId="0">#REF!</definedName>
    <definedName name="Option_Other" localSheetId="4">#REF!</definedName>
    <definedName name="Option_Other">#REF!</definedName>
    <definedName name="PageCommand" localSheetId="0">[8]ReportScript!#REF!</definedName>
    <definedName name="PageCommand" localSheetId="4">[8]ReportScript!#REF!</definedName>
    <definedName name="PageCommand">[8]ReportScript!#REF!</definedName>
    <definedName name="PageMember" localSheetId="0">[4]ReportScript!#REF!</definedName>
    <definedName name="PageMember" localSheetId="4">[4]ReportScript!#REF!</definedName>
    <definedName name="PageMember">[4]ReportScript!#REF!</definedName>
    <definedName name="_xlnm.Print_Area" localSheetId="2">'Base Rate Estimate  % 2014-2018'!$A$5:$X$59</definedName>
    <definedName name="_xlnm.Print_Area" localSheetId="8">'Cap Clause Capl 2015-2017'!$A$4:$O$23</definedName>
    <definedName name="_xlnm.Print_Area" localSheetId="7">'Cap Clause O&amp;M 2014-2018'!$A$4:$U$142</definedName>
    <definedName name="_xlnm.Print_Area" localSheetId="4">'NEER IC Loaders to FPL 2015'!$A$4:$F$46</definedName>
    <definedName name="_xlnm.Print_Area" localSheetId="6">'Ovhd Rates 11-23-15'!$A$4:$O$62</definedName>
    <definedName name="_xlnm.Print_Area" localSheetId="1">'Sec Base Capital'!$A$4:$P$40</definedName>
    <definedName name="_xlnm.Print_Titles" localSheetId="0">'A05 Summary PGD &amp; Nuc'!$A:$A,'A05 Summary PGD &amp; Nuc'!$4:$7</definedName>
    <definedName name="PrintArea" localSheetId="0">#REF!</definedName>
    <definedName name="PrintArea" localSheetId="4">#REF!</definedName>
    <definedName name="PrintArea">#REF!</definedName>
    <definedName name="Prjstonotshow">'[2]Column Def'!$B$6:$B$8</definedName>
    <definedName name="PS_Data">'[9]PS Details'!$B$9:$S$2015</definedName>
    <definedName name="pscompare0607" localSheetId="0">#REF!</definedName>
    <definedName name="pscompare0607" localSheetId="4">#REF!</definedName>
    <definedName name="pscompare0607">#REF!</definedName>
    <definedName name="Range_AllET" localSheetId="0">[8]Parameters!#REF!</definedName>
    <definedName name="Range_AllET" localSheetId="4">[8]Parameters!#REF!</definedName>
    <definedName name="Range_AllET">[8]Parameters!#REF!</definedName>
    <definedName name="RangeVar" localSheetId="0">#REF!</definedName>
    <definedName name="RangeVar" localSheetId="4">#REF!</definedName>
    <definedName name="RangeVar">#REF!</definedName>
    <definedName name="ReportCol1" localSheetId="0">[10]Report!#REF!</definedName>
    <definedName name="ReportCol1" localSheetId="4">[10]Report!#REF!</definedName>
    <definedName name="ReportCol1">[10]Report!#REF!</definedName>
    <definedName name="ReportRange" localSheetId="0">#REF!</definedName>
    <definedName name="ReportRange" localSheetId="4">#REF!</definedName>
    <definedName name="ReportRange">#REF!</definedName>
    <definedName name="RowCommand" localSheetId="0">[4]ReportScript!#REF!</definedName>
    <definedName name="RowCommand" localSheetId="4">[4]ReportScript!#REF!</definedName>
    <definedName name="RowCommand">[4]ReportScript!#REF!</definedName>
    <definedName name="RowMember" localSheetId="0">[4]ReportScript!#REF!</definedName>
    <definedName name="RowMember" localSheetId="4">[4]ReportScript!#REF!</definedName>
    <definedName name="RowMember">[4]ReportScript!#REF!</definedName>
    <definedName name="Rpt2Act" localSheetId="0">#REF!</definedName>
    <definedName name="Rpt2Act" localSheetId="4">#REF!</definedName>
    <definedName name="Rpt2Act">#REF!</definedName>
    <definedName name="Rpt2ActTot" localSheetId="0">#REF!</definedName>
    <definedName name="Rpt2ActTot" localSheetId="4">#REF!</definedName>
    <definedName name="Rpt2ActTot">#REF!</definedName>
    <definedName name="Rpt2Var" localSheetId="0">#REF!</definedName>
    <definedName name="Rpt2Var" localSheetId="4">#REF!</definedName>
    <definedName name="Rpt2Var">#REF!</definedName>
    <definedName name="Rpt2VarTot" localSheetId="0">#REF!</definedName>
    <definedName name="Rpt2VarTot" localSheetId="4">#REF!</definedName>
    <definedName name="Rpt2VarTot">#REF!</definedName>
    <definedName name="Rpt3EssData" localSheetId="0">#REF!</definedName>
    <definedName name="Rpt3EssData" localSheetId="4">#REF!</definedName>
    <definedName name="Rpt3EssData">#REF!</definedName>
    <definedName name="Rpt6YE" localSheetId="0">#REF!</definedName>
    <definedName name="Rpt6YE" localSheetId="4">#REF!</definedName>
    <definedName name="Rpt6YE">#REF!</definedName>
    <definedName name="Rpt6YTD" localSheetId="0">#REF!</definedName>
    <definedName name="Rpt6YTD" localSheetId="4">#REF!</definedName>
    <definedName name="Rpt6YTD">#REF!</definedName>
    <definedName name="Rpt8Act" localSheetId="0">#REF!</definedName>
    <definedName name="Rpt8Act" localSheetId="4">#REF!</definedName>
    <definedName name="Rpt8Act">#REF!</definedName>
    <definedName name="Rpt8Bud" localSheetId="0">#REF!</definedName>
    <definedName name="Rpt8Bud" localSheetId="4">#REF!</definedName>
    <definedName name="Rpt8Bud">#REF!</definedName>
    <definedName name="RptDecBUBud" localSheetId="0">#REF!</definedName>
    <definedName name="RptDecBUBud" localSheetId="4">#REF!</definedName>
    <definedName name="RptDecBUBud">#REF!</definedName>
    <definedName name="RptDecBud" localSheetId="0">#REF!</definedName>
    <definedName name="RptDecBud" localSheetId="4">#REF!</definedName>
    <definedName name="RptDecBud">#REF!</definedName>
    <definedName name="RptYTDAct" localSheetId="0">#REF!</definedName>
    <definedName name="RptYTDAct" localSheetId="4">#REF!</definedName>
    <definedName name="RptYTDAct">#REF!</definedName>
    <definedName name="RptYTDBUBud" localSheetId="0">#REF!</definedName>
    <definedName name="RptYTDBUBud" localSheetId="4">#REF!</definedName>
    <definedName name="RptYTDBUBud">#REF!</definedName>
    <definedName name="SAPBEXdnldView" hidden="1">"4A1K6W4UEQQAD8HKXXFM0DZ3N"</definedName>
    <definedName name="SAPBEXhrIndnt" hidden="1">"Wide"</definedName>
    <definedName name="SAPBEXsysID" hidden="1">"GP1"</definedName>
    <definedName name="SAPCrosstab1">#REF!</definedName>
    <definedName name="SAPsysID" hidden="1">"708C5W7SBKP804JT78WJ0JNKI"</definedName>
    <definedName name="SAPwbID" hidden="1">"ARS"</definedName>
    <definedName name="Scale" localSheetId="0">[4]ReportScript!#REF!</definedName>
    <definedName name="Scale" localSheetId="4">[4]ReportScript!#REF!</definedName>
    <definedName name="Scale">[4]ReportScript!#REF!</definedName>
    <definedName name="semDescriptionY1">'[11]SEM Data'!$D$3:$D$432</definedName>
    <definedName name="semDescriptionY2">'[11]SEM Data'!$D$436:$D$865</definedName>
    <definedName name="semDescriptionY3">'[11]SEM Data'!$D$869:$D$1298</definedName>
    <definedName name="semDescriptionY4">'[11]SEM Data'!$D$1302:$D$1731</definedName>
    <definedName name="semDescriptionY5">'[11]SEM Data'!$D$1735:$D$2164</definedName>
    <definedName name="semDurationY1">'[11]SEM Data'!$HD$3:$HD$432</definedName>
    <definedName name="semDurationY2">'[11]SEM Data'!$HD$436:$HD$865</definedName>
    <definedName name="semFirstY1">'[11]SEM Data'!$HE$3:$HE$432</definedName>
    <definedName name="semFirstY2">'[11]SEM Data'!$HE$436:$HE$865</definedName>
    <definedName name="semHalfY1">'[11]SEM Data'!$HG$3:$HG$432</definedName>
    <definedName name="semHalfY2">'[11]SEM Data'!$HG$436:$HG$865</definedName>
    <definedName name="semHomeVisitsY1">'[11]SEM Data'!$L$3:$L$432</definedName>
    <definedName name="semHomeVisitsY2">'[11]SEM Data'!$L$436:$L$865</definedName>
    <definedName name="semHomeVisitsY3">'[11]SEM Data'!$L$869:$L$1298</definedName>
    <definedName name="semHomeVisitsY4">'[11]SEM Data'!$L$1302:$L$1731</definedName>
    <definedName name="semHomeVisitsY5">'[11]SEM Data'!$L$1735:$L$2164</definedName>
    <definedName name="semLaborCostY1">'[11]SEM Data'!$N$3:$N$432</definedName>
    <definedName name="semLaborCostY2">'[11]SEM Data'!$N$436:$N$865</definedName>
    <definedName name="semLaborCostY3">'[11]SEM Data'!$N$869:$N$1298</definedName>
    <definedName name="semLaborCostY4">'[11]SEM Data'!$N$1302:$N$1731</definedName>
    <definedName name="semLaborCostY5">'[11]SEM Data'!$N$1735:$N$2164</definedName>
    <definedName name="semMaterialsY1">'[11]SEM Data'!$M$3:$M$432</definedName>
    <definedName name="semMaterialsY2">'[11]SEM Data'!$M$436:$M$865</definedName>
    <definedName name="semMaterialsY3">'[11]SEM Data'!$M$869:$M$1298</definedName>
    <definedName name="semMaterialsY4">'[11]SEM Data'!$M$1302:$M$1731</definedName>
    <definedName name="semMaterialsY5">'[11]SEM Data'!$M$1735:$M$2164</definedName>
    <definedName name="semOtRentalY1">'[11]SEM Data'!$I$3:$I$432</definedName>
    <definedName name="semOtRentalY2">'[11]SEM Data'!$I$436:$I$865</definedName>
    <definedName name="semOtRentalY3">'[11]SEM Data'!$I$869:$I$1298</definedName>
    <definedName name="semOtRentalY4">'[11]SEM Data'!$I$1302:$I$1731</definedName>
    <definedName name="semOtRentalY5">'[11]SEM Data'!$I$1735:$I$2164</definedName>
    <definedName name="semOvertimeY1">'[11]SEM Data'!$HC$3:$HC$432</definedName>
    <definedName name="semOvertimeY2">'[11]SEM Data'!$HC$436:$HC$865</definedName>
    <definedName name="semOvertimeY3">'[11]SEM Data'!$HC$869:$HC$1298</definedName>
    <definedName name="semOvertimeY4">'[11]SEM Data'!$HC$1302:$HC$1731</definedName>
    <definedName name="semOvertimeY5">'[11]SEM Data'!$HC$1735:$HC$2164</definedName>
    <definedName name="semOvhFuelY1">'[11]SEM Data'!$H$3:$H$432</definedName>
    <definedName name="semOvhFuelY2">'[11]SEM Data'!$H$436:$H$865</definedName>
    <definedName name="semOvhFuelY3">'[11]SEM Data'!$H$869:$H$1298</definedName>
    <definedName name="semOvhFuelY4">'[11]SEM Data'!$H$1302:$H$1731</definedName>
    <definedName name="semOvhFuelY5">'[11]SEM Data'!$H$1735:$H$2164</definedName>
    <definedName name="semOvhLaborY1">'[11]SEM Data'!$J$3:$J$432</definedName>
    <definedName name="semOvhLaborY2">'[11]SEM Data'!$J$436:$J$865</definedName>
    <definedName name="semOvhLaborY3">'[11]SEM Data'!$J$869:$J$1298</definedName>
    <definedName name="semOvhLaborY4">'[11]SEM Data'!$J$1302:$J$1731</definedName>
    <definedName name="semOvhLaborY5">'[11]SEM Data'!$J$1735:$J$2164</definedName>
    <definedName name="semPerDiemY1">'[11]SEM Data'!$K$3:$K$432</definedName>
    <definedName name="semPerDiemY2">'[11]SEM Data'!$K$436:$K$865</definedName>
    <definedName name="semPerDiemY3">'[11]SEM Data'!$K$869:$K$1298</definedName>
    <definedName name="semPerDiemY4">'[11]SEM Data'!$K$1302:$K$1731</definedName>
    <definedName name="semPerDiemY5">'[11]SEM Data'!$K$1735:$K$2164</definedName>
    <definedName name="semSitesY1">'[11]SEM Data'!$C$3:$C$432</definedName>
    <definedName name="semSitesY2">'[11]SEM Data'!$C$436:$C$865</definedName>
    <definedName name="semSitesY3">'[11]SEM Data'!$C$869:$C$1298</definedName>
    <definedName name="semSitesY4">'[11]SEM Data'!$C$1302:$C$1731</definedName>
    <definedName name="semSitesY5">'[11]SEM Data'!$C$1735:$C$2164</definedName>
    <definedName name="Sort_Command" localSheetId="0">[4]ReportScript!#REF!</definedName>
    <definedName name="Sort_Command" localSheetId="4">[4]ReportScript!#REF!</definedName>
    <definedName name="Sort_Command">[4]ReportScript!#REF!</definedName>
    <definedName name="Supp_Command" localSheetId="0">[4]ReportScript!#REF!</definedName>
    <definedName name="Supp_Command" localSheetId="4">[4]ReportScript!#REF!</definedName>
    <definedName name="Supp_Command">[4]ReportScript!#REF!</definedName>
    <definedName name="Table_Loc">'[3]BU &amp; Locs'!$B$8:$F$328</definedName>
    <definedName name="tbl_Payroll_by_BusinessUnit_summary" localSheetId="0">#REF!</definedName>
    <definedName name="tbl_Payroll_by_BusinessUnit_summary" localSheetId="4">#REF!</definedName>
    <definedName name="tbl_Payroll_by_BusinessUnit_summary">#REF!</definedName>
    <definedName name="tbl_Payroll_by_corporate_summary" localSheetId="0">#REF!</definedName>
    <definedName name="tbl_Payroll_by_corporate_summary" localSheetId="4">#REF!</definedName>
    <definedName name="tbl_Payroll_by_corporate_summary">#REF!</definedName>
    <definedName name="TechRes">'[2]Column Def'!$AJ$6:$AJ$22</definedName>
    <definedName name="temp" localSheetId="0">[4]ReportScript!#REF!</definedName>
    <definedName name="temp" localSheetId="4">[4]ReportScript!#REF!</definedName>
    <definedName name="temp">[4]ReportScript!#REF!</definedName>
    <definedName name="TEST1">#REF!</definedName>
    <definedName name="TESTHKEY">#REF!</definedName>
    <definedName name="TESTKEYS">#REF!</definedName>
    <definedName name="TESTVKEY">#REF!</definedName>
    <definedName name="TollGate">'[2]Column Def'!$AC$6:$AC$14</definedName>
    <definedName name="Transmission" localSheetId="0">#REF!</definedName>
    <definedName name="Transmission">#REF!</definedName>
    <definedName name="WriteOff2">'[2]Column Def'!$Z$6:$Z$7</definedName>
  </definedNames>
  <calcPr calcId="145621"/>
</workbook>
</file>

<file path=xl/calcChain.xml><?xml version="1.0" encoding="utf-8"?>
<calcChain xmlns="http://schemas.openxmlformats.org/spreadsheetml/2006/main">
  <c r="H27" i="46" l="1"/>
  <c r="H28" i="46" l="1"/>
  <c r="D50" i="46"/>
  <c r="C50" i="46"/>
  <c r="B49" i="46"/>
  <c r="B50" i="46" s="1"/>
  <c r="D38" i="46"/>
  <c r="C38" i="46"/>
  <c r="B37" i="46"/>
  <c r="B38" i="46" s="1"/>
  <c r="J15" i="46" s="1"/>
  <c r="D30" i="46"/>
  <c r="C30" i="46"/>
  <c r="B30" i="46"/>
  <c r="L15" i="46"/>
  <c r="K15" i="46"/>
  <c r="H16" i="46"/>
  <c r="I16" i="46" s="1"/>
  <c r="D15" i="46"/>
  <c r="D52" i="46" s="1"/>
  <c r="C15" i="46"/>
  <c r="C52" i="46" s="1"/>
  <c r="B15" i="46"/>
  <c r="B52" i="46" l="1"/>
  <c r="J16" i="46"/>
  <c r="K16" i="46" s="1"/>
  <c r="L16" i="46" s="1"/>
  <c r="B81" i="9" l="1"/>
  <c r="B79" i="9"/>
  <c r="J82" i="9"/>
  <c r="I82" i="9"/>
  <c r="J80" i="9"/>
  <c r="I80" i="9"/>
  <c r="J78" i="9"/>
  <c r="I78" i="9"/>
  <c r="J77" i="9"/>
  <c r="J76" i="9"/>
  <c r="I76" i="9"/>
  <c r="H75" i="9"/>
  <c r="G75" i="9"/>
  <c r="F75" i="9"/>
  <c r="F81" i="9" s="1"/>
  <c r="E75" i="9"/>
  <c r="D75" i="9"/>
  <c r="C75" i="9"/>
  <c r="B75" i="9"/>
  <c r="B64" i="9"/>
  <c r="B62" i="9"/>
  <c r="J65" i="9"/>
  <c r="I65" i="9"/>
  <c r="J63" i="9"/>
  <c r="I63" i="9"/>
  <c r="J61" i="9"/>
  <c r="I61" i="9"/>
  <c r="J60" i="9"/>
  <c r="J59" i="9"/>
  <c r="I59" i="9"/>
  <c r="H58" i="9"/>
  <c r="H64" i="9" s="1"/>
  <c r="G58" i="9"/>
  <c r="F58" i="9"/>
  <c r="E58" i="9"/>
  <c r="D58" i="9"/>
  <c r="D64" i="9" s="1"/>
  <c r="C58" i="9"/>
  <c r="B47" i="9"/>
  <c r="B45" i="9"/>
  <c r="J48" i="9"/>
  <c r="I48" i="9"/>
  <c r="J46" i="9"/>
  <c r="I46" i="9"/>
  <c r="J44" i="9"/>
  <c r="I44" i="9"/>
  <c r="J43" i="9"/>
  <c r="J42" i="9"/>
  <c r="I42" i="9"/>
  <c r="H41" i="9"/>
  <c r="G41" i="9"/>
  <c r="F41" i="9"/>
  <c r="E41" i="9"/>
  <c r="D41" i="9"/>
  <c r="C41" i="9"/>
  <c r="B30" i="9"/>
  <c r="B28" i="9"/>
  <c r="J31" i="9"/>
  <c r="I31" i="9"/>
  <c r="J29" i="9"/>
  <c r="I29" i="9"/>
  <c r="J27" i="9"/>
  <c r="I27" i="9"/>
  <c r="J26" i="9"/>
  <c r="J25" i="9"/>
  <c r="I25" i="9"/>
  <c r="H24" i="9"/>
  <c r="H43" i="9" s="1"/>
  <c r="G24" i="9"/>
  <c r="G77" i="9" s="1"/>
  <c r="F24" i="9"/>
  <c r="E24" i="9"/>
  <c r="E60" i="9" s="1"/>
  <c r="D24" i="9"/>
  <c r="D45" i="9" s="1"/>
  <c r="C24" i="9"/>
  <c r="C45" i="9" s="1"/>
  <c r="B13" i="9"/>
  <c r="E13" i="9" s="1"/>
  <c r="B11" i="9"/>
  <c r="G11" i="9" s="1"/>
  <c r="H9" i="9"/>
  <c r="G9" i="9"/>
  <c r="F9" i="9"/>
  <c r="E9" i="9"/>
  <c r="D9" i="9"/>
  <c r="J14" i="9"/>
  <c r="I14" i="9"/>
  <c r="J12" i="9"/>
  <c r="I12" i="9"/>
  <c r="J10" i="9"/>
  <c r="I10" i="9"/>
  <c r="J9" i="9"/>
  <c r="J8" i="9"/>
  <c r="I8" i="9"/>
  <c r="F47" i="9" l="1"/>
  <c r="H60" i="9"/>
  <c r="H28" i="9"/>
  <c r="E79" i="9"/>
  <c r="B24" i="9"/>
  <c r="E47" i="9"/>
  <c r="B41" i="9"/>
  <c r="D13" i="9"/>
  <c r="D30" i="9"/>
  <c r="H13" i="9"/>
  <c r="E30" i="9"/>
  <c r="F30" i="9"/>
  <c r="F45" i="9"/>
  <c r="C28" i="9"/>
  <c r="C33" i="9" s="1"/>
  <c r="G28" i="9"/>
  <c r="H30" i="9"/>
  <c r="H45" i="9"/>
  <c r="G62" i="9"/>
  <c r="H79" i="9"/>
  <c r="C79" i="9"/>
  <c r="C84" i="9" s="1"/>
  <c r="G30" i="9"/>
  <c r="G43" i="9"/>
  <c r="G47" i="9"/>
  <c r="E64" i="9"/>
  <c r="G81" i="9"/>
  <c r="C50" i="9"/>
  <c r="D67" i="9"/>
  <c r="F26" i="9"/>
  <c r="F62" i="9"/>
  <c r="F77" i="9"/>
  <c r="B7" i="9"/>
  <c r="D11" i="9"/>
  <c r="D16" i="9" s="1"/>
  <c r="H11" i="9"/>
  <c r="H16" i="9" s="1"/>
  <c r="F13" i="9"/>
  <c r="H26" i="9"/>
  <c r="E28" i="9"/>
  <c r="E43" i="9"/>
  <c r="D47" i="9"/>
  <c r="D50" i="9" s="1"/>
  <c r="H47" i="9"/>
  <c r="B58" i="9"/>
  <c r="F60" i="9"/>
  <c r="C62" i="9"/>
  <c r="H62" i="9"/>
  <c r="H67" i="9" s="1"/>
  <c r="F64" i="9"/>
  <c r="H77" i="9"/>
  <c r="F79" i="9"/>
  <c r="D81" i="9"/>
  <c r="H81" i="9"/>
  <c r="I9" i="9"/>
  <c r="E11" i="9"/>
  <c r="E16" i="9" s="1"/>
  <c r="G13" i="9"/>
  <c r="G16" i="9" s="1"/>
  <c r="E26" i="9"/>
  <c r="F28" i="9"/>
  <c r="F43" i="9"/>
  <c r="G45" i="9"/>
  <c r="G60" i="9"/>
  <c r="E62" i="9"/>
  <c r="G64" i="9"/>
  <c r="E77" i="9"/>
  <c r="G79" i="9"/>
  <c r="E81" i="9"/>
  <c r="F11" i="9"/>
  <c r="C11" i="9"/>
  <c r="G26" i="9"/>
  <c r="D28" i="9"/>
  <c r="E45" i="9"/>
  <c r="G33" i="9" l="1"/>
  <c r="G84" i="9"/>
  <c r="I30" i="9"/>
  <c r="J30" i="9" s="1"/>
  <c r="I45" i="9"/>
  <c r="J45" i="9" s="1"/>
  <c r="F50" i="9"/>
  <c r="I13" i="9"/>
  <c r="J13" i="9" s="1"/>
  <c r="D33" i="9"/>
  <c r="I64" i="9"/>
  <c r="J64" i="9" s="1"/>
  <c r="H50" i="9"/>
  <c r="E67" i="9"/>
  <c r="G50" i="9"/>
  <c r="H33" i="9"/>
  <c r="I47" i="9"/>
  <c r="J47" i="9" s="1"/>
  <c r="F84" i="9"/>
  <c r="C16" i="9"/>
  <c r="I11" i="9"/>
  <c r="J11" i="9" s="1"/>
  <c r="I81" i="9"/>
  <c r="J81" i="9" s="1"/>
  <c r="D84" i="9"/>
  <c r="F16" i="9"/>
  <c r="I79" i="9"/>
  <c r="J79" i="9" s="1"/>
  <c r="I26" i="9"/>
  <c r="E33" i="9"/>
  <c r="H84" i="9"/>
  <c r="F67" i="9"/>
  <c r="F33" i="9"/>
  <c r="E50" i="9"/>
  <c r="I43" i="9"/>
  <c r="E84" i="9"/>
  <c r="I77" i="9"/>
  <c r="G67" i="9"/>
  <c r="C67" i="9"/>
  <c r="I62" i="9"/>
  <c r="J62" i="9" s="1"/>
  <c r="I60" i="9"/>
  <c r="I28" i="9"/>
  <c r="J28" i="9" s="1"/>
  <c r="I58" i="9" l="1"/>
  <c r="I41" i="9"/>
  <c r="J41" i="9" s="1"/>
  <c r="I7" i="9"/>
  <c r="I24" i="9"/>
  <c r="I75" i="9"/>
  <c r="J52" i="9" l="1"/>
  <c r="J69" i="9"/>
  <c r="J58" i="9"/>
  <c r="J35" i="9"/>
  <c r="J24" i="9"/>
  <c r="J86" i="9"/>
  <c r="J75" i="9"/>
  <c r="J18" i="9"/>
  <c r="J7" i="9"/>
  <c r="O96" i="40"/>
  <c r="L27" i="46" s="1"/>
  <c r="M96" i="40"/>
  <c r="J27" i="46" s="1"/>
  <c r="N96" i="40"/>
  <c r="K27" i="46" s="1"/>
  <c r="L96" i="40"/>
  <c r="I27" i="46" s="1"/>
  <c r="I28" i="46" s="1"/>
  <c r="R63" i="2"/>
  <c r="V63" i="2"/>
  <c r="V55" i="2"/>
  <c r="R55" i="2"/>
  <c r="N55" i="2"/>
  <c r="N63" i="2" s="1"/>
  <c r="J55" i="2"/>
  <c r="J63" i="2" s="1"/>
  <c r="F55" i="2"/>
  <c r="F63" i="2" s="1"/>
  <c r="V44" i="2"/>
  <c r="R44" i="2"/>
  <c r="N44" i="2"/>
  <c r="J44" i="2"/>
  <c r="F28" i="2"/>
  <c r="V28" i="2"/>
  <c r="J28" i="2"/>
  <c r="N28" i="2"/>
  <c r="J28" i="46" l="1"/>
  <c r="K28" i="46" s="1"/>
  <c r="L28" i="46" s="1"/>
  <c r="R28" i="2"/>
  <c r="V57" i="2"/>
  <c r="J57" i="2"/>
  <c r="F44" i="2"/>
  <c r="F57" i="2" s="1"/>
  <c r="N57" i="2"/>
  <c r="R57" i="2" l="1"/>
  <c r="F38" i="39"/>
  <c r="F42" i="39" s="1"/>
  <c r="F25" i="39"/>
  <c r="F19" i="39"/>
  <c r="F15" i="39"/>
  <c r="V64" i="2" l="1"/>
  <c r="F17" i="39"/>
  <c r="F21" i="39" s="1"/>
  <c r="F31" i="39" s="1"/>
  <c r="F29" i="39" l="1"/>
  <c r="F27" i="39"/>
  <c r="F23" i="39"/>
  <c r="F33" i="39" l="1"/>
  <c r="F37" i="39" s="1"/>
  <c r="F39" i="39" s="1"/>
  <c r="F41" i="39" l="1"/>
  <c r="F43" i="39" s="1"/>
  <c r="H19" i="39"/>
  <c r="H25" i="39"/>
  <c r="H15" i="39"/>
  <c r="H29" i="39"/>
  <c r="H31" i="39"/>
  <c r="H27" i="39"/>
  <c r="H23" i="39"/>
  <c r="H33" i="39" l="1"/>
  <c r="N97" i="38" l="1"/>
  <c r="Q95" i="38"/>
  <c r="P95" i="38"/>
  <c r="O95" i="38"/>
  <c r="N95" i="38"/>
  <c r="M95" i="38"/>
  <c r="L95" i="38"/>
  <c r="K95" i="38"/>
  <c r="Q94" i="38"/>
  <c r="P94" i="38"/>
  <c r="P97" i="38" s="1"/>
  <c r="O94" i="38"/>
  <c r="N94" i="38"/>
  <c r="M94" i="38"/>
  <c r="L94" i="38"/>
  <c r="L97" i="38" s="1"/>
  <c r="K94" i="38"/>
  <c r="Q92" i="38"/>
  <c r="P92" i="38"/>
  <c r="O92" i="38"/>
  <c r="N92" i="38"/>
  <c r="M92" i="38"/>
  <c r="L92" i="38"/>
  <c r="Q91" i="38"/>
  <c r="P91" i="38"/>
  <c r="O91" i="38"/>
  <c r="N91" i="38"/>
  <c r="M91" i="38"/>
  <c r="L91" i="38"/>
  <c r="Q89" i="38"/>
  <c r="P89" i="38"/>
  <c r="O89" i="38"/>
  <c r="N89" i="38"/>
  <c r="M89" i="38"/>
  <c r="L89" i="38"/>
  <c r="Q88" i="38"/>
  <c r="P88" i="38"/>
  <c r="O88" i="38"/>
  <c r="N88" i="38"/>
  <c r="M88" i="38"/>
  <c r="L88" i="38"/>
  <c r="K89" i="38"/>
  <c r="K88" i="38"/>
  <c r="K92" i="38"/>
  <c r="K91" i="38"/>
  <c r="Q86" i="38"/>
  <c r="P86" i="38"/>
  <c r="O86" i="38"/>
  <c r="N86" i="38"/>
  <c r="M86" i="38"/>
  <c r="L86" i="38"/>
  <c r="Q85" i="38"/>
  <c r="Q97" i="38" s="1"/>
  <c r="P85" i="38"/>
  <c r="O85" i="38"/>
  <c r="O97" i="38" s="1"/>
  <c r="N85" i="38"/>
  <c r="M85" i="38"/>
  <c r="M97" i="38" s="1"/>
  <c r="L85" i="38"/>
  <c r="K86" i="38"/>
  <c r="K85" i="38"/>
  <c r="K97" i="38" s="1"/>
  <c r="L13" i="39" l="1"/>
  <c r="K13" i="39"/>
  <c r="K23" i="39" l="1"/>
  <c r="K31" i="39"/>
  <c r="K33" i="39"/>
  <c r="M13" i="39"/>
  <c r="L23" i="39"/>
  <c r="L33" i="39"/>
  <c r="R65" i="2" s="1"/>
  <c r="L31" i="39"/>
  <c r="K27" i="39" l="1"/>
  <c r="N65" i="2"/>
  <c r="L27" i="39"/>
  <c r="M33" i="39"/>
  <c r="V65" i="2" s="1"/>
  <c r="V67" i="2" s="1"/>
  <c r="M23" i="39"/>
  <c r="M31" i="39"/>
  <c r="M27" i="39" l="1"/>
  <c r="V71" i="2" l="1"/>
  <c r="R64" i="2"/>
  <c r="R67" i="2" s="1"/>
  <c r="F64" i="2"/>
  <c r="F67" i="2" s="1"/>
  <c r="J64" i="2" l="1"/>
  <c r="J67" i="2" s="1"/>
  <c r="N64" i="2"/>
  <c r="N67" i="2" s="1"/>
  <c r="R71" i="2" l="1"/>
  <c r="F71" i="2"/>
  <c r="N71" i="2" l="1"/>
  <c r="J71" i="2"/>
  <c r="H14" i="46" l="1"/>
  <c r="I14" i="46" s="1"/>
  <c r="I17" i="46" l="1"/>
  <c r="I20" i="46" s="1"/>
  <c r="J14" i="46"/>
  <c r="H17" i="46"/>
  <c r="H20" i="46" s="1"/>
  <c r="K14" i="46" l="1"/>
  <c r="J17" i="46"/>
  <c r="K17" i="46" l="1"/>
  <c r="L14" i="46"/>
  <c r="L17" i="46" s="1"/>
</calcChain>
</file>

<file path=xl/sharedStrings.xml><?xml version="1.0" encoding="utf-8"?>
<sst xmlns="http://schemas.openxmlformats.org/spreadsheetml/2006/main" count="1581" uniqueCount="583">
  <si>
    <t>Paul Schultz</t>
  </si>
  <si>
    <t>Jason Stewart</t>
  </si>
  <si>
    <t>Michael Scott</t>
  </si>
  <si>
    <t>Timothy Bosworth</t>
  </si>
  <si>
    <t>Nathan Whitmer</t>
  </si>
  <si>
    <t>Tom Atkins</t>
  </si>
  <si>
    <t>Eric Thompson</t>
  </si>
  <si>
    <t>Abdul Khan</t>
  </si>
  <si>
    <t>Kevin Samuel</t>
  </si>
  <si>
    <t>Thomas Beck</t>
  </si>
  <si>
    <t>Allen Schriver</t>
  </si>
  <si>
    <t>Mary Polk</t>
  </si>
  <si>
    <t>George Argue</t>
  </si>
  <si>
    <t>Fossil Plant NERC CIP Base Rates Recovery  (Non-Incremental Payroll)</t>
  </si>
  <si>
    <t>Estimated % Fossil NERC CIP</t>
  </si>
  <si>
    <t>Total</t>
  </si>
  <si>
    <t>0</t>
  </si>
  <si>
    <t>Entity</t>
  </si>
  <si>
    <t>FPL</t>
  </si>
  <si>
    <t>NEER</t>
  </si>
  <si>
    <t>Information</t>
  </si>
  <si>
    <t>Author</t>
  </si>
  <si>
    <t>Last Refreshed</t>
  </si>
  <si>
    <t>Current User</t>
  </si>
  <si>
    <t>CRR0CA9</t>
  </si>
  <si>
    <t>Key Date</t>
  </si>
  <si>
    <t>Last Changed by</t>
  </si>
  <si>
    <t>Changed At</t>
  </si>
  <si>
    <t>InfoProvider</t>
  </si>
  <si>
    <t>Query Technical Name</t>
  </si>
  <si>
    <t>Relevance of Data (Time)</t>
  </si>
  <si>
    <t>Filter</t>
  </si>
  <si>
    <t>Table</t>
  </si>
  <si>
    <t>Account-Regulatory</t>
  </si>
  <si>
    <t/>
  </si>
  <si>
    <t>JAN 2016 - DEC 2018 
F16</t>
  </si>
  <si>
    <t>Final WBS-Reporting-L3</t>
  </si>
  <si>
    <t>Final WBS-Project type</t>
  </si>
  <si>
    <t>Time: Fiscal year</t>
  </si>
  <si>
    <t>2015</t>
  </si>
  <si>
    <t>2016</t>
  </si>
  <si>
    <t>2017</t>
  </si>
  <si>
    <t>2018</t>
  </si>
  <si>
    <t>Overall Result</t>
  </si>
  <si>
    <t>Account</t>
  </si>
  <si>
    <t xml:space="preserve"> </t>
  </si>
  <si>
    <t>UPGD.00000624.01.01</t>
  </si>
  <si>
    <t>PMT 1&amp;2 PLANT SECURITY</t>
  </si>
  <si>
    <t>E</t>
  </si>
  <si>
    <t>Account-Alt</t>
  </si>
  <si>
    <t>UPGD.00000625.02.01</t>
  </si>
  <si>
    <t>PMR 1&amp;2 NERC CIP</t>
  </si>
  <si>
    <t>Final Business Area</t>
  </si>
  <si>
    <t>UPGD.00000627.01.01</t>
  </si>
  <si>
    <t>PTF 1&amp;2 PLANT SECURITY</t>
  </si>
  <si>
    <t>UPGD.00000628.01.01</t>
  </si>
  <si>
    <t>TMT PLANT SECURITY</t>
  </si>
  <si>
    <t>Final Object Description</t>
  </si>
  <si>
    <t>UPGD.00000631.01.01</t>
  </si>
  <si>
    <t>FUELS INFRASTRUCTURE  PLANT SECURITY</t>
  </si>
  <si>
    <t>UPGD.00000633.01.01</t>
  </si>
  <si>
    <t>PFM 2 PLANT SECURITY</t>
  </si>
  <si>
    <t>UPGD.00000633.03.01</t>
  </si>
  <si>
    <t>PFM 2 CYBER SECURITY</t>
  </si>
  <si>
    <t>Final Order type</t>
  </si>
  <si>
    <t>UPGD.00000634.03.01</t>
  </si>
  <si>
    <t>PSN 4&amp;5 CYBER SECURITY</t>
  </si>
  <si>
    <t>UPGD.00000635.01.01</t>
  </si>
  <si>
    <t>GTPP PLANT SECURITY</t>
  </si>
  <si>
    <t>Final WBS-Project-L1</t>
  </si>
  <si>
    <t>UPGD.00000636.01.01</t>
  </si>
  <si>
    <t>PMT 3 PLANT SECURITY</t>
  </si>
  <si>
    <t>Final WBS-L2</t>
  </si>
  <si>
    <t>UPGD.00000728.01.01</t>
  </si>
  <si>
    <t>PTF 5 PLANT SECURITY</t>
  </si>
  <si>
    <t>UPGD.00000729.02.01</t>
  </si>
  <si>
    <t>PMR 8 NERC CIP</t>
  </si>
  <si>
    <t>Final WBS Element-L4</t>
  </si>
  <si>
    <t>UPGD.00000729.03.01</t>
  </si>
  <si>
    <t>PMR 8 CYBER SECURITY</t>
  </si>
  <si>
    <t>UPGD.00000963.01.01</t>
  </si>
  <si>
    <t>NERC CIP SUPPORT - INTRUMENT &amp; CONTROL</t>
  </si>
  <si>
    <t>Final WBS-IM/Program Position</t>
  </si>
  <si>
    <t>UPGD.00001282.02.01</t>
  </si>
  <si>
    <t>PMR 3&amp;4 NERC CIP</t>
  </si>
  <si>
    <t>UPGD.00001282.03.01</t>
  </si>
  <si>
    <t>PMR 3&amp;4 CYBER SECURITY</t>
  </si>
  <si>
    <t>Final WBS-Requesting CC</t>
  </si>
  <si>
    <t>UPGD.00001446.01.01</t>
  </si>
  <si>
    <t>PFL PLANT SECURITY</t>
  </si>
  <si>
    <t>Source Object Description</t>
  </si>
  <si>
    <t>UPGD.00001446.03.01</t>
  </si>
  <si>
    <t>PFL CYBER SECURITY</t>
  </si>
  <si>
    <t>UPGD.00003208.01.01</t>
  </si>
  <si>
    <t>PPE 5 PLANT SECURITY</t>
  </si>
  <si>
    <t>UPGD.00003814.01.01</t>
  </si>
  <si>
    <t>PWC PLANT SECURITY NERC</t>
  </si>
  <si>
    <t>Source Order type</t>
  </si>
  <si>
    <t>UPGD.00004447.02.01</t>
  </si>
  <si>
    <t>PFM 3 CYBER SECURITY</t>
  </si>
  <si>
    <t>Time: Cal. Year/Quarter</t>
  </si>
  <si>
    <t>UPGD.00004811.01.01</t>
  </si>
  <si>
    <t>PJK 1&amp;2 NERC Compliance</t>
  </si>
  <si>
    <t>Time: Fiscal year/period</t>
  </si>
  <si>
    <t>UPGD.00004811.03.01</t>
  </si>
  <si>
    <t>SJRPP 1&amp;2 CYBER SECURITY</t>
  </si>
  <si>
    <t>UPGD.00005600.01.01</t>
  </si>
  <si>
    <t>PRV 5 PLANT SECURITY</t>
  </si>
  <si>
    <t>Time: Posting period</t>
  </si>
  <si>
    <t>UPGD.00005601.01.01</t>
  </si>
  <si>
    <t>PCC 3 PLANT SECURITY</t>
  </si>
  <si>
    <t>Version</t>
  </si>
  <si>
    <t>Result</t>
  </si>
  <si>
    <t>FPL, non incremential.  No network security can be charged to the clause.</t>
  </si>
  <si>
    <t>SCADA will be getting involved in Fuels, &amp; FL Solar</t>
  </si>
  <si>
    <t>Currently involved in Wind, not FPL.  Will start supporting FPL solar &amp; Fuels.</t>
  </si>
  <si>
    <t>Support of fuels and solar</t>
  </si>
  <si>
    <t>Comments</t>
  </si>
  <si>
    <t>FPL, non incremential.  No network security can be charged to the clause.  Will support Security Audits.</t>
  </si>
  <si>
    <t>FPL, non incremential.  No network security can be charged to the clause. 40% FPL support</t>
  </si>
  <si>
    <t>NEER.  30% to clause, 20% non clause.</t>
  </si>
  <si>
    <t>Siemens Security Patching</t>
  </si>
  <si>
    <t>Placeholder for Port Blocks &amp; Signs</t>
  </si>
  <si>
    <t>FPL Plant Sites Estimated FTEs</t>
  </si>
  <si>
    <t>FPL Sites Estimated O&amp;M (Non capacity clause)</t>
  </si>
  <si>
    <t>Siemens Patching, Port Blocks, AV, Firewall rules</t>
  </si>
  <si>
    <t>Most projects were NERC</t>
  </si>
  <si>
    <t>Acct Category</t>
  </si>
  <si>
    <t>Amount</t>
  </si>
  <si>
    <t>2015 Overhead Rates*</t>
  </si>
  <si>
    <t>Loadings</t>
  </si>
  <si>
    <t>R607*                 (Bonus Accrual)</t>
  </si>
  <si>
    <t>R600*                       Payroll Taxes  (use for ECRC &amp; Capital only)</t>
  </si>
  <si>
    <t>R601*               (Funded Welfare)</t>
  </si>
  <si>
    <t>R602* (Unfunded Service Cost)</t>
  </si>
  <si>
    <t>R613* (Unfunded Benefits cost)</t>
  </si>
  <si>
    <t>WC* (Workmans Comp)</t>
  </si>
  <si>
    <t>Total Loader</t>
  </si>
  <si>
    <t>Effective Rate</t>
  </si>
  <si>
    <t>Performance Incentive(Bonus Accrual)</t>
  </si>
  <si>
    <t>Payroll Taxes - FPL Utility</t>
  </si>
  <si>
    <t>Funded Welfare - FPL Utility</t>
  </si>
  <si>
    <t>Unfunded Service Cost</t>
  </si>
  <si>
    <t>Unfunded Benefits Cost</t>
  </si>
  <si>
    <t>Workers Compensation - Power Generation</t>
  </si>
  <si>
    <t>OTHER</t>
  </si>
  <si>
    <t>Bargaining - ST</t>
  </si>
  <si>
    <t>Bargaining - OT</t>
  </si>
  <si>
    <t>Exempt - ST</t>
  </si>
  <si>
    <t>Exempt - OT</t>
  </si>
  <si>
    <t>Non-Exempt - ST</t>
  </si>
  <si>
    <t>Non-Exempt - OT</t>
  </si>
  <si>
    <t>*Rate updates can be found in IP templates / Corporate Rates Report</t>
  </si>
  <si>
    <t>Annual ST Payroll estimate (With Ovhds):</t>
  </si>
  <si>
    <t>Loader Rates Report</t>
  </si>
  <si>
    <t>11/23/2015 17:51:27</t>
  </si>
  <si>
    <t>User:</t>
  </si>
  <si>
    <t>Status of Data</t>
  </si>
  <si>
    <t>Relevance of Data (Date)</t>
  </si>
  <si>
    <t>Query Description</t>
  </si>
  <si>
    <t>WV1 -Working Version</t>
  </si>
  <si>
    <t>Fiscal year</t>
  </si>
  <si>
    <t>Planning Item</t>
  </si>
  <si>
    <t>Year 1
2015</t>
  </si>
  <si>
    <t>Year 2
2016</t>
  </si>
  <si>
    <t>Year 3
2017</t>
  </si>
  <si>
    <t>Year 4
2018</t>
  </si>
  <si>
    <t>Year 5
2019</t>
  </si>
  <si>
    <t>Year 6
2020</t>
  </si>
  <si>
    <t>Maintain Loaders</t>
  </si>
  <si>
    <t>FPLU LOADERS</t>
  </si>
  <si>
    <t>External (Affiliate Direct Charge) Rates</t>
  </si>
  <si>
    <t>EXTERNAL (ADC) RATES</t>
  </si>
  <si>
    <t>External A&amp;G Payroll</t>
  </si>
  <si>
    <t>ZU_EXTPAY</t>
  </si>
  <si>
    <t>External A&amp;G Expenses</t>
  </si>
  <si>
    <t>ZU_EXTEXP</t>
  </si>
  <si>
    <t>External Non-Productive</t>
  </si>
  <si>
    <t>ZU_EXTNPR</t>
  </si>
  <si>
    <t>External Workers Compensation</t>
  </si>
  <si>
    <t>ZU_EXTWRK</t>
  </si>
  <si>
    <t>Performance Incentive(Executive Bonus)</t>
  </si>
  <si>
    <t>PERFORMANCE INCENTIVE(EXECUTIVEB</t>
  </si>
  <si>
    <t>Executive Bonus Accrual</t>
  </si>
  <si>
    <t>ZU_EXEBON</t>
  </si>
  <si>
    <t>PERFORMANCE INCENTIVE(BONUS ACCR</t>
  </si>
  <si>
    <t>Bonus Accrual Non-Executive FPL Utility</t>
  </si>
  <si>
    <t>ZU_REGBON</t>
  </si>
  <si>
    <t>Bonus Accrual Non-Executive FPL ES</t>
  </si>
  <si>
    <t>ZU_REGBES</t>
  </si>
  <si>
    <t>Non-Productive Overhead</t>
  </si>
  <si>
    <t>NON-PRODUCTIVE OH</t>
  </si>
  <si>
    <t>Non-Productive Overhead - Distribution</t>
  </si>
  <si>
    <t>ZU_NPROD</t>
  </si>
  <si>
    <t>Non-Productive Overhead - Substation</t>
  </si>
  <si>
    <t>ZU_NPSUBS</t>
  </si>
  <si>
    <t>Non-Productive Overhead - Transmission</t>
  </si>
  <si>
    <t>ZU_NPTRAN</t>
  </si>
  <si>
    <t>Payroll taxes</t>
  </si>
  <si>
    <t>PAYROLL TAXES</t>
  </si>
  <si>
    <t>ZU_PYTAX</t>
  </si>
  <si>
    <t>Payroll Taxes - FPL Energy Services</t>
  </si>
  <si>
    <t>ZU_PYTEST</t>
  </si>
  <si>
    <t>Benefits(Pension &amp; Welfare)</t>
  </si>
  <si>
    <t>BENEFITS(PENSION &amp; WELFARE)</t>
  </si>
  <si>
    <t>ZU_BENFIT</t>
  </si>
  <si>
    <t>Funded Welfare FPL Energy Services</t>
  </si>
  <si>
    <t>ZU_BENFES</t>
  </si>
  <si>
    <t>ZU_USRVCE</t>
  </si>
  <si>
    <t>ZU_UBENFT</t>
  </si>
  <si>
    <t>Workers Compensation</t>
  </si>
  <si>
    <t>WORKERS COMPENSATION</t>
  </si>
  <si>
    <t>Workers Compensation - Distribution</t>
  </si>
  <si>
    <t>ZU_WRKDST</t>
  </si>
  <si>
    <t>Workers Compensation - Transmission</t>
  </si>
  <si>
    <t>ZU_WRKTRN</t>
  </si>
  <si>
    <t>ZU_WRKPGD</t>
  </si>
  <si>
    <t>Workers Compensation - Nuclear</t>
  </si>
  <si>
    <t>ZU_WRKNUC</t>
  </si>
  <si>
    <t>Workers Compensation - Customer Service</t>
  </si>
  <si>
    <t>ZU_WRKCST</t>
  </si>
  <si>
    <t>Workers Compensation -  Others</t>
  </si>
  <si>
    <t>ZU_WRKOTH</t>
  </si>
  <si>
    <t>Workers Compensation -  FPL Energy Services</t>
  </si>
  <si>
    <t>ZU_WRKES</t>
  </si>
  <si>
    <t>Stores</t>
  </si>
  <si>
    <t>STORES</t>
  </si>
  <si>
    <t>Stores Loading - Customer Service</t>
  </si>
  <si>
    <t>ZU_STRCST</t>
  </si>
  <si>
    <t>Stores Loading - Distribution</t>
  </si>
  <si>
    <t>ZU_STRDST</t>
  </si>
  <si>
    <t>Stores Loading - Transmission</t>
  </si>
  <si>
    <t>ZU_STRTRN</t>
  </si>
  <si>
    <t>Stores Loading - Nuclear</t>
  </si>
  <si>
    <t>ZU_STRNUC</t>
  </si>
  <si>
    <t>Stores Loading - PGD</t>
  </si>
  <si>
    <t>ZU_STRPGD</t>
  </si>
  <si>
    <t>Supervision and Engineering</t>
  </si>
  <si>
    <t>SUPERVISION AND ENGINEERING</t>
  </si>
  <si>
    <t>Supervision &amp; Engineering OH - Distribution</t>
  </si>
  <si>
    <t>ZU_SUPDST</t>
  </si>
  <si>
    <t>Supervision &amp; Engineering OH - Transmission</t>
  </si>
  <si>
    <t>ZU_SUPTRN</t>
  </si>
  <si>
    <t>A&amp;G Overhead (EO) Executive</t>
  </si>
  <si>
    <t>A&amp;G OVERHEAD (EO) EXECUTIVE</t>
  </si>
  <si>
    <t>A&amp;G Overhead (EO) Executive - Distribution</t>
  </si>
  <si>
    <t>ZU_ADMDST</t>
  </si>
  <si>
    <t>A&amp;G Overhead (EO) Executive - Power Generation</t>
  </si>
  <si>
    <t>ZU_ADMPGD</t>
  </si>
  <si>
    <t>A&amp;G Overhead (EO) Executive - Nuclear</t>
  </si>
  <si>
    <t>ZU_ADMNUC</t>
  </si>
  <si>
    <t>A&amp;G Overhead (EO) Executive - Customer Service</t>
  </si>
  <si>
    <t>ZU_ADMCST</t>
  </si>
  <si>
    <t>A&amp;G Overhead (EO) Executive - Transmission</t>
  </si>
  <si>
    <t>ZU_ADMTRN</t>
  </si>
  <si>
    <t>A&amp;G Overhead (EO) Executive - ISC</t>
  </si>
  <si>
    <t>ZU_ADMISC</t>
  </si>
  <si>
    <t>A&amp;G Overhead (EO) Exectuive - Engineering &amp; Construction</t>
  </si>
  <si>
    <t>ZU_ADMENC</t>
  </si>
  <si>
    <t>A&amp;G Overhead (EO) IM</t>
  </si>
  <si>
    <t>A&amp;G OVERHEAD (EO) IM</t>
  </si>
  <si>
    <t>A&amp;G Overhead (EO) IM - Distribution</t>
  </si>
  <si>
    <t>ZU_IMDST</t>
  </si>
  <si>
    <t>A&amp;G Overhead (EO) IM - Transmission</t>
  </si>
  <si>
    <t>ZU_IMTRN</t>
  </si>
  <si>
    <t>Subtotal FPL Plant Site FTE's</t>
  </si>
  <si>
    <t>Subtotal ETS FTE's</t>
  </si>
  <si>
    <t>Engineering &amp; Technical Services (ETS) Estimated FTEs</t>
  </si>
  <si>
    <t>Subtotal FPL Sites Estimated O&amp;M 
(Non capacity clause)</t>
  </si>
  <si>
    <t xml:space="preserve">  </t>
  </si>
  <si>
    <t>FTE for Cyber Security support (non clause)  - Susan Runfola and Richard Boyle</t>
  </si>
  <si>
    <t>FTE for Cyber Security support (non clause)  - Gary Andersen</t>
  </si>
  <si>
    <t>FTE for Cyber Security support (non clause)  - Dave Aromiskis</t>
  </si>
  <si>
    <t>FTE for Cyber Security support (non clause)  - Tony Bermudez and Robinson Castillo</t>
  </si>
  <si>
    <t xml:space="preserve">FTE for Cyber Security support (non clause) (unit 3 and GTs)   - Ramon Fernandez Mulet and Dereck Moorley </t>
  </si>
  <si>
    <t>Total NERC CIP in O&amp;M Base</t>
  </si>
  <si>
    <t>FTE for Cyber Security support (non clause)  - Pete Williams</t>
  </si>
  <si>
    <t>FTE for Cyber Security support (non clause)  - Mike Reed</t>
  </si>
  <si>
    <t>FTE for Cyber Security support (non clause)  - Tim Houghton and Ernie Gonzalez</t>
  </si>
  <si>
    <t>FTE for Cyber Security support (non clause) - Bob Lake</t>
  </si>
  <si>
    <t>FTE for Cyber Security support (non clause)  - Scott Moran</t>
  </si>
  <si>
    <t>Marc Tinio</t>
  </si>
  <si>
    <t xml:space="preserve">Cape Canaveral Energy Center </t>
  </si>
  <si>
    <t>Lauderdale Plant</t>
  </si>
  <si>
    <t>Ft Myers Plant</t>
  </si>
  <si>
    <t>Manatee Energy Center</t>
  </si>
  <si>
    <t>Martin Plant</t>
  </si>
  <si>
    <t>Port Everglades Energy Center</t>
  </si>
  <si>
    <t>Riviera Beach Energy Center</t>
  </si>
  <si>
    <t>Sanford Plant</t>
  </si>
  <si>
    <t>Turkey Point Plant</t>
  </si>
  <si>
    <t>West County Energy Center</t>
  </si>
  <si>
    <t>Line</t>
  </si>
  <si>
    <t>Final WBS-FERC Indicator\Time: Fiscal year</t>
  </si>
  <si>
    <t>506B</t>
  </si>
  <si>
    <t>549B</t>
  </si>
  <si>
    <t>2014</t>
  </si>
  <si>
    <t>UPGD.00000399.01.01</t>
  </si>
  <si>
    <t>PCU PLANT SECURITY</t>
  </si>
  <si>
    <t>UPGD.00000621.01.01</t>
  </si>
  <si>
    <t>PSN 3 PLANT SECURITY</t>
  </si>
  <si>
    <t>UPGD.00000625.03.01</t>
  </si>
  <si>
    <t>PMR 1&amp;2 CYBER SECURITY</t>
  </si>
  <si>
    <t>UPGD.00000626.01.01</t>
  </si>
  <si>
    <t>PPE 3&amp;4 PLANT SECURITY</t>
  </si>
  <si>
    <t>UPGD.00000634.01.01</t>
  </si>
  <si>
    <t>PSN 4&amp;5 PLANT SECURITY</t>
  </si>
  <si>
    <t>UPGD.00000635.03.01</t>
  </si>
  <si>
    <t>GTPP CYBER SECURITY</t>
  </si>
  <si>
    <t>UPGD.00000730.01.01</t>
  </si>
  <si>
    <t>PGD PLANT SECURITY</t>
  </si>
  <si>
    <t>UPGD.00005601.03.01</t>
  </si>
  <si>
    <t>PCC 3 CYBER SECURITY</t>
  </si>
  <si>
    <t>Capital Forecast (8Yr  -2/+6  PY/Fc/Fc)</t>
  </si>
  <si>
    <t>JXG0EF9</t>
  </si>
  <si>
    <t>ZU_M02</t>
  </si>
  <si>
    <t>1/31/2012 10:31:52</t>
  </si>
  <si>
    <t>1/31/2012</t>
  </si>
  <si>
    <t>10:31:52</t>
  </si>
  <si>
    <t>2014 
Actual</t>
  </si>
  <si>
    <t>2015 
Actual</t>
  </si>
  <si>
    <t>2016 
Current App Bgt Edit</t>
  </si>
  <si>
    <t>2016 
Forecast - Sept 2015</t>
  </si>
  <si>
    <t>2017 
Plan Current Year</t>
  </si>
  <si>
    <t>Resp. cost cntr</t>
  </si>
  <si>
    <t>WBS-Reporting WBS-L3</t>
  </si>
  <si>
    <t>* 1,000,000 $</t>
  </si>
  <si>
    <t>* 1,000,000</t>
  </si>
  <si>
    <t>Business area</t>
  </si>
  <si>
    <t>A05 Capacity</t>
  </si>
  <si>
    <t>Power Generation Div</t>
  </si>
  <si>
    <t>Total AFUDC/Carry Charge/Clause/AMI</t>
  </si>
  <si>
    <t>UPGD.00003833.01.01</t>
  </si>
  <si>
    <t>PWC 1&amp;2 NERC CIP Capacity Capital</t>
  </si>
  <si>
    <t>Input/Outputs</t>
  </si>
  <si>
    <t>UPGD.00003834.01.01</t>
  </si>
  <si>
    <t>PWC 3 NERC CIP Capacity Capital</t>
  </si>
  <si>
    <t>REQCC-Cost Center Category</t>
  </si>
  <si>
    <t>UPGD.00004216.01.01</t>
  </si>
  <si>
    <t>PMT NERC CIP Capacity Capital</t>
  </si>
  <si>
    <t>Source</t>
  </si>
  <si>
    <t>Infrastructure</t>
  </si>
  <si>
    <t>Time:Cal. Year/Quarter</t>
  </si>
  <si>
    <t>Time:Fiscal year/period</t>
  </si>
  <si>
    <t>Time:Fiscal year</t>
  </si>
  <si>
    <t>Time:Posting period</t>
  </si>
  <si>
    <t>** Total Capital</t>
  </si>
  <si>
    <t>WBS-Project-L1</t>
  </si>
  <si>
    <t>WBS-L2</t>
  </si>
  <si>
    <t>WBS Element</t>
  </si>
  <si>
    <t>WBS-Activity</t>
  </si>
  <si>
    <t>WBS-AFUDC</t>
  </si>
  <si>
    <t>WBS-Capital Type</t>
  </si>
  <si>
    <t>WBS-Depreciation</t>
  </si>
  <si>
    <t>WBS-Earning a  Return</t>
  </si>
  <si>
    <t>WBS-FERC Indicator</t>
  </si>
  <si>
    <t>WBS-FERC Not Relevant</t>
  </si>
  <si>
    <t>WBS-FERC Function</t>
  </si>
  <si>
    <t>WBS-Functional Area</t>
  </si>
  <si>
    <t>WBS-IM/Program Position</t>
  </si>
  <si>
    <t>WBS-In Service Date</t>
  </si>
  <si>
    <t>WBS-Job Code</t>
  </si>
  <si>
    <t>WBS-Job Type</t>
  </si>
  <si>
    <t>WBS-Level in Project Hierarchy</t>
  </si>
  <si>
    <t>WBS-Major/Minor Project</t>
  </si>
  <si>
    <t>WBS-Management Area</t>
  </si>
  <si>
    <t>WBS-Mngt Rep Excl</t>
  </si>
  <si>
    <t>]X[</t>
  </si>
  <si>
    <t>WBS-Project Code</t>
  </si>
  <si>
    <t>WBS-Project type</t>
  </si>
  <si>
    <t>WBS-Reason for investment</t>
  </si>
  <si>
    <t>WBS-Requesting CC</t>
  </si>
  <si>
    <t>WBS-Services</t>
  </si>
  <si>
    <t>WBS-Storm Secure</t>
  </si>
  <si>
    <t>Alan Farmer</t>
  </si>
  <si>
    <t>Aimee Wynn</t>
  </si>
  <si>
    <t>Description</t>
  </si>
  <si>
    <t>Incl</t>
  </si>
  <si>
    <t>Capital - One-time - U1</t>
  </si>
  <si>
    <t>Capital - One-time - U2</t>
  </si>
  <si>
    <t>Capital - One-time - U5</t>
  </si>
  <si>
    <t>Capital - One-time U3</t>
  </si>
  <si>
    <t>Capital - One-time U2</t>
  </si>
  <si>
    <t>Capital - One-time</t>
  </si>
  <si>
    <t>One-time U2</t>
  </si>
  <si>
    <t>One-time U3</t>
  </si>
  <si>
    <t>Capital - One-time U4</t>
  </si>
  <si>
    <t>Capital - One-time U5</t>
  </si>
  <si>
    <t>Capital - One-time U1</t>
  </si>
  <si>
    <t>FERC D1 (Before Indirect Summarization) Master (A/FFc/S)</t>
  </si>
  <si>
    <t>Employee Pensions &amp; Benefits-A05 Capacity, Injs and Damages-EmployeeWorkComp-05Capc...</t>
  </si>
  <si>
    <t>JAN 2014 - DEC 2015   
FERC Actuals</t>
  </si>
  <si>
    <t>Account-Regulatory-Alt</t>
  </si>
  <si>
    <t>9408175</t>
  </si>
  <si>
    <t>Tax Oth Than Inc Tax-PR Tax-A05-Capac</t>
  </si>
  <si>
    <t>Account-Alt-FERC Map</t>
  </si>
  <si>
    <t>Final Company code</t>
  </si>
  <si>
    <t>Final Internal Order</t>
  </si>
  <si>
    <t>Final Object Identifier</t>
  </si>
  <si>
    <t>Final Profit Center</t>
  </si>
  <si>
    <t>Final Respsible CC</t>
  </si>
  <si>
    <t>9506075</t>
  </si>
  <si>
    <t>Misc Steam Power Expenses-Security-A05 Cap</t>
  </si>
  <si>
    <t>UPGD.00000624.01.01 PMT 1&amp;2 PLANT SECURITY, UPGD.00000627.01.01 PTF 1&amp;2 PLANT SECURITY...</t>
  </si>
  <si>
    <t>Final WBS-Functional Area</t>
  </si>
  <si>
    <t>Final WBS-Plant Fuel</t>
  </si>
  <si>
    <t>Final WBS-Plant Tech</t>
  </si>
  <si>
    <t>Source Company Code</t>
  </si>
  <si>
    <t>Source Internal Order</t>
  </si>
  <si>
    <t>Source Object Identifier</t>
  </si>
  <si>
    <t>9549075</t>
  </si>
  <si>
    <t>Misc Other Power Gener Exp-Security-A05Capacity</t>
  </si>
  <si>
    <t>9925115</t>
  </si>
  <si>
    <t>Injs and Damages-EmployeeWorkComp-05Capc</t>
  </si>
  <si>
    <t>9926205</t>
  </si>
  <si>
    <t>Employee Pensions &amp; Benefits-A05 Capacity</t>
  </si>
  <si>
    <t>2016 Overhead Rates*</t>
  </si>
  <si>
    <t>2017 Overhead Rates*</t>
  </si>
  <si>
    <t>2018 Overhead Rates*</t>
  </si>
  <si>
    <t>2014 Overhead Rates*</t>
  </si>
  <si>
    <t>CDR: 2016 Rate Case v3</t>
  </si>
  <si>
    <t>CAP: Minor Closings to Plant</t>
  </si>
  <si>
    <t>Depreciable</t>
  </si>
  <si>
    <t>140: TURKEY POINT</t>
  </si>
  <si>
    <t>INSTALL</t>
  </si>
  <si>
    <t>001: Steam Generation</t>
  </si>
  <si>
    <t>170: MANATEE</t>
  </si>
  <si>
    <t>UPGD.00004216.01.01: PMT NERC CIP Capacity Capital</t>
  </si>
  <si>
    <t>PMT NERC CIP Capacity Capital - Install</t>
  </si>
  <si>
    <t>002: Nuclear Generation</t>
  </si>
  <si>
    <t>UNUC.00000907.01.01: Force on Force Mods PTN</t>
  </si>
  <si>
    <t>FOF PTN - Install</t>
  </si>
  <si>
    <t>UNUC.00000907.02.01: PTN FOF INC Capital-Projects-Install BBR</t>
  </si>
  <si>
    <t>UNUC.00000907.04.01: PTN FOF INC Capital-Projects-Install (2)</t>
  </si>
  <si>
    <t>UNUC.00000907.07.01: PTN FOF INC Capital-Projects-Install (3)</t>
  </si>
  <si>
    <t>UNUC.00000998.01.01: PTN Cyber Assessment Tool</t>
  </si>
  <si>
    <t>150: ST LUCIE COMMON</t>
  </si>
  <si>
    <t>UNUC.00000906.01.01: Force on Force Mods PSL</t>
  </si>
  <si>
    <t>FOF PSL - Install</t>
  </si>
  <si>
    <t>UNUC.00000995.01.01: PSL Cyber Security Capacity Clause - Eng</t>
  </si>
  <si>
    <t>003: Other Generation</t>
  </si>
  <si>
    <t>190: WEST COUNTY ENERGY CENTER #1 &amp; #2</t>
  </si>
  <si>
    <t>UPGD.00003833.01.01: PWC 1&amp;2 NERC CIP Capacity Capital</t>
  </si>
  <si>
    <t>PWC 1&amp;2 NERC CIP Capacity Capital - Inst</t>
  </si>
  <si>
    <t>191: WEST COUNTY ENERGY CENTER #3</t>
  </si>
  <si>
    <t>UPGD.00003834.01.01: PWC 3 NERC CIP Capacity Capital</t>
  </si>
  <si>
    <t>PWC 3 NERC CIP Capacity Capital - Instal</t>
  </si>
  <si>
    <t>Filtered by Business Area A05, FERC Function and Plant Site</t>
  </si>
  <si>
    <t>Total Plant additions for Security-Steam</t>
  </si>
  <si>
    <t>Total Plant in Service</t>
  </si>
  <si>
    <t>Total Plant in Service for Security</t>
  </si>
  <si>
    <r>
      <rPr>
        <b/>
        <i/>
        <sz val="8"/>
        <rFont val="Arial"/>
        <family val="2"/>
      </rPr>
      <t>1</t>
    </r>
    <r>
      <rPr>
        <b/>
        <sz val="10"/>
        <rFont val="Arial"/>
        <family val="2"/>
      </rPr>
      <t xml:space="preserve"> Excludes FPL Utility Loaders from Corporate Rate Sheet as of 11/23/15</t>
    </r>
  </si>
  <si>
    <r>
      <rPr>
        <b/>
        <i/>
        <sz val="8"/>
        <rFont val="Arial"/>
        <family val="2"/>
      </rPr>
      <t>2</t>
    </r>
    <r>
      <rPr>
        <b/>
        <sz val="10"/>
        <rFont val="Arial"/>
        <family val="2"/>
      </rPr>
      <t xml:space="preserve"> Excludes All NEER Intercompany Loaders as of March 2015</t>
    </r>
  </si>
  <si>
    <t>Payroll Taxes</t>
  </si>
  <si>
    <t>Florida Power &amp; Light Company</t>
  </si>
  <si>
    <t xml:space="preserve">Last Updated: </t>
  </si>
  <si>
    <t>Affiliate Billing Rate</t>
  </si>
  <si>
    <t xml:space="preserve">Complete: </t>
  </si>
  <si>
    <t xml:space="preserve">Approved: </t>
  </si>
  <si>
    <t>Description of Rate Component</t>
  </si>
  <si>
    <t>Loading Rate</t>
  </si>
  <si>
    <t>Calc</t>
  </si>
  <si>
    <t>% of Loader</t>
  </si>
  <si>
    <t>COMPONENTS OF RATE</t>
  </si>
  <si>
    <t>A</t>
  </si>
  <si>
    <t>PRODUCTIVE PAYROLL</t>
  </si>
  <si>
    <t>B</t>
  </si>
  <si>
    <t>PERP ACCRUAL</t>
  </si>
  <si>
    <t>OF A</t>
  </si>
  <si>
    <t>C</t>
  </si>
  <si>
    <t>TOTAL PAYROLL PROD + INCENTIVE</t>
  </si>
  <si>
    <t>A + B</t>
  </si>
  <si>
    <t>D</t>
  </si>
  <si>
    <t>NON-PRODUCTIVE</t>
  </si>
  <si>
    <t>TOTAL PAYROLL PROD + NON PROD + INCENTIVES</t>
  </si>
  <si>
    <t>C + D</t>
  </si>
  <si>
    <t>G</t>
  </si>
  <si>
    <t>TAXES &amp; INSURANCE</t>
  </si>
  <si>
    <t>OF E</t>
  </si>
  <si>
    <t>H</t>
  </si>
  <si>
    <t>PENSION &amp; WELFARE</t>
  </si>
  <si>
    <t>I</t>
  </si>
  <si>
    <t>A &amp; G PAYROLL</t>
  </si>
  <si>
    <t>J</t>
  </si>
  <si>
    <t>A &amp; G EXPENSES</t>
  </si>
  <si>
    <t>K</t>
  </si>
  <si>
    <t>WORKERS COMP</t>
  </si>
  <si>
    <t>L</t>
  </si>
  <si>
    <t>BILLING RATE / AMOUNT</t>
  </si>
  <si>
    <t xml:space="preserve">RECAP </t>
  </si>
  <si>
    <t>BILLING AMOUNT</t>
  </si>
  <si>
    <t>LOADING AMOUNT</t>
  </si>
  <si>
    <t>(I - A)</t>
  </si>
  <si>
    <t>DIVIDED BY: PRODUCTIVE PAYROLL</t>
  </si>
  <si>
    <t>EQUALS: BILLING RATE</t>
  </si>
  <si>
    <t>(J / A)</t>
  </si>
  <si>
    <t>Workers Comp</t>
  </si>
  <si>
    <t>Fringe Benefits</t>
  </si>
  <si>
    <t>Total Loaders - 87.95%</t>
  </si>
  <si>
    <t>Non-Salary</t>
  </si>
  <si>
    <t>FPL Loaded</t>
  </si>
  <si>
    <t>NEER Loaded</t>
  </si>
  <si>
    <t>Subtotal - Source</t>
  </si>
  <si>
    <t>Subtotal - C43</t>
  </si>
  <si>
    <t>Check</t>
  </si>
  <si>
    <t>Budget Horizon Report(A/Fc)</t>
  </si>
  <si>
    <t>MXB0G9W</t>
  </si>
  <si>
    <t>2/24/2016</t>
  </si>
  <si>
    <t>6/21/2014 07:10:48</t>
  </si>
  <si>
    <t>ZZU_M02_Q006</t>
  </si>
  <si>
    <t>FPLGRU10000 INCOME STATEMENT ANALYSIS - INCL SETTLE</t>
  </si>
  <si>
    <t>WBS-Project Type</t>
  </si>
  <si>
    <t>WBS-Reporting WBS</t>
  </si>
  <si>
    <t>A01 Base</t>
  </si>
  <si>
    <t>Capital WBS Element</t>
  </si>
  <si>
    <t>UPGD.00002180.10.01</t>
  </si>
  <si>
    <t>PWC 01  O/H - CONTROL SYSTEMS</t>
  </si>
  <si>
    <t>Inputs/Outputs</t>
  </si>
  <si>
    <t>UPGD.00002188.10.01</t>
  </si>
  <si>
    <t>PFM 02  O/H - CONTROL SYSTEMS</t>
  </si>
  <si>
    <t>Profit Center</t>
  </si>
  <si>
    <t>UPGD.00002190.10.01</t>
  </si>
  <si>
    <t>PFM 2B  O/H - CONTROL SYSTEMS</t>
  </si>
  <si>
    <t>UPGD.00002199.10.01</t>
  </si>
  <si>
    <t>PWC 02  O/H - CONTROL SYSTEMS</t>
  </si>
  <si>
    <t>Requesting cost center</t>
  </si>
  <si>
    <t>UPGD.00002220.10.01</t>
  </si>
  <si>
    <t>PWC 03  O/H - CONTROL SYSTEMS</t>
  </si>
  <si>
    <t>Power Generation Division</t>
  </si>
  <si>
    <t>UPGD.00002270.10.01</t>
  </si>
  <si>
    <t>PMR RELIAB - CONTROL SYSTEMS</t>
  </si>
  <si>
    <t>UPGD.00002275.01.01</t>
  </si>
  <si>
    <t>PCC RELIAB - GENERAL/MISC</t>
  </si>
  <si>
    <t>UPGD.00002281.01.01</t>
  </si>
  <si>
    <t>PSR RELIAB - GENERAL/MISC</t>
  </si>
  <si>
    <t>PCY</t>
  </si>
  <si>
    <t>WBS-WBS Activity</t>
  </si>
  <si>
    <t>WBS element</t>
  </si>
  <si>
    <t>BN Business Unit Net</t>
  </si>
  <si>
    <t>UPGD.00002269.10.01</t>
  </si>
  <si>
    <t>PTF RELIAB - CONTROL SYSTEMS</t>
  </si>
  <si>
    <t>UPGD.00002272.10.01</t>
  </si>
  <si>
    <t>PFM RELIAB - CONTROL SYSTEMS</t>
  </si>
  <si>
    <t>WBS-Level in Project  Hierarchy</t>
  </si>
  <si>
    <t>WBS:Project Code</t>
  </si>
  <si>
    <t>UPGD.00002283.10.01</t>
  </si>
  <si>
    <t>PTC RELIAB - CONTROL SYSTEMS</t>
  </si>
  <si>
    <t>C Capital WBS Element</t>
  </si>
  <si>
    <t>WBS-Project</t>
  </si>
  <si>
    <t>WBS:Services</t>
  </si>
  <si>
    <t>Total SAP Base Capital Security WBS Elements</t>
  </si>
  <si>
    <t>2/24/2016 12:06:31</t>
  </si>
  <si>
    <t>UPGD.00002178.10.01</t>
  </si>
  <si>
    <t>PTF 01  O/H - CONTROL SYSTEMS</t>
  </si>
  <si>
    <t>UPGD.00002196.10.01</t>
  </si>
  <si>
    <t>PMT 02  O/H - CONTROL SYSTEMS</t>
  </si>
  <si>
    <t>UPGD.00002190.10.01 PFM 2B  O/H - CONTROL SYSTEMS, UPGD.00002272.10.01 PFM RELIAB - CONTROL SYSTEMS...</t>
  </si>
  <si>
    <t>Security Only Related Spend By WBS Source Files</t>
  </si>
  <si>
    <t>Security Only Related Spend By WBS Source File as per UI - Total</t>
  </si>
  <si>
    <t>Capital - One-time U4 &amp; U5</t>
  </si>
  <si>
    <t>Load into MFR for Security Base Capital</t>
  </si>
  <si>
    <t>PGD</t>
  </si>
  <si>
    <t>Nuclear</t>
  </si>
  <si>
    <t>PIS - CLAUSE ONLY</t>
  </si>
  <si>
    <t>ACTUAL</t>
  </si>
  <si>
    <t>FORECAST</t>
  </si>
  <si>
    <t>Cumulative</t>
  </si>
  <si>
    <t>Subtotal</t>
  </si>
  <si>
    <t>Clause Filing</t>
  </si>
  <si>
    <t>DIFFERENCE</t>
  </si>
  <si>
    <t>This difference will be ignored.</t>
  </si>
  <si>
    <t>For the actual periods, we'll use the data as reflected in the clause filing</t>
  </si>
  <si>
    <t>PIS - BASE ONLY</t>
  </si>
  <si>
    <t>OPC 012810</t>
  </si>
  <si>
    <t>FPL RC-16</t>
  </si>
  <si>
    <t>OPC 012811</t>
  </si>
  <si>
    <t>OPC 012812</t>
  </si>
  <si>
    <t>OPC 012813</t>
  </si>
  <si>
    <t>OPC 012814</t>
  </si>
  <si>
    <t>OPC 012815</t>
  </si>
  <si>
    <t>OPC 012816</t>
  </si>
  <si>
    <t>OPC 012817</t>
  </si>
  <si>
    <t>OPC 012818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</si>
</sst>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0.0%"/>
    <numFmt numFmtId="166" formatCode="&quot;$&quot;#,##0"/>
    <numFmt numFmtId="167" formatCode="\$\ #,##0.00\ ;\$\ &quot;(&quot;#,##0.00&quot;)&quot;"/>
    <numFmt numFmtId="168" formatCode="_-* #,##0.00\ &quot;DM&quot;_-;\-* #,##0.00\ &quot;DM&quot;_-;_-* &quot;-&quot;??\ &quot;DM&quot;_-;_-@_-"/>
    <numFmt numFmtId="169" formatCode="0.000%"/>
    <numFmt numFmtId="170" formatCode="&quot;$&quot;#,##0.00"/>
    <numFmt numFmtId="171" formatCode="_(&quot;$&quot;* #,##0_);_(&quot;$&quot;* \(#,##0\);_(&quot;$&quot;* &quot;-&quot;??_);_(@_)"/>
    <numFmt numFmtId="172" formatCode="#,##0.0\ ;&quot;(&quot;#,##0.0&quot;)&quot;"/>
    <numFmt numFmtId="173" formatCode="#,##0\ ;&quot;(&quot;#,##0&quot;)&quot;"/>
    <numFmt numFmtId="174" formatCode="#,##0_);[Red]\(#,##0\);&quot; &quot;"/>
    <numFmt numFmtId="175" formatCode="&quot;$&quot;#,##0.00\ ;\(&quot;$&quot;#,##0.00\)"/>
    <numFmt numFmtId="176" formatCode="&quot;$&quot;#,##0\ ;\(&quot;$&quot;#,##0\)"/>
    <numFmt numFmtId="177" formatCode="\$\ #,##0\ ;\$\ &quot;(&quot;#,##0&quot;)&quot;"/>
    <numFmt numFmtId="178" formatCode="###,000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b/>
      <sz val="18"/>
      <color indexed="62"/>
      <name val="Cambria"/>
      <family val="2"/>
    </font>
    <font>
      <sz val="10"/>
      <name val="Helv"/>
      <charset val="204"/>
    </font>
    <font>
      <sz val="11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4"/>
      <name val="Calibri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rgb="FF339966"/>
      <name val="Arial"/>
      <family val="2"/>
    </font>
    <font>
      <u/>
      <sz val="10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24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b/>
      <sz val="12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1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rgb="FFC00000"/>
        <bgColor indexed="64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BE5F1"/>
        <bgColor rgb="FFFFFFFF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/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/>
      <top/>
      <bottom/>
      <diagonal/>
    </border>
    <border>
      <left/>
      <right style="thin">
        <color indexed="54"/>
      </right>
      <top/>
      <bottom/>
      <diagonal/>
    </border>
    <border>
      <left style="thin">
        <color indexed="54"/>
      </left>
      <right/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/>
      <bottom/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</borders>
  <cellStyleXfs count="21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13" borderId="0" applyNumberFormat="0" applyBorder="0" applyAlignment="0" applyProtection="0"/>
    <xf numFmtId="0" fontId="6" fillId="6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4" fontId="10" fillId="24" borderId="2" applyNumberFormat="0" applyProtection="0">
      <alignment vertical="center"/>
    </xf>
    <xf numFmtId="4" fontId="11" fillId="25" borderId="2" applyNumberFormat="0" applyProtection="0">
      <alignment vertical="center"/>
    </xf>
    <xf numFmtId="4" fontId="10" fillId="25" borderId="2" applyNumberFormat="0" applyProtection="0">
      <alignment horizontal="left" vertical="center" indent="1"/>
    </xf>
    <xf numFmtId="0" fontId="12" fillId="24" borderId="3" applyNumberFormat="0" applyProtection="0">
      <alignment horizontal="left" vertical="top" indent="1"/>
    </xf>
    <xf numFmtId="4" fontId="10" fillId="16" borderId="2" applyNumberFormat="0" applyProtection="0">
      <alignment horizontal="left" vertical="center" indent="1"/>
    </xf>
    <xf numFmtId="4" fontId="10" fillId="26" borderId="2" applyNumberFormat="0" applyProtection="0">
      <alignment horizontal="right" vertical="center"/>
    </xf>
    <xf numFmtId="4" fontId="10" fillId="27" borderId="2" applyNumberFormat="0" applyProtection="0">
      <alignment horizontal="right" vertical="center"/>
    </xf>
    <xf numFmtId="4" fontId="10" fillId="8" borderId="4" applyNumberFormat="0" applyProtection="0">
      <alignment horizontal="right" vertical="center"/>
    </xf>
    <xf numFmtId="4" fontId="10" fillId="28" borderId="2" applyNumberFormat="0" applyProtection="0">
      <alignment horizontal="right" vertical="center"/>
    </xf>
    <xf numFmtId="4" fontId="10" fillId="29" borderId="2" applyNumberFormat="0" applyProtection="0">
      <alignment horizontal="right" vertical="center"/>
    </xf>
    <xf numFmtId="4" fontId="10" fillId="20" borderId="2" applyNumberFormat="0" applyProtection="0">
      <alignment horizontal="right" vertical="center"/>
    </xf>
    <xf numFmtId="4" fontId="10" fillId="12" borderId="2" applyNumberFormat="0" applyProtection="0">
      <alignment horizontal="right" vertical="center"/>
    </xf>
    <xf numFmtId="4" fontId="10" fillId="30" borderId="2" applyNumberFormat="0" applyProtection="0">
      <alignment horizontal="right" vertical="center"/>
    </xf>
    <xf numFmtId="4" fontId="10" fillId="31" borderId="2" applyNumberFormat="0" applyProtection="0">
      <alignment horizontal="right" vertical="center"/>
    </xf>
    <xf numFmtId="4" fontId="10" fillId="32" borderId="4" applyNumberFormat="0" applyProtection="0">
      <alignment horizontal="left" vertical="center" indent="1"/>
    </xf>
    <xf numFmtId="4" fontId="3" fillId="33" borderId="4" applyNumberFormat="0" applyProtection="0">
      <alignment horizontal="left" vertical="center" indent="1"/>
    </xf>
    <xf numFmtId="4" fontId="3" fillId="33" borderId="4" applyNumberFormat="0" applyProtection="0">
      <alignment horizontal="left" vertical="center" indent="1"/>
    </xf>
    <xf numFmtId="4" fontId="10" fillId="34" borderId="2" applyNumberFormat="0" applyProtection="0">
      <alignment horizontal="right" vertical="center"/>
    </xf>
    <xf numFmtId="4" fontId="10" fillId="35" borderId="4" applyNumberFormat="0" applyProtection="0">
      <alignment horizontal="left" vertical="center" indent="1"/>
    </xf>
    <xf numFmtId="4" fontId="10" fillId="34" borderId="4" applyNumberFormat="0" applyProtection="0">
      <alignment horizontal="left" vertical="center" indent="1"/>
    </xf>
    <xf numFmtId="0" fontId="10" fillId="36" borderId="2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7" borderId="2" applyNumberFormat="0" applyProtection="0">
      <alignment horizontal="left" vertical="center" indent="1"/>
    </xf>
    <xf numFmtId="0" fontId="10" fillId="34" borderId="3" applyNumberFormat="0" applyProtection="0">
      <alignment horizontal="left" vertical="top" indent="1"/>
    </xf>
    <xf numFmtId="0" fontId="10" fillId="38" borderId="2" applyNumberFormat="0" applyProtection="0">
      <alignment horizontal="left" vertical="center" indent="1"/>
    </xf>
    <xf numFmtId="0" fontId="10" fillId="38" borderId="3" applyNumberFormat="0" applyProtection="0">
      <alignment horizontal="left" vertical="top" indent="1"/>
    </xf>
    <xf numFmtId="0" fontId="10" fillId="35" borderId="2" applyNumberFormat="0" applyProtection="0">
      <alignment horizontal="left" vertical="center" indent="1"/>
    </xf>
    <xf numFmtId="0" fontId="10" fillId="35" borderId="3" applyNumberFormat="0" applyProtection="0">
      <alignment horizontal="left" vertical="top" indent="1"/>
    </xf>
    <xf numFmtId="0" fontId="10" fillId="39" borderId="5" applyNumberFormat="0">
      <protection locked="0"/>
    </xf>
    <xf numFmtId="0" fontId="13" fillId="33" borderId="6" applyBorder="0"/>
    <xf numFmtId="4" fontId="14" fillId="40" borderId="3" applyNumberFormat="0" applyProtection="0">
      <alignment vertical="center"/>
    </xf>
    <xf numFmtId="4" fontId="11" fillId="41" borderId="1" applyNumberFormat="0" applyProtection="0">
      <alignment vertical="center"/>
    </xf>
    <xf numFmtId="4" fontId="14" fillId="36" borderId="3" applyNumberFormat="0" applyProtection="0">
      <alignment horizontal="left" vertical="center" indent="1"/>
    </xf>
    <xf numFmtId="0" fontId="14" fillId="40" borderId="3" applyNumberFormat="0" applyProtection="0">
      <alignment horizontal="left" vertical="top" indent="1"/>
    </xf>
    <xf numFmtId="4" fontId="10" fillId="0" borderId="2" applyNumberFormat="0" applyProtection="0">
      <alignment horizontal="right" vertical="center"/>
    </xf>
    <xf numFmtId="4" fontId="11" fillId="42" borderId="2" applyNumberFormat="0" applyProtection="0">
      <alignment horizontal="right" vertical="center"/>
    </xf>
    <xf numFmtId="4" fontId="10" fillId="16" borderId="2" applyNumberFormat="0" applyProtection="0">
      <alignment horizontal="left" vertical="center" indent="1"/>
    </xf>
    <xf numFmtId="0" fontId="14" fillId="34" borderId="3" applyNumberFormat="0" applyProtection="0">
      <alignment horizontal="left" vertical="top" indent="1"/>
    </xf>
    <xf numFmtId="4" fontId="15" fillId="43" borderId="4" applyNumberFormat="0" applyProtection="0">
      <alignment horizontal="left" vertical="center" indent="1"/>
    </xf>
    <xf numFmtId="0" fontId="10" fillId="44" borderId="1"/>
    <xf numFmtId="4" fontId="16" fillId="39" borderId="2" applyNumberFormat="0" applyProtection="0">
      <alignment horizontal="right" vertical="center"/>
    </xf>
    <xf numFmtId="0" fontId="17" fillId="42" borderId="7">
      <protection locked="0"/>
    </xf>
    <xf numFmtId="0" fontId="18" fillId="0" borderId="0" applyNumberFormat="0" applyFill="0" applyBorder="0" applyAlignment="0" applyProtection="0"/>
    <xf numFmtId="0" fontId="19" fillId="0" borderId="0"/>
    <xf numFmtId="0" fontId="10" fillId="45" borderId="0"/>
    <xf numFmtId="42" fontId="1" fillId="0" borderId="0" applyFont="0" applyFill="0" applyBorder="0" applyAlignment="0" applyProtection="0"/>
    <xf numFmtId="0" fontId="10" fillId="45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10" fillId="24" borderId="2" applyNumberFormat="0" applyProtection="0">
      <alignment vertical="center"/>
    </xf>
    <xf numFmtId="4" fontId="10" fillId="25" borderId="2" applyNumberFormat="0" applyProtection="0">
      <alignment horizontal="left" vertical="center" indent="1"/>
    </xf>
    <xf numFmtId="4" fontId="10" fillId="16" borderId="2" applyNumberFormat="0" applyProtection="0">
      <alignment horizontal="left" vertical="center" indent="1"/>
    </xf>
    <xf numFmtId="0" fontId="10" fillId="36" borderId="2" applyNumberFormat="0" applyProtection="0">
      <alignment horizontal="left" vertical="center" indent="1"/>
    </xf>
    <xf numFmtId="4" fontId="10" fillId="0" borderId="2" applyNumberFormat="0" applyProtection="0">
      <alignment horizontal="right" vertical="center"/>
    </xf>
    <xf numFmtId="4" fontId="10" fillId="16" borderId="2" applyNumberFormat="0" applyProtection="0">
      <alignment horizontal="left" vertical="center" indent="1"/>
    </xf>
    <xf numFmtId="0" fontId="29" fillId="0" borderId="0"/>
    <xf numFmtId="0" fontId="30" fillId="0" borderId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31" fillId="17" borderId="0" applyNumberFormat="0" applyBorder="0" applyAlignment="0" applyProtection="0"/>
    <xf numFmtId="0" fontId="32" fillId="52" borderId="2" applyNumberFormat="0" applyAlignment="0" applyProtection="0"/>
    <xf numFmtId="0" fontId="33" fillId="50" borderId="51" applyNumberFormat="0" applyAlignment="0" applyProtection="0"/>
    <xf numFmtId="0" fontId="5" fillId="10" borderId="0" applyNumberFormat="0" applyBorder="0" applyAlignment="0" applyProtection="0"/>
    <xf numFmtId="0" fontId="34" fillId="0" borderId="52" applyNumberFormat="0" applyFill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6" fillId="0" borderId="0" applyNumberFormat="0" applyFill="0" applyBorder="0" applyAlignment="0" applyProtection="0"/>
    <xf numFmtId="0" fontId="37" fillId="18" borderId="2" applyNumberFormat="0" applyAlignment="0" applyProtection="0"/>
    <xf numFmtId="0" fontId="38" fillId="0" borderId="55" applyNumberFormat="0" applyFill="0" applyAlignment="0" applyProtection="0"/>
    <xf numFmtId="0" fontId="38" fillId="18" borderId="0" applyNumberFormat="0" applyBorder="0" applyAlignment="0" applyProtection="0"/>
    <xf numFmtId="0" fontId="10" fillId="17" borderId="2" applyNumberFormat="0" applyFont="0" applyAlignment="0" applyProtection="0"/>
    <xf numFmtId="0" fontId="39" fillId="52" borderId="56" applyNumberFormat="0" applyAlignment="0" applyProtection="0"/>
    <xf numFmtId="0" fontId="7" fillId="0" borderId="57" applyNumberFormat="0" applyFill="0" applyAlignment="0" applyProtection="0"/>
    <xf numFmtId="0" fontId="40" fillId="0" borderId="0" applyNumberFormat="0" applyFill="0" applyBorder="0" applyAlignment="0" applyProtection="0"/>
    <xf numFmtId="0" fontId="41" fillId="45" borderId="0"/>
    <xf numFmtId="0" fontId="41" fillId="33" borderId="3" applyNumberFormat="0" applyProtection="0">
      <alignment horizontal="left" vertical="top" inden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4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34" borderId="3" applyNumberFormat="0" applyProtection="0">
      <alignment horizontal="left" vertical="top" indent="1"/>
    </xf>
    <xf numFmtId="0" fontId="45" fillId="0" borderId="0"/>
    <xf numFmtId="0" fontId="49" fillId="0" borderId="0"/>
    <xf numFmtId="175" fontId="49" fillId="0" borderId="0" applyFont="0" applyFill="0" applyBorder="0" applyAlignment="0" applyProtection="0"/>
    <xf numFmtId="10" fontId="49" fillId="0" borderId="0" applyFont="0" applyFill="0" applyBorder="0" applyAlignment="0" applyProtection="0"/>
    <xf numFmtId="0" fontId="49" fillId="0" borderId="0"/>
    <xf numFmtId="0" fontId="54" fillId="0" borderId="0"/>
    <xf numFmtId="3" fontId="49" fillId="0" borderId="0" applyFont="0" applyFill="0" applyBorder="0" applyAlignment="0" applyProtection="0"/>
    <xf numFmtId="176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2" fontId="49" fillId="0" borderId="0" applyFont="0" applyFill="0" applyBorder="0" applyAlignment="0" applyProtection="0"/>
    <xf numFmtId="0" fontId="59" fillId="0" borderId="0"/>
    <xf numFmtId="0" fontId="29" fillId="0" borderId="0"/>
    <xf numFmtId="0" fontId="60" fillId="0" borderId="0"/>
    <xf numFmtId="44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63" applyNumberFormat="0" applyFont="0" applyFill="0" applyAlignment="0" applyProtection="0"/>
    <xf numFmtId="178" fontId="63" fillId="0" borderId="64" applyNumberFormat="0" applyProtection="0">
      <alignment horizontal="right" vertical="center"/>
    </xf>
    <xf numFmtId="178" fontId="64" fillId="0" borderId="65" applyNumberFormat="0" applyProtection="0">
      <alignment horizontal="right" vertical="center"/>
    </xf>
    <xf numFmtId="0" fontId="64" fillId="60" borderId="63" applyNumberFormat="0" applyAlignment="0" applyProtection="0">
      <alignment horizontal="left" vertical="center" indent="1"/>
    </xf>
    <xf numFmtId="0" fontId="65" fillId="61" borderId="65" applyNumberFormat="0" applyAlignment="0" applyProtection="0">
      <alignment horizontal="left" vertical="center" indent="1"/>
    </xf>
    <xf numFmtId="0" fontId="65" fillId="61" borderId="65" applyNumberFormat="0" applyAlignment="0" applyProtection="0">
      <alignment horizontal="left" vertical="center" indent="1"/>
    </xf>
    <xf numFmtId="0" fontId="66" fillId="0" borderId="66" applyNumberFormat="0" applyFill="0" applyBorder="0" applyAlignment="0" applyProtection="0"/>
    <xf numFmtId="0" fontId="66" fillId="61" borderId="65" applyNumberFormat="0" applyAlignment="0" applyProtection="0">
      <alignment horizontal="left" vertical="center" indent="1"/>
    </xf>
    <xf numFmtId="0" fontId="66" fillId="61" borderId="65" applyNumberFormat="0" applyAlignment="0" applyProtection="0">
      <alignment horizontal="left" vertical="center" indent="1"/>
    </xf>
    <xf numFmtId="178" fontId="67" fillId="62" borderId="64" applyNumberFormat="0" applyBorder="0" applyProtection="0">
      <alignment horizontal="right" vertical="center"/>
    </xf>
    <xf numFmtId="178" fontId="68" fillId="62" borderId="65" applyNumberFormat="0" applyBorder="0" applyProtection="0">
      <alignment horizontal="right" vertical="center"/>
    </xf>
    <xf numFmtId="0" fontId="66" fillId="63" borderId="65" applyNumberFormat="0" applyAlignment="0" applyProtection="0">
      <alignment horizontal="left" vertical="center" indent="1"/>
    </xf>
    <xf numFmtId="178" fontId="68" fillId="63" borderId="65" applyNumberFormat="0" applyProtection="0">
      <alignment horizontal="right" vertical="center"/>
    </xf>
    <xf numFmtId="0" fontId="69" fillId="0" borderId="66" applyBorder="0" applyAlignment="0" applyProtection="0"/>
    <xf numFmtId="178" fontId="70" fillId="64" borderId="67" applyNumberFormat="0" applyBorder="0" applyAlignment="0" applyProtection="0">
      <alignment horizontal="right" vertical="center" indent="1"/>
    </xf>
    <xf numFmtId="178" fontId="71" fillId="65" borderId="67" applyNumberFormat="0" applyBorder="0" applyAlignment="0" applyProtection="0">
      <alignment horizontal="right" vertical="center" indent="1"/>
    </xf>
    <xf numFmtId="178" fontId="71" fillId="66" borderId="67" applyNumberFormat="0" applyBorder="0" applyAlignment="0" applyProtection="0">
      <alignment horizontal="right" vertical="center" indent="1"/>
    </xf>
    <xf numFmtId="178" fontId="72" fillId="67" borderId="67" applyNumberFormat="0" applyBorder="0" applyAlignment="0" applyProtection="0">
      <alignment horizontal="right" vertical="center" indent="1"/>
    </xf>
    <xf numFmtId="178" fontId="72" fillId="68" borderId="67" applyNumberFormat="0" applyBorder="0" applyAlignment="0" applyProtection="0">
      <alignment horizontal="right" vertical="center" indent="1"/>
    </xf>
    <xf numFmtId="178" fontId="72" fillId="69" borderId="67" applyNumberFormat="0" applyBorder="0" applyAlignment="0" applyProtection="0">
      <alignment horizontal="right" vertical="center" indent="1"/>
    </xf>
    <xf numFmtId="178" fontId="73" fillId="70" borderId="67" applyNumberFormat="0" applyBorder="0" applyAlignment="0" applyProtection="0">
      <alignment horizontal="right" vertical="center" indent="1"/>
    </xf>
    <xf numFmtId="178" fontId="73" fillId="71" borderId="67" applyNumberFormat="0" applyBorder="0" applyAlignment="0" applyProtection="0">
      <alignment horizontal="right" vertical="center" indent="1"/>
    </xf>
    <xf numFmtId="178" fontId="73" fillId="72" borderId="67" applyNumberFormat="0" applyBorder="0" applyAlignment="0" applyProtection="0">
      <alignment horizontal="right" vertical="center" indent="1"/>
    </xf>
    <xf numFmtId="0" fontId="65" fillId="73" borderId="63" applyNumberFormat="0" applyAlignment="0" applyProtection="0">
      <alignment horizontal="left" vertical="center" indent="1"/>
    </xf>
    <xf numFmtId="0" fontId="65" fillId="74" borderId="63" applyNumberFormat="0" applyAlignment="0" applyProtection="0">
      <alignment horizontal="left" vertical="center" indent="1"/>
    </xf>
    <xf numFmtId="0" fontId="65" fillId="75" borderId="63" applyNumberFormat="0" applyAlignment="0" applyProtection="0">
      <alignment horizontal="left" vertical="center" indent="1"/>
    </xf>
    <xf numFmtId="0" fontId="65" fillId="62" borderId="63" applyNumberFormat="0" applyAlignment="0" applyProtection="0">
      <alignment horizontal="left" vertical="center" indent="1"/>
    </xf>
    <xf numFmtId="0" fontId="65" fillId="63" borderId="65" applyNumberFormat="0" applyAlignment="0" applyProtection="0">
      <alignment horizontal="left" vertical="center" indent="1"/>
    </xf>
    <xf numFmtId="178" fontId="63" fillId="62" borderId="64" applyNumberFormat="0" applyBorder="0" applyProtection="0">
      <alignment horizontal="right" vertical="center"/>
    </xf>
    <xf numFmtId="178" fontId="64" fillId="62" borderId="65" applyNumberFormat="0" applyBorder="0" applyProtection="0">
      <alignment horizontal="right" vertical="center"/>
    </xf>
    <xf numFmtId="178" fontId="63" fillId="76" borderId="63" applyNumberFormat="0" applyAlignment="0" applyProtection="0">
      <alignment horizontal="left" vertical="center" indent="1"/>
    </xf>
    <xf numFmtId="0" fontId="64" fillId="60" borderId="65" applyNumberFormat="0" applyAlignment="0" applyProtection="0">
      <alignment horizontal="left" vertical="center" indent="1"/>
    </xf>
    <xf numFmtId="0" fontId="65" fillId="63" borderId="65" applyNumberFormat="0" applyAlignment="0" applyProtection="0">
      <alignment horizontal="left" vertical="center" indent="1"/>
    </xf>
    <xf numFmtId="178" fontId="64" fillId="63" borderId="65" applyNumberFormat="0" applyProtection="0">
      <alignment horizontal="right" vertical="center"/>
    </xf>
  </cellStyleXfs>
  <cellXfs count="362">
    <xf numFmtId="0" fontId="0" fillId="0" borderId="0" xfId="0"/>
    <xf numFmtId="0" fontId="0" fillId="0" borderId="1" xfId="0" applyBorder="1"/>
    <xf numFmtId="0" fontId="3" fillId="0" borderId="0" xfId="1"/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165" fontId="3" fillId="0" borderId="0" xfId="2" applyNumberFormat="1" applyAlignment="1">
      <alignment horizontal="center"/>
    </xf>
    <xf numFmtId="166" fontId="3" fillId="0" borderId="0" xfId="1" applyNumberFormat="1" applyAlignment="1">
      <alignment horizontal="center"/>
    </xf>
    <xf numFmtId="165" fontId="3" fillId="0" borderId="0" xfId="3" applyNumberFormat="1" applyAlignment="1">
      <alignment horizontal="center"/>
    </xf>
    <xf numFmtId="0" fontId="0" fillId="0" borderId="0" xfId="0" applyBorder="1"/>
    <xf numFmtId="0" fontId="4" fillId="0" borderId="6" xfId="65" applyFont="1" applyFill="1" applyBorder="1"/>
    <xf numFmtId="0" fontId="10" fillId="0" borderId="2" xfId="40" quotePrefix="1" applyNumberFormat="1" applyFill="1">
      <alignment horizontal="left" vertical="center" indent="1"/>
    </xf>
    <xf numFmtId="0" fontId="10" fillId="0" borderId="2" xfId="72" quotePrefix="1" applyNumberFormat="1" applyFill="1">
      <alignment horizontal="left" vertical="center" indent="1"/>
    </xf>
    <xf numFmtId="0" fontId="10" fillId="0" borderId="2" xfId="38" quotePrefix="1" applyNumberFormat="1" applyFill="1">
      <alignment horizontal="left" vertical="center" indent="1"/>
    </xf>
    <xf numFmtId="0" fontId="10" fillId="0" borderId="2" xfId="56" quotePrefix="1" applyFill="1" applyAlignment="1">
      <alignment horizontal="left" vertical="center" indent="2"/>
    </xf>
    <xf numFmtId="165" fontId="3" fillId="0" borderId="1" xfId="2" applyNumberFormat="1" applyBorder="1" applyAlignment="1">
      <alignment horizontal="center"/>
    </xf>
    <xf numFmtId="165" fontId="3" fillId="0" borderId="1" xfId="3" applyNumberForma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4" fillId="0" borderId="0" xfId="1" applyFont="1"/>
    <xf numFmtId="0" fontId="3" fillId="46" borderId="0" xfId="1" applyFill="1"/>
    <xf numFmtId="165" fontId="3" fillId="46" borderId="0" xfId="2" applyNumberFormat="1" applyFill="1" applyAlignment="1">
      <alignment horizontal="center"/>
    </xf>
    <xf numFmtId="166" fontId="3" fillId="46" borderId="0" xfId="1" applyNumberFormat="1" applyFill="1" applyAlignment="1">
      <alignment horizontal="center"/>
    </xf>
    <xf numFmtId="165" fontId="3" fillId="46" borderId="0" xfId="3" applyNumberFormat="1" applyFill="1" applyAlignment="1">
      <alignment horizontal="center"/>
    </xf>
    <xf numFmtId="0" fontId="3" fillId="0" borderId="0" xfId="1" applyAlignment="1">
      <alignment wrapText="1"/>
    </xf>
    <xf numFmtId="0" fontId="0" fillId="0" borderId="0" xfId="0" applyFill="1"/>
    <xf numFmtId="0" fontId="4" fillId="0" borderId="0" xfId="1" applyFont="1" applyBorder="1" applyAlignment="1">
      <alignment horizontal="center"/>
    </xf>
    <xf numFmtId="165" fontId="3" fillId="0" borderId="0" xfId="3" applyNumberFormat="1" applyBorder="1" applyAlignment="1">
      <alignment horizontal="center"/>
    </xf>
    <xf numFmtId="166" fontId="3" fillId="0" borderId="1" xfId="1" applyNumberFormat="1" applyBorder="1" applyAlignment="1">
      <alignment horizontal="center"/>
    </xf>
    <xf numFmtId="42" fontId="3" fillId="0" borderId="1" xfId="81" applyFont="1" applyBorder="1" applyAlignment="1">
      <alignment horizontal="center"/>
    </xf>
    <xf numFmtId="0" fontId="3" fillId="0" borderId="1" xfId="1" applyBorder="1"/>
    <xf numFmtId="0" fontId="4" fillId="0" borderId="1" xfId="1" applyFont="1" applyBorder="1"/>
    <xf numFmtId="0" fontId="20" fillId="0" borderId="0" xfId="82" applyFont="1" applyFill="1"/>
    <xf numFmtId="0" fontId="3" fillId="0" borderId="0" xfId="82" applyFont="1" applyFill="1"/>
    <xf numFmtId="5" fontId="3" fillId="0" borderId="0" xfId="82" applyNumberFormat="1" applyFont="1" applyFill="1"/>
    <xf numFmtId="0" fontId="3" fillId="0" borderId="27" xfId="82" applyFont="1" applyFill="1" applyBorder="1" applyAlignment="1">
      <alignment horizontal="center" vertical="center" wrapText="1"/>
    </xf>
    <xf numFmtId="0" fontId="3" fillId="0" borderId="1" xfId="82" applyFont="1" applyFill="1" applyBorder="1" applyAlignment="1">
      <alignment horizontal="center" vertical="center" wrapText="1"/>
    </xf>
    <xf numFmtId="0" fontId="3" fillId="0" borderId="28" xfId="82" applyFont="1" applyFill="1" applyBorder="1" applyAlignment="1">
      <alignment horizontal="center" vertical="center" wrapText="1"/>
    </xf>
    <xf numFmtId="0" fontId="3" fillId="0" borderId="29" xfId="82" applyFont="1" applyFill="1" applyBorder="1" applyAlignment="1">
      <alignment horizontal="center" vertical="center"/>
    </xf>
    <xf numFmtId="0" fontId="22" fillId="0" borderId="28" xfId="82" applyFont="1" applyFill="1" applyBorder="1" applyAlignment="1">
      <alignment horizontal="center" vertical="center"/>
    </xf>
    <xf numFmtId="0" fontId="21" fillId="0" borderId="30" xfId="82" applyFont="1" applyFill="1" applyBorder="1" applyAlignment="1">
      <alignment horizontal="center" vertical="center"/>
    </xf>
    <xf numFmtId="168" fontId="21" fillId="0" borderId="26" xfId="83" applyNumberFormat="1" applyFont="1" applyFill="1" applyBorder="1" applyAlignment="1">
      <alignment horizontal="center" vertical="center"/>
    </xf>
    <xf numFmtId="0" fontId="3" fillId="0" borderId="31" xfId="82" applyFont="1" applyFill="1" applyBorder="1" applyAlignment="1">
      <alignment horizontal="center" vertical="center" wrapText="1"/>
    </xf>
    <xf numFmtId="0" fontId="3" fillId="0" borderId="32" xfId="82" applyFont="1" applyFill="1" applyBorder="1" applyAlignment="1">
      <alignment horizontal="center" vertical="center" wrapText="1"/>
    </xf>
    <xf numFmtId="0" fontId="3" fillId="0" borderId="33" xfId="82" applyFont="1" applyFill="1" applyBorder="1" applyAlignment="1">
      <alignment horizontal="center"/>
    </xf>
    <xf numFmtId="0" fontId="22" fillId="0" borderId="28" xfId="82" applyFont="1" applyFill="1" applyBorder="1" applyAlignment="1">
      <alignment horizontal="center"/>
    </xf>
    <xf numFmtId="0" fontId="3" fillId="0" borderId="29" xfId="82" applyFont="1" applyFill="1" applyBorder="1" applyAlignment="1">
      <alignment horizontal="left"/>
    </xf>
    <xf numFmtId="6" fontId="23" fillId="0" borderId="32" xfId="83" applyNumberFormat="1" applyFont="1" applyFill="1" applyBorder="1" applyAlignment="1">
      <alignment horizontal="center"/>
    </xf>
    <xf numFmtId="10" fontId="4" fillId="0" borderId="27" xfId="82" applyNumberFormat="1" applyFont="1" applyFill="1" applyBorder="1" applyAlignment="1">
      <alignment horizontal="center"/>
    </xf>
    <xf numFmtId="10" fontId="4" fillId="0" borderId="31" xfId="82" applyNumberFormat="1" applyFont="1" applyFill="1" applyBorder="1" applyAlignment="1">
      <alignment horizontal="center"/>
    </xf>
    <xf numFmtId="169" fontId="4" fillId="0" borderId="28" xfId="82" applyNumberFormat="1" applyFont="1" applyFill="1" applyBorder="1" applyAlignment="1">
      <alignment horizontal="center"/>
    </xf>
    <xf numFmtId="6" fontId="24" fillId="0" borderId="33" xfId="83" applyNumberFormat="1" applyFont="1" applyFill="1" applyBorder="1" applyAlignment="1">
      <alignment horizontal="center"/>
    </xf>
    <xf numFmtId="10" fontId="21" fillId="0" borderId="28" xfId="84" applyNumberFormat="1" applyFont="1" applyFill="1" applyBorder="1" applyAlignment="1">
      <alignment horizontal="center"/>
    </xf>
    <xf numFmtId="6" fontId="3" fillId="0" borderId="32" xfId="83" applyNumberFormat="1" applyFont="1" applyFill="1" applyBorder="1" applyAlignment="1">
      <alignment horizontal="right"/>
    </xf>
    <xf numFmtId="6" fontId="3" fillId="0" borderId="29" xfId="82" applyNumberFormat="1" applyFont="1" applyFill="1" applyBorder="1" applyAlignment="1">
      <alignment horizontal="center"/>
    </xf>
    <xf numFmtId="6" fontId="3" fillId="0" borderId="32" xfId="83" applyNumberFormat="1" applyFont="1" applyFill="1" applyBorder="1" applyAlignment="1">
      <alignment horizontal="center"/>
    </xf>
    <xf numFmtId="6" fontId="3" fillId="0" borderId="28" xfId="83" applyNumberFormat="1" applyFont="1" applyFill="1" applyBorder="1" applyAlignment="1">
      <alignment horizontal="center"/>
    </xf>
    <xf numFmtId="6" fontId="3" fillId="0" borderId="33" xfId="83" applyNumberFormat="1" applyFont="1" applyFill="1" applyBorder="1" applyAlignment="1">
      <alignment horizontal="center"/>
    </xf>
    <xf numFmtId="10" fontId="3" fillId="0" borderId="28" xfId="84" applyNumberFormat="1" applyFont="1" applyFill="1" applyBorder="1" applyAlignment="1">
      <alignment horizontal="center"/>
    </xf>
    <xf numFmtId="0" fontId="3" fillId="0" borderId="34" xfId="82" applyFont="1" applyFill="1" applyBorder="1" applyAlignment="1">
      <alignment horizontal="left"/>
    </xf>
    <xf numFmtId="44" fontId="4" fillId="0" borderId="35" xfId="83" applyNumberFormat="1" applyFont="1" applyFill="1" applyBorder="1" applyAlignment="1">
      <alignment horizontal="right"/>
    </xf>
    <xf numFmtId="6" fontId="4" fillId="0" borderId="34" xfId="82" applyNumberFormat="1" applyFont="1" applyFill="1" applyBorder="1" applyAlignment="1">
      <alignment horizontal="center"/>
    </xf>
    <xf numFmtId="6" fontId="4" fillId="0" borderId="35" xfId="83" applyNumberFormat="1" applyFont="1" applyFill="1" applyBorder="1" applyAlignment="1">
      <alignment horizontal="center"/>
    </xf>
    <xf numFmtId="6" fontId="4" fillId="0" borderId="36" xfId="83" applyNumberFormat="1" applyFont="1" applyFill="1" applyBorder="1" applyAlignment="1">
      <alignment horizontal="center"/>
    </xf>
    <xf numFmtId="6" fontId="4" fillId="0" borderId="0" xfId="83" applyNumberFormat="1" applyFont="1" applyFill="1" applyBorder="1" applyAlignment="1">
      <alignment horizontal="center"/>
    </xf>
    <xf numFmtId="10" fontId="4" fillId="0" borderId="36" xfId="84" applyNumberFormat="1" applyFont="1" applyFill="1" applyBorder="1" applyAlignment="1">
      <alignment horizontal="center"/>
    </xf>
    <xf numFmtId="0" fontId="3" fillId="0" borderId="30" xfId="82" applyFont="1" applyFill="1" applyBorder="1" applyAlignment="1">
      <alignment horizontal="left"/>
    </xf>
    <xf numFmtId="6" fontId="3" fillId="0" borderId="30" xfId="82" applyNumberFormat="1" applyFont="1" applyFill="1" applyBorder="1" applyAlignment="1">
      <alignment horizontal="center"/>
    </xf>
    <xf numFmtId="6" fontId="3" fillId="0" borderId="26" xfId="83" applyNumberFormat="1" applyFont="1" applyFill="1" applyBorder="1" applyAlignment="1">
      <alignment horizontal="center"/>
    </xf>
    <xf numFmtId="6" fontId="3" fillId="0" borderId="37" xfId="83" applyNumberFormat="1" applyFont="1" applyFill="1" applyBorder="1" applyAlignment="1">
      <alignment horizontal="center"/>
    </xf>
    <xf numFmtId="6" fontId="3" fillId="0" borderId="38" xfId="83" applyNumberFormat="1" applyFont="1" applyFill="1" applyBorder="1" applyAlignment="1">
      <alignment horizontal="center"/>
    </xf>
    <xf numFmtId="10" fontId="3" fillId="0" borderId="37" xfId="84" applyNumberFormat="1" applyFont="1" applyFill="1" applyBorder="1" applyAlignment="1">
      <alignment horizontal="center"/>
    </xf>
    <xf numFmtId="0" fontId="3" fillId="0" borderId="39" xfId="82" applyFont="1" applyFill="1" applyBorder="1" applyAlignment="1">
      <alignment horizontal="left"/>
    </xf>
    <xf numFmtId="6" fontId="3" fillId="0" borderId="40" xfId="83" applyNumberFormat="1" applyFont="1" applyFill="1" applyBorder="1" applyAlignment="1">
      <alignment horizontal="right"/>
    </xf>
    <xf numFmtId="6" fontId="3" fillId="0" borderId="39" xfId="82" applyNumberFormat="1" applyFont="1" applyFill="1" applyBorder="1" applyAlignment="1">
      <alignment horizontal="center"/>
    </xf>
    <xf numFmtId="6" fontId="3" fillId="0" borderId="41" xfId="83" applyNumberFormat="1" applyFont="1" applyFill="1" applyBorder="1" applyAlignment="1">
      <alignment horizontal="center"/>
    </xf>
    <xf numFmtId="6" fontId="3" fillId="0" borderId="42" xfId="83" applyNumberFormat="1" applyFont="1" applyFill="1" applyBorder="1" applyAlignment="1">
      <alignment horizontal="center"/>
    </xf>
    <xf numFmtId="6" fontId="3" fillId="0" borderId="43" xfId="83" applyNumberFormat="1" applyFont="1" applyFill="1" applyBorder="1" applyAlignment="1">
      <alignment horizontal="center"/>
    </xf>
    <xf numFmtId="10" fontId="3" fillId="0" borderId="42" xfId="84" applyNumberFormat="1" applyFont="1" applyFill="1" applyBorder="1" applyAlignment="1">
      <alignment horizontal="center"/>
    </xf>
    <xf numFmtId="44" fontId="25" fillId="0" borderId="0" xfId="82" applyNumberFormat="1" applyFont="1" applyFill="1"/>
    <xf numFmtId="44" fontId="20" fillId="0" borderId="0" xfId="82" applyNumberFormat="1" applyFont="1" applyFill="1"/>
    <xf numFmtId="0" fontId="26" fillId="0" borderId="0" xfId="82" applyFont="1" applyFill="1"/>
    <xf numFmtId="0" fontId="25" fillId="0" borderId="0" xfId="82" applyFont="1" applyFill="1" applyAlignment="1">
      <alignment horizontal="right"/>
    </xf>
    <xf numFmtId="5" fontId="27" fillId="0" borderId="44" xfId="82" applyNumberFormat="1" applyFont="1" applyFill="1" applyBorder="1"/>
    <xf numFmtId="0" fontId="2" fillId="0" borderId="0" xfId="82" applyFont="1" applyFill="1"/>
    <xf numFmtId="0" fontId="10" fillId="0" borderId="0" xfId="82" applyFill="1"/>
    <xf numFmtId="0" fontId="10" fillId="0" borderId="0" xfId="82" quotePrefix="1" applyFill="1" applyAlignment="1"/>
    <xf numFmtId="0" fontId="10" fillId="0" borderId="8" xfId="82" applyFill="1" applyBorder="1"/>
    <xf numFmtId="0" fontId="10" fillId="0" borderId="8" xfId="82" applyFill="1" applyBorder="1" applyAlignment="1">
      <alignment vertical="center"/>
    </xf>
    <xf numFmtId="0" fontId="13" fillId="0" borderId="8" xfId="82" quotePrefix="1" applyFont="1" applyFill="1" applyBorder="1" applyAlignment="1">
      <alignment vertical="center"/>
    </xf>
    <xf numFmtId="0" fontId="10" fillId="0" borderId="8" xfId="82" quotePrefix="1" applyFill="1" applyBorder="1" applyAlignment="1">
      <alignment vertical="center"/>
    </xf>
    <xf numFmtId="0" fontId="13" fillId="0" borderId="8" xfId="82" applyFont="1" applyFill="1" applyBorder="1" applyAlignment="1">
      <alignment vertical="center"/>
    </xf>
    <xf numFmtId="0" fontId="10" fillId="0" borderId="9" xfId="82" applyFill="1" applyBorder="1"/>
    <xf numFmtId="0" fontId="10" fillId="0" borderId="8" xfId="82" quotePrefix="1" applyFill="1" applyBorder="1"/>
    <xf numFmtId="0" fontId="10" fillId="0" borderId="8" xfId="82" quotePrefix="1" applyFill="1" applyBorder="1" applyAlignment="1"/>
    <xf numFmtId="0" fontId="13" fillId="0" borderId="8" xfId="82" quotePrefix="1" applyFont="1" applyFill="1" applyBorder="1" applyAlignment="1"/>
    <xf numFmtId="0" fontId="13" fillId="0" borderId="10" xfId="65" applyFill="1" applyBorder="1"/>
    <xf numFmtId="0" fontId="13" fillId="0" borderId="11" xfId="65" applyFill="1" applyBorder="1"/>
    <xf numFmtId="0" fontId="10" fillId="0" borderId="0" xfId="82" applyFill="1" applyAlignment="1"/>
    <xf numFmtId="0" fontId="25" fillId="0" borderId="44" xfId="82" quotePrefix="1" applyFont="1" applyFill="1" applyBorder="1" applyAlignment="1">
      <alignment horizontal="center"/>
    </xf>
    <xf numFmtId="0" fontId="4" fillId="0" borderId="0" xfId="82" applyFont="1" applyFill="1"/>
    <xf numFmtId="0" fontId="10" fillId="0" borderId="17" xfId="82" applyFill="1" applyBorder="1"/>
    <xf numFmtId="0" fontId="10" fillId="0" borderId="2" xfId="40" quotePrefix="1" applyNumberFormat="1" applyFill="1" applyAlignment="1">
      <alignment horizontal="left" vertical="center" indent="1"/>
    </xf>
    <xf numFmtId="0" fontId="10" fillId="0" borderId="2" xfId="72" quotePrefix="1" applyNumberFormat="1" applyFill="1" applyAlignment="1">
      <alignment horizontal="left" vertical="center" wrapText="1" indent="1"/>
    </xf>
    <xf numFmtId="0" fontId="10" fillId="0" borderId="18" xfId="82" applyFill="1" applyBorder="1"/>
    <xf numFmtId="0" fontId="10" fillId="0" borderId="2" xfId="56" quotePrefix="1" applyFill="1">
      <alignment horizontal="left" vertical="center" indent="1"/>
    </xf>
    <xf numFmtId="4" fontId="10" fillId="0" borderId="2" xfId="70" applyNumberFormat="1" applyFill="1">
      <alignment horizontal="right" vertical="center"/>
    </xf>
    <xf numFmtId="0" fontId="10" fillId="0" borderId="19" xfId="82" applyFill="1" applyBorder="1"/>
    <xf numFmtId="0" fontId="10" fillId="0" borderId="2" xfId="58" quotePrefix="1" applyFill="1" applyAlignment="1">
      <alignment horizontal="left" vertical="center" indent="3"/>
    </xf>
    <xf numFmtId="0" fontId="10" fillId="0" borderId="2" xfId="58" quotePrefix="1" applyFill="1">
      <alignment horizontal="left" vertical="center" indent="1"/>
    </xf>
    <xf numFmtId="0" fontId="10" fillId="0" borderId="2" xfId="60" quotePrefix="1" applyFill="1" applyAlignment="1">
      <alignment horizontal="left" vertical="center" indent="4"/>
    </xf>
    <xf numFmtId="0" fontId="10" fillId="0" borderId="2" xfId="60" quotePrefix="1" applyFill="1">
      <alignment horizontal="left" vertical="center" indent="1"/>
    </xf>
    <xf numFmtId="3" fontId="10" fillId="0" borderId="2" xfId="70" applyNumberFormat="1" applyFill="1">
      <alignment horizontal="right" vertical="center"/>
    </xf>
    <xf numFmtId="165" fontId="3" fillId="0" borderId="0" xfId="2" applyNumberFormat="1" applyBorder="1" applyAlignment="1">
      <alignment horizontal="center"/>
    </xf>
    <xf numFmtId="166" fontId="3" fillId="0" borderId="0" xfId="1" applyNumberFormat="1" applyBorder="1" applyAlignment="1">
      <alignment horizontal="center"/>
    </xf>
    <xf numFmtId="42" fontId="3" fillId="0" borderId="0" xfId="81" applyFont="1" applyBorder="1" applyAlignment="1">
      <alignment horizontal="center"/>
    </xf>
    <xf numFmtId="0" fontId="3" fillId="0" borderId="0" xfId="1" applyBorder="1"/>
    <xf numFmtId="0" fontId="3" fillId="0" borderId="0" xfId="1" applyFill="1"/>
    <xf numFmtId="165" fontId="3" fillId="0" borderId="0" xfId="2" applyNumberFormat="1" applyFill="1" applyAlignment="1">
      <alignment horizontal="center"/>
    </xf>
    <xf numFmtId="166" fontId="3" fillId="0" borderId="0" xfId="1" applyNumberFormat="1" applyFill="1" applyAlignment="1">
      <alignment horizontal="center"/>
    </xf>
    <xf numFmtId="165" fontId="3" fillId="0" borderId="0" xfId="3" applyNumberFormat="1" applyFill="1" applyAlignment="1">
      <alignment horizontal="center"/>
    </xf>
    <xf numFmtId="165" fontId="4" fillId="0" borderId="48" xfId="2" applyNumberFormat="1" applyFont="1" applyBorder="1" applyAlignment="1">
      <alignment horizontal="center"/>
    </xf>
    <xf numFmtId="166" fontId="4" fillId="0" borderId="48" xfId="1" applyNumberFormat="1" applyFont="1" applyBorder="1" applyAlignment="1">
      <alignment horizontal="center"/>
    </xf>
    <xf numFmtId="165" fontId="4" fillId="0" borderId="48" xfId="3" applyNumberFormat="1" applyFont="1" applyBorder="1" applyAlignment="1">
      <alignment horizontal="center"/>
    </xf>
    <xf numFmtId="0" fontId="4" fillId="0" borderId="48" xfId="1" applyFont="1" applyBorder="1"/>
    <xf numFmtId="0" fontId="4" fillId="0" borderId="0" xfId="1" applyFont="1" applyAlignment="1">
      <alignment wrapText="1"/>
    </xf>
    <xf numFmtId="0" fontId="28" fillId="0" borderId="0" xfId="1" applyFont="1" applyAlignment="1">
      <alignment horizontal="center"/>
    </xf>
    <xf numFmtId="0" fontId="4" fillId="0" borderId="0" xfId="1" quotePrefix="1" applyFont="1"/>
    <xf numFmtId="0" fontId="4" fillId="0" borderId="0" xfId="1" applyFont="1" applyBorder="1"/>
    <xf numFmtId="0" fontId="10" fillId="0" borderId="2" xfId="56" quotePrefix="1" applyNumberFormat="1" applyFill="1" applyAlignment="1">
      <alignment horizontal="left" vertical="center" indent="2"/>
    </xf>
    <xf numFmtId="0" fontId="13" fillId="0" borderId="8" xfId="82" applyFont="1" applyFill="1" applyBorder="1" applyAlignment="1">
      <alignment horizontal="right" vertical="center"/>
    </xf>
    <xf numFmtId="49" fontId="10" fillId="0" borderId="17" xfId="82" quotePrefix="1" applyNumberFormat="1" applyFill="1" applyBorder="1"/>
    <xf numFmtId="49" fontId="10" fillId="0" borderId="18" xfId="82" quotePrefix="1" applyNumberFormat="1" applyFill="1" applyBorder="1"/>
    <xf numFmtId="49" fontId="10" fillId="0" borderId="19" xfId="82" quotePrefix="1" applyNumberFormat="1" applyFill="1" applyBorder="1"/>
    <xf numFmtId="22" fontId="10" fillId="0" borderId="8" xfId="82" quotePrefix="1" applyNumberFormat="1" applyFill="1" applyBorder="1" applyAlignment="1">
      <alignment vertical="center"/>
    </xf>
    <xf numFmtId="0" fontId="10" fillId="0" borderId="2" xfId="53" quotePrefix="1" applyNumberFormat="1" applyFill="1">
      <alignment horizontal="right" vertical="center"/>
    </xf>
    <xf numFmtId="172" fontId="10" fillId="0" borderId="2" xfId="70" applyNumberFormat="1" applyFill="1">
      <alignment horizontal="right" vertical="center"/>
    </xf>
    <xf numFmtId="173" fontId="10" fillId="0" borderId="2" xfId="70" applyNumberFormat="1" applyFill="1">
      <alignment horizontal="right" vertical="center"/>
    </xf>
    <xf numFmtId="172" fontId="10" fillId="0" borderId="2" xfId="36" applyNumberFormat="1" applyFill="1">
      <alignment vertical="center"/>
    </xf>
    <xf numFmtId="173" fontId="10" fillId="0" borderId="2" xfId="36" applyNumberFormat="1" applyFill="1">
      <alignment vertical="center"/>
    </xf>
    <xf numFmtId="172" fontId="11" fillId="0" borderId="2" xfId="71" applyNumberFormat="1" applyFill="1">
      <alignment horizontal="right" vertical="center"/>
    </xf>
    <xf numFmtId="173" fontId="11" fillId="0" borderId="2" xfId="71" applyNumberFormat="1" applyFill="1">
      <alignment horizontal="right" vertical="center"/>
    </xf>
    <xf numFmtId="172" fontId="11" fillId="0" borderId="2" xfId="37" applyNumberFormat="1" applyFill="1">
      <alignment vertical="center"/>
    </xf>
    <xf numFmtId="173" fontId="11" fillId="0" borderId="2" xfId="37" applyNumberFormat="1" applyFill="1">
      <alignment vertical="center"/>
    </xf>
    <xf numFmtId="165" fontId="4" fillId="0" borderId="0" xfId="2" applyNumberFormat="1" applyFont="1" applyBorder="1" applyAlignment="1">
      <alignment horizontal="center"/>
    </xf>
    <xf numFmtId="0" fontId="0" fillId="0" borderId="0" xfId="0" applyFill="1" applyBorder="1"/>
    <xf numFmtId="170" fontId="0" fillId="0" borderId="1" xfId="0" applyNumberFormat="1" applyFill="1" applyBorder="1"/>
    <xf numFmtId="0" fontId="42" fillId="0" borderId="1" xfId="1" applyFont="1" applyFill="1" applyBorder="1"/>
    <xf numFmtId="0" fontId="0" fillId="0" borderId="1" xfId="0" applyFill="1" applyBorder="1"/>
    <xf numFmtId="0" fontId="10" fillId="0" borderId="2" xfId="40" quotePrefix="1" applyNumberFormat="1" applyFill="1" applyProtection="1">
      <alignment horizontal="left" vertical="center" indent="1"/>
    </xf>
    <xf numFmtId="0" fontId="10" fillId="0" borderId="2" xfId="72" quotePrefix="1" applyNumberFormat="1" applyFill="1" applyProtection="1">
      <alignment horizontal="left" vertical="center" indent="1"/>
    </xf>
    <xf numFmtId="0" fontId="10" fillId="0" borderId="2" xfId="38" quotePrefix="1" applyNumberFormat="1" applyFill="1" applyProtection="1">
      <alignment horizontal="left" vertical="center" indent="1"/>
    </xf>
    <xf numFmtId="167" fontId="10" fillId="0" borderId="2" xfId="70" applyNumberFormat="1" applyFill="1" applyProtection="1">
      <alignment horizontal="right" vertical="center"/>
    </xf>
    <xf numFmtId="167" fontId="10" fillId="0" borderId="2" xfId="36" applyNumberFormat="1" applyFill="1" applyProtection="1">
      <alignment vertical="center"/>
    </xf>
    <xf numFmtId="168" fontId="21" fillId="0" borderId="26" xfId="83" applyNumberFormat="1" applyFont="1" applyFill="1" applyBorder="1" applyAlignment="1">
      <alignment horizontal="center" vertical="center"/>
    </xf>
    <xf numFmtId="0" fontId="3" fillId="53" borderId="27" xfId="82" applyFont="1" applyFill="1" applyBorder="1" applyAlignment="1">
      <alignment horizontal="center" vertical="center" wrapText="1"/>
    </xf>
    <xf numFmtId="0" fontId="3" fillId="53" borderId="1" xfId="82" applyFont="1" applyFill="1" applyBorder="1" applyAlignment="1">
      <alignment horizontal="center" vertical="center" wrapText="1"/>
    </xf>
    <xf numFmtId="0" fontId="3" fillId="53" borderId="28" xfId="82" applyFont="1" applyFill="1" applyBorder="1" applyAlignment="1">
      <alignment horizontal="center" vertical="center" wrapText="1"/>
    </xf>
    <xf numFmtId="0" fontId="3" fillId="53" borderId="29" xfId="82" applyFont="1" applyFill="1" applyBorder="1" applyAlignment="1">
      <alignment horizontal="center" vertical="center"/>
    </xf>
    <xf numFmtId="0" fontId="22" fillId="53" borderId="28" xfId="82" applyFont="1" applyFill="1" applyBorder="1" applyAlignment="1">
      <alignment horizontal="center" vertical="center"/>
    </xf>
    <xf numFmtId="0" fontId="21" fillId="53" borderId="30" xfId="82" applyFont="1" applyFill="1" applyBorder="1" applyAlignment="1">
      <alignment horizontal="center" vertical="center"/>
    </xf>
    <xf numFmtId="168" fontId="21" fillId="53" borderId="26" xfId="23" applyNumberFormat="1" applyFont="1" applyFill="1" applyBorder="1" applyAlignment="1">
      <alignment horizontal="center" vertical="center"/>
    </xf>
    <xf numFmtId="0" fontId="3" fillId="53" borderId="31" xfId="82" applyFont="1" applyFill="1" applyBorder="1" applyAlignment="1">
      <alignment horizontal="center" vertical="center" wrapText="1"/>
    </xf>
    <xf numFmtId="0" fontId="3" fillId="53" borderId="32" xfId="82" applyFont="1" applyFill="1" applyBorder="1" applyAlignment="1">
      <alignment horizontal="center" vertical="center" wrapText="1"/>
    </xf>
    <xf numFmtId="0" fontId="3" fillId="53" borderId="33" xfId="82" applyFont="1" applyFill="1" applyBorder="1" applyAlignment="1">
      <alignment horizontal="center"/>
    </xf>
    <xf numFmtId="0" fontId="22" fillId="53" borderId="28" xfId="82" applyFont="1" applyFill="1" applyBorder="1" applyAlignment="1">
      <alignment horizontal="center"/>
    </xf>
    <xf numFmtId="0" fontId="3" fillId="54" borderId="29" xfId="82" applyFont="1" applyFill="1" applyBorder="1" applyAlignment="1">
      <alignment horizontal="left"/>
    </xf>
    <xf numFmtId="6" fontId="24" fillId="53" borderId="33" xfId="23" applyNumberFormat="1" applyFont="1" applyFill="1" applyBorder="1" applyAlignment="1">
      <alignment horizontal="center"/>
    </xf>
    <xf numFmtId="0" fontId="3" fillId="53" borderId="29" xfId="82" applyFont="1" applyFill="1" applyBorder="1" applyAlignment="1">
      <alignment horizontal="left"/>
    </xf>
    <xf numFmtId="6" fontId="3" fillId="55" borderId="29" xfId="82" applyNumberFormat="1" applyFont="1" applyFill="1" applyBorder="1" applyAlignment="1">
      <alignment horizontal="center"/>
    </xf>
    <xf numFmtId="6" fontId="3" fillId="55" borderId="32" xfId="23" applyNumberFormat="1" applyFont="1" applyFill="1" applyBorder="1" applyAlignment="1">
      <alignment horizontal="center"/>
    </xf>
    <xf numFmtId="6" fontId="3" fillId="55" borderId="28" xfId="23" applyNumberFormat="1" applyFont="1" applyFill="1" applyBorder="1" applyAlignment="1">
      <alignment horizontal="center"/>
    </xf>
    <xf numFmtId="6" fontId="3" fillId="55" borderId="33" xfId="23" applyNumberFormat="1" applyFont="1" applyFill="1" applyBorder="1" applyAlignment="1">
      <alignment horizontal="center"/>
    </xf>
    <xf numFmtId="10" fontId="3" fillId="55" borderId="28" xfId="3" applyNumberFormat="1" applyFont="1" applyFill="1" applyBorder="1" applyAlignment="1">
      <alignment horizontal="center"/>
    </xf>
    <xf numFmtId="0" fontId="3" fillId="53" borderId="34" xfId="82" applyFont="1" applyFill="1" applyBorder="1" applyAlignment="1">
      <alignment horizontal="left"/>
    </xf>
    <xf numFmtId="6" fontId="4" fillId="0" borderId="35" xfId="23" applyNumberFormat="1" applyFont="1" applyBorder="1" applyAlignment="1">
      <alignment horizontal="center"/>
    </xf>
    <xf numFmtId="6" fontId="4" fillId="0" borderId="36" xfId="23" applyNumberFormat="1" applyFont="1" applyBorder="1" applyAlignment="1">
      <alignment horizontal="center"/>
    </xf>
    <xf numFmtId="6" fontId="4" fillId="0" borderId="0" xfId="23" applyNumberFormat="1" applyFont="1" applyBorder="1" applyAlignment="1">
      <alignment horizontal="center"/>
    </xf>
    <xf numFmtId="10" fontId="4" fillId="0" borderId="36" xfId="3" applyNumberFormat="1" applyFont="1" applyBorder="1" applyAlignment="1">
      <alignment horizontal="center"/>
    </xf>
    <xf numFmtId="0" fontId="3" fillId="53" borderId="30" xfId="82" applyFont="1" applyFill="1" applyBorder="1" applyAlignment="1">
      <alignment horizontal="left"/>
    </xf>
    <xf numFmtId="6" fontId="3" fillId="55" borderId="30" xfId="82" applyNumberFormat="1" applyFont="1" applyFill="1" applyBorder="1" applyAlignment="1">
      <alignment horizontal="center"/>
    </xf>
    <xf numFmtId="6" fontId="3" fillId="55" borderId="26" xfId="23" applyNumberFormat="1" applyFont="1" applyFill="1" applyBorder="1" applyAlignment="1">
      <alignment horizontal="center"/>
    </xf>
    <xf numFmtId="6" fontId="3" fillId="55" borderId="37" xfId="23" applyNumberFormat="1" applyFont="1" applyFill="1" applyBorder="1" applyAlignment="1">
      <alignment horizontal="center"/>
    </xf>
    <xf numFmtId="6" fontId="3" fillId="55" borderId="38" xfId="23" applyNumberFormat="1" applyFont="1" applyFill="1" applyBorder="1" applyAlignment="1">
      <alignment horizontal="center"/>
    </xf>
    <xf numFmtId="10" fontId="3" fillId="55" borderId="37" xfId="3" applyNumberFormat="1" applyFont="1" applyFill="1" applyBorder="1" applyAlignment="1">
      <alignment horizontal="center"/>
    </xf>
    <xf numFmtId="0" fontId="3" fillId="53" borderId="39" xfId="82" applyFont="1" applyFill="1" applyBorder="1" applyAlignment="1">
      <alignment horizontal="left"/>
    </xf>
    <xf numFmtId="6" fontId="3" fillId="55" borderId="39" xfId="82" applyNumberFormat="1" applyFont="1" applyFill="1" applyBorder="1" applyAlignment="1">
      <alignment horizontal="center"/>
    </xf>
    <xf numFmtId="6" fontId="3" fillId="55" borderId="41" xfId="23" applyNumberFormat="1" applyFont="1" applyFill="1" applyBorder="1" applyAlignment="1">
      <alignment horizontal="center"/>
    </xf>
    <xf numFmtId="6" fontId="3" fillId="55" borderId="42" xfId="23" applyNumberFormat="1" applyFont="1" applyFill="1" applyBorder="1" applyAlignment="1">
      <alignment horizontal="center"/>
    </xf>
    <xf numFmtId="6" fontId="3" fillId="55" borderId="43" xfId="23" applyNumberFormat="1" applyFont="1" applyFill="1" applyBorder="1" applyAlignment="1">
      <alignment horizontal="center"/>
    </xf>
    <xf numFmtId="10" fontId="3" fillId="55" borderId="42" xfId="3" applyNumberFormat="1" applyFont="1" applyFill="1" applyBorder="1" applyAlignment="1">
      <alignment horizontal="center"/>
    </xf>
    <xf numFmtId="0" fontId="45" fillId="0" borderId="50" xfId="168" applyFill="1" applyBorder="1"/>
    <xf numFmtId="0" fontId="45" fillId="0" borderId="0" xfId="168" applyFill="1"/>
    <xf numFmtId="0" fontId="48" fillId="0" borderId="50" xfId="168" applyFont="1" applyFill="1" applyBorder="1"/>
    <xf numFmtId="0" fontId="46" fillId="0" borderId="0" xfId="168" applyFont="1" applyFill="1" applyAlignment="1">
      <alignment horizontal="left" indent="1"/>
    </xf>
    <xf numFmtId="0" fontId="47" fillId="0" borderId="0" xfId="168" applyFont="1" applyFill="1" applyAlignment="1">
      <alignment horizontal="left" indent="2"/>
    </xf>
    <xf numFmtId="0" fontId="48" fillId="0" borderId="0" xfId="168" applyFont="1" applyFill="1"/>
    <xf numFmtId="174" fontId="45" fillId="0" borderId="49" xfId="168" applyNumberFormat="1" applyFill="1" applyBorder="1"/>
    <xf numFmtId="0" fontId="48" fillId="0" borderId="48" xfId="168" applyFont="1" applyFill="1" applyBorder="1"/>
    <xf numFmtId="174" fontId="45" fillId="0" borderId="33" xfId="168" applyNumberFormat="1" applyFill="1" applyBorder="1"/>
    <xf numFmtId="0" fontId="48" fillId="0" borderId="0" xfId="168" applyFont="1" applyFill="1" applyBorder="1"/>
    <xf numFmtId="174" fontId="45" fillId="0" borderId="0" xfId="168" applyNumberFormat="1" applyFill="1" applyBorder="1"/>
    <xf numFmtId="0" fontId="45" fillId="0" borderId="0" xfId="168" applyFill="1" applyBorder="1"/>
    <xf numFmtId="0" fontId="10" fillId="0" borderId="3" xfId="57" quotePrefix="1" applyNumberFormat="1" applyFill="1" applyAlignment="1" applyProtection="1">
      <alignment horizontal="left" vertical="top" wrapText="1" indent="1"/>
    </xf>
    <xf numFmtId="0" fontId="10" fillId="0" borderId="3" xfId="57" quotePrefix="1" applyNumberFormat="1" applyFill="1" applyProtection="1">
      <alignment horizontal="left" vertical="top" indent="1"/>
    </xf>
    <xf numFmtId="0" fontId="10" fillId="0" borderId="0" xfId="72" quotePrefix="1" applyNumberFormat="1" applyFill="1" applyBorder="1" applyProtection="1">
      <alignment horizontal="left" vertical="center" indent="1"/>
    </xf>
    <xf numFmtId="42" fontId="10" fillId="0" borderId="0" xfId="81" applyFont="1" applyFill="1"/>
    <xf numFmtId="42" fontId="10" fillId="0" borderId="0" xfId="82" applyNumberFormat="1" applyFill="1"/>
    <xf numFmtId="42" fontId="4" fillId="0" borderId="35" xfId="83" applyNumberFormat="1" applyFont="1" applyFill="1" applyBorder="1" applyAlignment="1">
      <alignment horizontal="right"/>
    </xf>
    <xf numFmtId="171" fontId="4" fillId="0" borderId="35" xfId="83" applyNumberFormat="1" applyFont="1" applyFill="1" applyBorder="1" applyAlignment="1">
      <alignment horizontal="right"/>
    </xf>
    <xf numFmtId="42" fontId="3" fillId="0" borderId="0" xfId="82" applyNumberFormat="1" applyFont="1" applyFill="1"/>
    <xf numFmtId="42" fontId="3" fillId="0" borderId="0" xfId="81" applyFont="1" applyFill="1"/>
    <xf numFmtId="0" fontId="3" fillId="0" borderId="0" xfId="169" applyFont="1" applyAlignment="1">
      <alignment horizontal="left"/>
    </xf>
    <xf numFmtId="0" fontId="4" fillId="0" borderId="0" xfId="169" applyFont="1" applyAlignment="1"/>
    <xf numFmtId="0" fontId="50" fillId="0" borderId="0" xfId="169" applyFont="1" applyAlignment="1">
      <alignment horizontal="right"/>
    </xf>
    <xf numFmtId="14" fontId="51" fillId="0" borderId="0" xfId="169" applyNumberFormat="1" applyFont="1" applyAlignment="1">
      <alignment horizontal="center"/>
    </xf>
    <xf numFmtId="0" fontId="4" fillId="0" borderId="0" xfId="169" applyFont="1" applyAlignment="1">
      <alignment horizontal="center"/>
    </xf>
    <xf numFmtId="0" fontId="49" fillId="0" borderId="0" xfId="169"/>
    <xf numFmtId="0" fontId="3" fillId="0" borderId="0" xfId="169" applyFont="1"/>
    <xf numFmtId="0" fontId="51" fillId="0" borderId="0" xfId="169" applyFont="1" applyAlignment="1">
      <alignment horizontal="center"/>
    </xf>
    <xf numFmtId="175" fontId="3" fillId="0" borderId="0" xfId="170" applyFont="1"/>
    <xf numFmtId="17" fontId="3" fillId="0" borderId="0" xfId="169" applyNumberFormat="1" applyFont="1" applyAlignment="1">
      <alignment horizontal="left"/>
    </xf>
    <xf numFmtId="175" fontId="3" fillId="0" borderId="0" xfId="170" applyNumberFormat="1" applyFont="1"/>
    <xf numFmtId="0" fontId="3" fillId="0" borderId="1" xfId="169" applyFont="1" applyBorder="1" applyAlignment="1">
      <alignment horizontal="center" vertical="center" wrapText="1"/>
    </xf>
    <xf numFmtId="175" fontId="3" fillId="0" borderId="1" xfId="170" applyNumberFormat="1" applyFont="1" applyBorder="1" applyAlignment="1">
      <alignment horizontal="center" vertical="center" wrapText="1"/>
    </xf>
    <xf numFmtId="175" fontId="3" fillId="0" borderId="1" xfId="170" applyFont="1" applyFill="1" applyBorder="1" applyAlignment="1">
      <alignment horizontal="center" vertical="center" wrapText="1"/>
    </xf>
    <xf numFmtId="0" fontId="21" fillId="0" borderId="0" xfId="169" applyFont="1" applyAlignment="1">
      <alignment horizontal="left" indent="1"/>
    </xf>
    <xf numFmtId="0" fontId="3" fillId="0" borderId="0" xfId="169" applyFont="1" applyAlignment="1">
      <alignment horizontal="center"/>
    </xf>
    <xf numFmtId="10" fontId="3" fillId="0" borderId="0" xfId="169" applyNumberFormat="1" applyFont="1"/>
    <xf numFmtId="175" fontId="52" fillId="0" borderId="0" xfId="170" applyNumberFormat="1" applyFont="1"/>
    <xf numFmtId="0" fontId="3" fillId="0" borderId="0" xfId="169" applyFont="1" applyBorder="1"/>
    <xf numFmtId="175" fontId="3" fillId="0" borderId="38" xfId="170" applyNumberFormat="1" applyFont="1" applyBorder="1"/>
    <xf numFmtId="10" fontId="0" fillId="0" borderId="0" xfId="171" applyFont="1"/>
    <xf numFmtId="0" fontId="4" fillId="0" borderId="0" xfId="169" applyFont="1"/>
    <xf numFmtId="175" fontId="4" fillId="0" borderId="0" xfId="170" applyNumberFormat="1" applyFont="1"/>
    <xf numFmtId="175" fontId="3" fillId="0" borderId="0" xfId="170" applyNumberFormat="1" applyFont="1" applyBorder="1"/>
    <xf numFmtId="10" fontId="3" fillId="0" borderId="0" xfId="171" applyNumberFormat="1" applyFont="1" applyFill="1"/>
    <xf numFmtId="0" fontId="3" fillId="0" borderId="0" xfId="169" applyFont="1" applyBorder="1" applyAlignment="1">
      <alignment horizontal="center"/>
    </xf>
    <xf numFmtId="10" fontId="9" fillId="0" borderId="0" xfId="171" applyFont="1"/>
    <xf numFmtId="175" fontId="3" fillId="0" borderId="59" xfId="170" applyNumberFormat="1" applyFont="1" applyBorder="1"/>
    <xf numFmtId="0" fontId="3" fillId="56" borderId="0" xfId="169" applyFont="1" applyFill="1"/>
    <xf numFmtId="175" fontId="3" fillId="56" borderId="0" xfId="169" applyNumberFormat="1" applyFont="1" applyFill="1"/>
    <xf numFmtId="0" fontId="4" fillId="56" borderId="0" xfId="169" applyFont="1" applyFill="1" applyAlignment="1">
      <alignment horizontal="center"/>
    </xf>
    <xf numFmtId="0" fontId="4" fillId="0" borderId="0" xfId="169" applyFont="1" applyBorder="1" applyAlignment="1">
      <alignment horizontal="center"/>
    </xf>
    <xf numFmtId="2" fontId="49" fillId="0" borderId="0" xfId="169" applyNumberFormat="1"/>
    <xf numFmtId="175" fontId="3" fillId="0" borderId="48" xfId="170" applyNumberFormat="1" applyFont="1" applyBorder="1"/>
    <xf numFmtId="10" fontId="3" fillId="0" borderId="48" xfId="171" applyFont="1" applyBorder="1"/>
    <xf numFmtId="0" fontId="3" fillId="0" borderId="0" xfId="172" applyFont="1"/>
    <xf numFmtId="10" fontId="53" fillId="0" borderId="0" xfId="172" applyNumberFormat="1" applyFont="1"/>
    <xf numFmtId="10" fontId="54" fillId="0" borderId="0" xfId="173" applyNumberFormat="1" applyFill="1"/>
    <xf numFmtId="0" fontId="54" fillId="0" borderId="0" xfId="173" applyFont="1" applyBorder="1"/>
    <xf numFmtId="10" fontId="3" fillId="0" borderId="0" xfId="172" applyNumberFormat="1" applyFont="1"/>
    <xf numFmtId="10" fontId="55" fillId="0" borderId="0" xfId="173" applyNumberFormat="1" applyFont="1" applyFill="1"/>
    <xf numFmtId="10" fontId="56" fillId="0" borderId="0" xfId="172" applyNumberFormat="1" applyFont="1" applyFill="1"/>
    <xf numFmtId="42" fontId="3" fillId="0" borderId="0" xfId="81" applyFont="1"/>
    <xf numFmtId="0" fontId="3" fillId="0" borderId="0" xfId="169" applyFont="1" applyAlignment="1">
      <alignment wrapText="1"/>
    </xf>
    <xf numFmtId="42" fontId="3" fillId="0" borderId="0" xfId="169" applyNumberFormat="1" applyFont="1"/>
    <xf numFmtId="44" fontId="3" fillId="0" borderId="0" xfId="1" applyNumberFormat="1"/>
    <xf numFmtId="42" fontId="3" fillId="0" borderId="38" xfId="81" applyFont="1" applyBorder="1"/>
    <xf numFmtId="0" fontId="57" fillId="0" borderId="0" xfId="1" applyFont="1"/>
    <xf numFmtId="42" fontId="57" fillId="0" borderId="0" xfId="81" applyFont="1"/>
    <xf numFmtId="177" fontId="10" fillId="0" borderId="2" xfId="70" applyNumberFormat="1" applyFill="1">
      <alignment horizontal="right" vertical="center"/>
    </xf>
    <xf numFmtId="177" fontId="10" fillId="0" borderId="2" xfId="36" applyNumberFormat="1" applyFill="1">
      <alignment vertical="center"/>
    </xf>
    <xf numFmtId="0" fontId="10" fillId="0" borderId="1" xfId="82" applyFill="1" applyBorder="1"/>
    <xf numFmtId="0" fontId="10" fillId="0" borderId="60" xfId="72" quotePrefix="1" applyNumberFormat="1" applyFill="1" applyBorder="1">
      <alignment horizontal="left" vertical="center" indent="1"/>
    </xf>
    <xf numFmtId="0" fontId="10" fillId="0" borderId="61" xfId="72" quotePrefix="1" applyNumberFormat="1" applyFill="1" applyBorder="1">
      <alignment horizontal="left" vertical="center" indent="1"/>
    </xf>
    <xf numFmtId="0" fontId="13" fillId="0" borderId="61" xfId="40" quotePrefix="1" applyNumberFormat="1" applyFont="1" applyFill="1" applyBorder="1" applyAlignment="1">
      <alignment horizontal="left" vertical="center" indent="1"/>
    </xf>
    <xf numFmtId="0" fontId="13" fillId="0" borderId="61" xfId="72" quotePrefix="1" applyNumberFormat="1" applyFont="1" applyFill="1" applyBorder="1">
      <alignment horizontal="left" vertical="center" indent="1"/>
    </xf>
    <xf numFmtId="0" fontId="0" fillId="0" borderId="0" xfId="0" quotePrefix="1" applyFill="1" applyAlignment="1"/>
    <xf numFmtId="0" fontId="0" fillId="0" borderId="8" xfId="0" applyFill="1" applyBorder="1"/>
    <xf numFmtId="0" fontId="0" fillId="0" borderId="8" xfId="0" applyFill="1" applyBorder="1" applyAlignment="1">
      <alignment vertical="center"/>
    </xf>
    <xf numFmtId="0" fontId="13" fillId="0" borderId="8" xfId="0" applyFont="1" applyFill="1" applyBorder="1" applyAlignment="1">
      <alignment horizontal="right" vertical="center"/>
    </xf>
    <xf numFmtId="0" fontId="0" fillId="0" borderId="8" xfId="0" quotePrefix="1" applyFill="1" applyBorder="1" applyAlignment="1">
      <alignment vertical="center"/>
    </xf>
    <xf numFmtId="22" fontId="0" fillId="0" borderId="8" xfId="0" quotePrefix="1" applyNumberFormat="1" applyFill="1" applyBorder="1" applyAlignment="1">
      <alignment vertical="center"/>
    </xf>
    <xf numFmtId="0" fontId="0" fillId="0" borderId="9" xfId="0" applyFill="1" applyBorder="1"/>
    <xf numFmtId="0" fontId="10" fillId="0" borderId="0" xfId="0" applyFont="1" applyFill="1" applyBorder="1"/>
    <xf numFmtId="0" fontId="0" fillId="0" borderId="6" xfId="0" applyFill="1" applyBorder="1" applyAlignment="1"/>
    <xf numFmtId="0" fontId="0" fillId="0" borderId="10" xfId="0" quotePrefix="1" applyFill="1" applyBorder="1" applyAlignment="1"/>
    <xf numFmtId="0" fontId="0" fillId="0" borderId="10" xfId="0" applyFill="1" applyBorder="1"/>
    <xf numFmtId="0" fontId="0" fillId="0" borderId="10" xfId="0" applyFill="1" applyBorder="1" applyAlignment="1"/>
    <xf numFmtId="22" fontId="0" fillId="0" borderId="11" xfId="0" quotePrefix="1" applyNumberFormat="1" applyFill="1" applyBorder="1" applyAlignment="1"/>
    <xf numFmtId="0" fontId="0" fillId="0" borderId="12" xfId="0" applyFill="1" applyBorder="1" applyAlignment="1"/>
    <xf numFmtId="0" fontId="0" fillId="0" borderId="0" xfId="0" quotePrefix="1" applyFill="1" applyBorder="1" applyAlignment="1"/>
    <xf numFmtId="0" fontId="0" fillId="0" borderId="0" xfId="0" applyFill="1" applyBorder="1" applyAlignment="1"/>
    <xf numFmtId="14" fontId="0" fillId="0" borderId="13" xfId="0" quotePrefix="1" applyNumberFormat="1" applyFill="1" applyBorder="1" applyAlignment="1"/>
    <xf numFmtId="22" fontId="0" fillId="0" borderId="13" xfId="0" quotePrefix="1" applyNumberFormat="1" applyFill="1" applyBorder="1" applyAlignment="1"/>
    <xf numFmtId="0" fontId="0" fillId="0" borderId="14" xfId="0" applyFill="1" applyBorder="1" applyAlignment="1"/>
    <xf numFmtId="0" fontId="0" fillId="0" borderId="15" xfId="0" quotePrefix="1" applyFill="1" applyBorder="1" applyAlignment="1"/>
    <xf numFmtId="0" fontId="0" fillId="0" borderId="15" xfId="0" applyFill="1" applyBorder="1"/>
    <xf numFmtId="0" fontId="0" fillId="0" borderId="15" xfId="0" applyFill="1" applyBorder="1" applyAlignment="1"/>
    <xf numFmtId="21" fontId="0" fillId="0" borderId="16" xfId="0" quotePrefix="1" applyNumberFormat="1" applyFill="1" applyBorder="1" applyAlignment="1"/>
    <xf numFmtId="0" fontId="4" fillId="0" borderId="0" xfId="0" applyFont="1" applyFill="1"/>
    <xf numFmtId="0" fontId="0" fillId="0" borderId="17" xfId="0" applyFill="1" applyBorder="1"/>
    <xf numFmtId="49" fontId="0" fillId="0" borderId="17" xfId="0" quotePrefix="1" applyNumberFormat="1" applyFill="1" applyBorder="1"/>
    <xf numFmtId="0" fontId="0" fillId="0" borderId="18" xfId="0" applyFill="1" applyBorder="1"/>
    <xf numFmtId="49" fontId="0" fillId="0" borderId="18" xfId="0" quotePrefix="1" applyNumberFormat="1" applyFill="1" applyBorder="1"/>
    <xf numFmtId="49" fontId="0" fillId="0" borderId="18" xfId="0" quotePrefix="1" applyNumberFormat="1" applyFill="1" applyBorder="1" applyAlignment="1"/>
    <xf numFmtId="0" fontId="0" fillId="0" borderId="19" xfId="0" applyFill="1" applyBorder="1"/>
    <xf numFmtId="49" fontId="0" fillId="0" borderId="19" xfId="0" quotePrefix="1" applyNumberFormat="1" applyFill="1" applyBorder="1"/>
    <xf numFmtId="0" fontId="43" fillId="0" borderId="62" xfId="1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166" fontId="0" fillId="0" borderId="1" xfId="0" applyNumberFormat="1" applyFill="1" applyBorder="1"/>
    <xf numFmtId="42" fontId="10" fillId="0" borderId="1" xfId="81" applyFont="1" applyFill="1" applyBorder="1"/>
    <xf numFmtId="42" fontId="0" fillId="0" borderId="1" xfId="81" applyFont="1" applyFill="1" applyBorder="1"/>
    <xf numFmtId="42" fontId="0" fillId="57" borderId="1" xfId="81" applyFont="1" applyFill="1" applyBorder="1"/>
    <xf numFmtId="166" fontId="0" fillId="57" borderId="1" xfId="0" applyNumberFormat="1" applyFill="1" applyBorder="1"/>
    <xf numFmtId="0" fontId="10" fillId="0" borderId="48" xfId="82" applyFill="1" applyBorder="1"/>
    <xf numFmtId="42" fontId="58" fillId="0" borderId="1" xfId="81" applyFont="1" applyFill="1" applyBorder="1"/>
    <xf numFmtId="170" fontId="0" fillId="57" borderId="1" xfId="0" applyNumberFormat="1" applyFill="1" applyBorder="1"/>
    <xf numFmtId="6" fontId="0" fillId="57" borderId="1" xfId="0" applyNumberFormat="1" applyFill="1" applyBorder="1"/>
    <xf numFmtId="42" fontId="10" fillId="0" borderId="48" xfId="82" applyNumberFormat="1" applyFill="1" applyBorder="1"/>
    <xf numFmtId="166" fontId="10" fillId="0" borderId="48" xfId="82" applyNumberFormat="1" applyFill="1" applyBorder="1"/>
    <xf numFmtId="5" fontId="3" fillId="0" borderId="0" xfId="81" applyNumberFormat="1" applyFont="1"/>
    <xf numFmtId="49" fontId="0" fillId="0" borderId="0" xfId="0" applyNumberFormat="1"/>
    <xf numFmtId="0" fontId="0" fillId="0" borderId="0" xfId="0" applyAlignment="1">
      <alignment horizontal="center"/>
    </xf>
    <xf numFmtId="0" fontId="4" fillId="58" borderId="0" xfId="168" applyFont="1" applyFill="1"/>
    <xf numFmtId="0" fontId="3" fillId="0" borderId="58" xfId="168" applyFont="1" applyFill="1" applyBorder="1" applyAlignment="1">
      <alignment horizontal="center" vertical="center" wrapText="1"/>
    </xf>
    <xf numFmtId="0" fontId="4" fillId="0" borderId="0" xfId="168" applyFont="1" applyFill="1" applyAlignment="1">
      <alignment horizontal="left"/>
    </xf>
    <xf numFmtId="174" fontId="3" fillId="0" borderId="0" xfId="168" applyNumberFormat="1" applyFont="1" applyFill="1" applyAlignment="1">
      <alignment horizontal="right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168" applyFont="1" applyFill="1" applyAlignment="1">
      <alignment horizontal="left" indent="3"/>
    </xf>
    <xf numFmtId="49" fontId="0" fillId="0" borderId="0" xfId="0" applyNumberFormat="1" applyAlignment="1">
      <alignment horizontal="center"/>
    </xf>
    <xf numFmtId="0" fontId="3" fillId="0" borderId="0" xfId="168" applyFont="1" applyFill="1" applyAlignment="1">
      <alignment horizontal="left" indent="4"/>
    </xf>
    <xf numFmtId="49" fontId="0" fillId="59" borderId="0" xfId="0" applyNumberFormat="1" applyFill="1"/>
    <xf numFmtId="171" fontId="0" fillId="59" borderId="0" xfId="184" applyNumberFormat="1" applyFont="1" applyFill="1" applyAlignment="1">
      <alignment horizontal="center"/>
    </xf>
    <xf numFmtId="49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71" fontId="0" fillId="0" borderId="48" xfId="184" applyNumberFormat="1" applyFont="1" applyBorder="1" applyAlignment="1">
      <alignment horizontal="center"/>
    </xf>
    <xf numFmtId="3" fontId="0" fillId="0" borderId="0" xfId="0" applyNumberFormat="1" applyBorder="1"/>
    <xf numFmtId="49" fontId="0" fillId="0" borderId="45" xfId="0" applyNumberFormat="1" applyBorder="1"/>
    <xf numFmtId="3" fontId="0" fillId="0" borderId="46" xfId="0" applyNumberFormat="1" applyBorder="1"/>
    <xf numFmtId="3" fontId="0" fillId="0" borderId="47" xfId="0" applyNumberFormat="1" applyBorder="1"/>
    <xf numFmtId="3" fontId="0" fillId="0" borderId="0" xfId="0" applyNumberFormat="1"/>
    <xf numFmtId="49" fontId="0" fillId="58" borderId="0" xfId="0" applyNumberFormat="1" applyFill="1"/>
    <xf numFmtId="3" fontId="0" fillId="58" borderId="48" xfId="0" applyNumberFormat="1" applyFill="1" applyBorder="1"/>
    <xf numFmtId="0" fontId="45" fillId="0" borderId="0" xfId="168" applyFill="1" applyAlignment="1">
      <alignment horizontal="center"/>
    </xf>
    <xf numFmtId="174" fontId="45" fillId="0" borderId="48" xfId="168" applyNumberFormat="1" applyFill="1" applyBorder="1"/>
    <xf numFmtId="174" fontId="48" fillId="0" borderId="48" xfId="168" applyNumberFormat="1" applyFont="1" applyFill="1" applyBorder="1"/>
    <xf numFmtId="0" fontId="48" fillId="0" borderId="0" xfId="168" applyFont="1" applyFill="1" applyAlignment="1">
      <alignment horizontal="center"/>
    </xf>
    <xf numFmtId="0" fontId="13" fillId="0" borderId="45" xfId="82" applyFont="1" applyFill="1" applyBorder="1" applyAlignment="1">
      <alignment horizontal="center"/>
    </xf>
    <xf numFmtId="0" fontId="13" fillId="0" borderId="46" xfId="82" applyFont="1" applyFill="1" applyBorder="1" applyAlignment="1">
      <alignment horizontal="center"/>
    </xf>
    <xf numFmtId="0" fontId="13" fillId="0" borderId="47" xfId="82" applyFont="1" applyFill="1" applyBorder="1" applyAlignment="1">
      <alignment horizontal="center"/>
    </xf>
    <xf numFmtId="0" fontId="4" fillId="0" borderId="6" xfId="65" applyFont="1" applyFill="1" applyBorder="1" applyAlignment="1"/>
    <xf numFmtId="0" fontId="4" fillId="0" borderId="11" xfId="65" applyFont="1" applyFill="1" applyBorder="1" applyAlignment="1"/>
    <xf numFmtId="0" fontId="21" fillId="53" borderId="20" xfId="82" applyFont="1" applyFill="1" applyBorder="1" applyAlignment="1">
      <alignment horizontal="center" vertical="center"/>
    </xf>
    <xf numFmtId="0" fontId="21" fillId="53" borderId="25" xfId="82" applyFont="1" applyFill="1" applyBorder="1" applyAlignment="1">
      <alignment horizontal="center" vertical="center"/>
    </xf>
    <xf numFmtId="168" fontId="21" fillId="53" borderId="21" xfId="23" applyNumberFormat="1" applyFont="1" applyFill="1" applyBorder="1" applyAlignment="1">
      <alignment horizontal="center" vertical="center"/>
    </xf>
    <xf numFmtId="168" fontId="21" fillId="53" borderId="26" xfId="23" applyNumberFormat="1" applyFont="1" applyFill="1" applyBorder="1" applyAlignment="1">
      <alignment horizontal="center" vertical="center"/>
    </xf>
    <xf numFmtId="0" fontId="21" fillId="53" borderId="22" xfId="82" applyFont="1" applyFill="1" applyBorder="1" applyAlignment="1">
      <alignment horizontal="center" vertical="center"/>
    </xf>
    <xf numFmtId="0" fontId="21" fillId="53" borderId="23" xfId="82" applyFont="1" applyFill="1" applyBorder="1" applyAlignment="1">
      <alignment horizontal="center" vertical="center"/>
    </xf>
    <xf numFmtId="0" fontId="21" fillId="53" borderId="24" xfId="82" applyFont="1" applyFill="1" applyBorder="1" applyAlignment="1">
      <alignment horizontal="center" vertical="center"/>
    </xf>
    <xf numFmtId="0" fontId="21" fillId="0" borderId="20" xfId="82" applyFont="1" applyFill="1" applyBorder="1" applyAlignment="1">
      <alignment horizontal="center" vertical="center"/>
    </xf>
    <xf numFmtId="0" fontId="21" fillId="0" borderId="25" xfId="82" applyFont="1" applyFill="1" applyBorder="1" applyAlignment="1">
      <alignment horizontal="center" vertical="center"/>
    </xf>
    <xf numFmtId="168" fontId="21" fillId="0" borderId="21" xfId="83" applyNumberFormat="1" applyFont="1" applyFill="1" applyBorder="1" applyAlignment="1">
      <alignment horizontal="center" vertical="center"/>
    </xf>
    <xf numFmtId="168" fontId="21" fillId="0" borderId="26" xfId="83" applyNumberFormat="1" applyFont="1" applyFill="1" applyBorder="1" applyAlignment="1">
      <alignment horizontal="center" vertical="center"/>
    </xf>
    <xf numFmtId="0" fontId="21" fillId="0" borderId="22" xfId="82" applyFont="1" applyFill="1" applyBorder="1" applyAlignment="1">
      <alignment horizontal="center" vertical="center"/>
    </xf>
    <xf numFmtId="0" fontId="21" fillId="0" borderId="23" xfId="82" applyFont="1" applyFill="1" applyBorder="1" applyAlignment="1">
      <alignment horizontal="center" vertical="center"/>
    </xf>
    <xf numFmtId="0" fontId="21" fillId="0" borderId="24" xfId="82" applyFont="1" applyFill="1" applyBorder="1" applyAlignment="1">
      <alignment horizontal="center" vertical="center"/>
    </xf>
    <xf numFmtId="0" fontId="13" fillId="0" borderId="0" xfId="82" applyFont="1" applyFill="1"/>
    <xf numFmtId="0" fontId="74" fillId="0" borderId="0" xfId="82" applyFont="1" applyFill="1"/>
  </cellXfs>
  <cellStyles count="219">
    <cellStyle name="Accent1 - 20%" xfId="4"/>
    <cellStyle name="Accent1 - 40%" xfId="5"/>
    <cellStyle name="Accent1 - 60%" xfId="6"/>
    <cellStyle name="Accent1 2" xfId="93"/>
    <cellStyle name="Accent1 3" xfId="94"/>
    <cellStyle name="Accent1 4" xfId="95"/>
    <cellStyle name="Accent1 5" xfId="96"/>
    <cellStyle name="Accent1 6" xfId="97"/>
    <cellStyle name="Accent1 7" xfId="98"/>
    <cellStyle name="Accent2 - 20%" xfId="7"/>
    <cellStyle name="Accent2 - 40%" xfId="8"/>
    <cellStyle name="Accent2 - 60%" xfId="9"/>
    <cellStyle name="Accent2 2" xfId="99"/>
    <cellStyle name="Accent2 3" xfId="100"/>
    <cellStyle name="Accent2 4" xfId="101"/>
    <cellStyle name="Accent2 5" xfId="102"/>
    <cellStyle name="Accent2 6" xfId="103"/>
    <cellStyle name="Accent2 7" xfId="104"/>
    <cellStyle name="Accent3 - 20%" xfId="10"/>
    <cellStyle name="Accent3 - 40%" xfId="11"/>
    <cellStyle name="Accent3 - 60%" xfId="12"/>
    <cellStyle name="Accent3 2" xfId="105"/>
    <cellStyle name="Accent3 3" xfId="106"/>
    <cellStyle name="Accent3 4" xfId="107"/>
    <cellStyle name="Accent3 5" xfId="108"/>
    <cellStyle name="Accent3 6" xfId="109"/>
    <cellStyle name="Accent3 7" xfId="110"/>
    <cellStyle name="Accent4 - 20%" xfId="13"/>
    <cellStyle name="Accent4 - 40%" xfId="14"/>
    <cellStyle name="Accent4 - 60%" xfId="15"/>
    <cellStyle name="Accent4 2" xfId="111"/>
    <cellStyle name="Accent4 3" xfId="112"/>
    <cellStyle name="Accent4 4" xfId="113"/>
    <cellStyle name="Accent4 5" xfId="114"/>
    <cellStyle name="Accent4 6" xfId="115"/>
    <cellStyle name="Accent4 7" xfId="116"/>
    <cellStyle name="Accent5 - 20%" xfId="16"/>
    <cellStyle name="Accent5 - 40%" xfId="17"/>
    <cellStyle name="Accent5 - 60%" xfId="18"/>
    <cellStyle name="Accent5 2" xfId="117"/>
    <cellStyle name="Accent5 3" xfId="118"/>
    <cellStyle name="Accent5 4" xfId="119"/>
    <cellStyle name="Accent5 5" xfId="120"/>
    <cellStyle name="Accent5 6" xfId="121"/>
    <cellStyle name="Accent5 7" xfId="122"/>
    <cellStyle name="Accent6 - 20%" xfId="19"/>
    <cellStyle name="Accent6 - 40%" xfId="20"/>
    <cellStyle name="Accent6 - 60%" xfId="21"/>
    <cellStyle name="Accent6 2" xfId="123"/>
    <cellStyle name="Accent6 3" xfId="124"/>
    <cellStyle name="Accent6 4" xfId="125"/>
    <cellStyle name="Accent6 5" xfId="126"/>
    <cellStyle name="Accent6 6" xfId="127"/>
    <cellStyle name="Accent6 7" xfId="128"/>
    <cellStyle name="Bad 2" xfId="129"/>
    <cellStyle name="Calculation 2" xfId="130"/>
    <cellStyle name="Check Cell 2" xfId="131"/>
    <cellStyle name="Comma 2" xfId="22"/>
    <cellStyle name="Comma 2 2" xfId="146"/>
    <cellStyle name="Comma 2 3" xfId="147"/>
    <cellStyle name="Comma 3" xfId="148"/>
    <cellStyle name="Comma 7" xfId="183"/>
    <cellStyle name="Comma_NERC CIP Support 2009 - 2012 LVT update" xfId="2"/>
    <cellStyle name="Comma0" xfId="174"/>
    <cellStyle name="Currency" xfId="184" builtinId="4"/>
    <cellStyle name="Currency [0]" xfId="81" builtinId="7"/>
    <cellStyle name="Currency [0] 2" xfId="182"/>
    <cellStyle name="Currency 2" xfId="23"/>
    <cellStyle name="Currency 2 2" xfId="149"/>
    <cellStyle name="Currency 2 3" xfId="150"/>
    <cellStyle name="Currency 2 4" xfId="170"/>
    <cellStyle name="Currency 3" xfId="151"/>
    <cellStyle name="Currency 4" xfId="83"/>
    <cellStyle name="Currency 5" xfId="181"/>
    <cellStyle name="Currency0" xfId="175"/>
    <cellStyle name="Date" xfId="176"/>
    <cellStyle name="Emphasis 1" xfId="24"/>
    <cellStyle name="Emphasis 2" xfId="25"/>
    <cellStyle name="Emphasis 3" xfId="26"/>
    <cellStyle name="Fixed" xfId="177"/>
    <cellStyle name="Good 2" xfId="132"/>
    <cellStyle name="Heading 1 2" xfId="133"/>
    <cellStyle name="Heading 2 2" xfId="134"/>
    <cellStyle name="Heading 3 2" xfId="135"/>
    <cellStyle name="Heading 4 2" xfId="136"/>
    <cellStyle name="Hyperlink 2" xfId="27"/>
    <cellStyle name="Input 2" xfId="137"/>
    <cellStyle name="Linked Cell 2" xfId="138"/>
    <cellStyle name="Neutral 2" xfId="139"/>
    <cellStyle name="Normal" xfId="0" builtinId="0"/>
    <cellStyle name="Normal 10" xfId="144"/>
    <cellStyle name="Normal 11" xfId="168"/>
    <cellStyle name="Normal 12" xfId="178"/>
    <cellStyle name="Normal 14 2" xfId="180"/>
    <cellStyle name="Normal 2" xfId="1"/>
    <cellStyle name="Normal 2 2" xfId="28"/>
    <cellStyle name="Normal 2 2 2" xfId="152"/>
    <cellStyle name="Normal 2 3" xfId="153"/>
    <cellStyle name="Normal 2 4" xfId="154"/>
    <cellStyle name="Normal 2 4 2" xfId="155"/>
    <cellStyle name="Normal 2 4 3" xfId="156"/>
    <cellStyle name="Normal 2 5" xfId="157"/>
    <cellStyle name="Normal 2 6" xfId="169"/>
    <cellStyle name="Normal 3" xfId="29"/>
    <cellStyle name="Normal 3 2" xfId="158"/>
    <cellStyle name="Normal 3 2 2" xfId="159"/>
    <cellStyle name="Normal 3 3" xfId="160"/>
    <cellStyle name="Normal 4" xfId="30"/>
    <cellStyle name="Normal 4 2" xfId="31"/>
    <cellStyle name="Normal 4 2 2" xfId="82"/>
    <cellStyle name="Normal 4 3" xfId="32"/>
    <cellStyle name="Normal 5" xfId="33"/>
    <cellStyle name="Normal 6" xfId="34"/>
    <cellStyle name="Normal 6 2" xfId="161"/>
    <cellStyle name="Normal 6 3" xfId="162"/>
    <cellStyle name="Normal 7" xfId="80"/>
    <cellStyle name="Normal 8" xfId="91"/>
    <cellStyle name="Normal 9" xfId="92"/>
    <cellStyle name="Normal 9 2" xfId="179"/>
    <cellStyle name="Normal_Book1" xfId="173"/>
    <cellStyle name="Normal_Forecasted Affiliate Billing Rate - 032811" xfId="172"/>
    <cellStyle name="Note 2" xfId="140"/>
    <cellStyle name="Output 2" xfId="141"/>
    <cellStyle name="Percent 2" xfId="3"/>
    <cellStyle name="Percent 2 2" xfId="163"/>
    <cellStyle name="Percent 2 3" xfId="84"/>
    <cellStyle name="Percent 2 4" xfId="171"/>
    <cellStyle name="Percent 3" xfId="35"/>
    <cellStyle name="Percent 3 2" xfId="164"/>
    <cellStyle name="Percent 3 3" xfId="165"/>
    <cellStyle name="Percent 4" xfId="166"/>
    <cellStyle name="SAPBEXaggData" xfId="36"/>
    <cellStyle name="SAPBEXaggData 2" xfId="85"/>
    <cellStyle name="SAPBEXaggDataEmph" xfId="37"/>
    <cellStyle name="SAPBEXaggItem" xfId="38"/>
    <cellStyle name="SAPBEXaggItem 2" xfId="86"/>
    <cellStyle name="SAPBEXaggItemX" xfId="39"/>
    <cellStyle name="SAPBEXchaText" xfId="40"/>
    <cellStyle name="SAPBEXchaText 2" xfId="87"/>
    <cellStyle name="SAPBEXexcBad7" xfId="41"/>
    <cellStyle name="SAPBEXexcBad8" xfId="42"/>
    <cellStyle name="SAPBEXexcBad9" xfId="43"/>
    <cellStyle name="SAPBEXexcCritical4" xfId="44"/>
    <cellStyle name="SAPBEXexcCritical5" xfId="45"/>
    <cellStyle name="SAPBEXexcCritical6" xfId="46"/>
    <cellStyle name="SAPBEXexcGood1" xfId="47"/>
    <cellStyle name="SAPBEXexcGood2" xfId="48"/>
    <cellStyle name="SAPBEXexcGood3" xfId="49"/>
    <cellStyle name="SAPBEXfilterDrill" xfId="50"/>
    <cellStyle name="SAPBEXfilterItem" xfId="51"/>
    <cellStyle name="SAPBEXfilterText" xfId="52"/>
    <cellStyle name="SAPBEXformats" xfId="53"/>
    <cellStyle name="SAPBEXheaderItem" xfId="54"/>
    <cellStyle name="SAPBEXheaderText" xfId="55"/>
    <cellStyle name="SAPBEXHLevel0" xfId="56"/>
    <cellStyle name="SAPBEXHLevel0 2" xfId="88"/>
    <cellStyle name="SAPBEXHLevel0X" xfId="57"/>
    <cellStyle name="SAPBEXHLevel0X 2" xfId="145"/>
    <cellStyle name="SAPBEXHLevel1" xfId="58"/>
    <cellStyle name="SAPBEXHLevel1X" xfId="59"/>
    <cellStyle name="SAPBEXHLevel1X 2" xfId="167"/>
    <cellStyle name="SAPBEXHLevel2" xfId="60"/>
    <cellStyle name="SAPBEXHLevel2X" xfId="61"/>
    <cellStyle name="SAPBEXHLevel3" xfId="62"/>
    <cellStyle name="SAPBEXHLevel3X" xfId="63"/>
    <cellStyle name="SAPBEXinputData" xfId="64"/>
    <cellStyle name="SAPBEXItemHeader" xfId="65"/>
    <cellStyle name="SAPBEXresData" xfId="66"/>
    <cellStyle name="SAPBEXresDataEmph" xfId="67"/>
    <cellStyle name="SAPBEXresItem" xfId="68"/>
    <cellStyle name="SAPBEXresItemX" xfId="69"/>
    <cellStyle name="SAPBEXstdData" xfId="70"/>
    <cellStyle name="SAPBEXstdData 2" xfId="89"/>
    <cellStyle name="SAPBEXstdDataEmph" xfId="71"/>
    <cellStyle name="SAPBEXstdItem" xfId="72"/>
    <cellStyle name="SAPBEXstdItem 2" xfId="90"/>
    <cellStyle name="SAPBEXstdItemX" xfId="73"/>
    <cellStyle name="SAPBEXtitle" xfId="74"/>
    <cellStyle name="SAPBEXunassignedItem" xfId="75"/>
    <cellStyle name="SAPBEXundefined" xfId="76"/>
    <cellStyle name="SAPBorder" xfId="185"/>
    <cellStyle name="SAPDataCell" xfId="186"/>
    <cellStyle name="SAPDataTotalCell" xfId="187"/>
    <cellStyle name="SAPDimensionCell" xfId="188"/>
    <cellStyle name="SAPEditableDataCell" xfId="189"/>
    <cellStyle name="SAPEditableDataTotalCell" xfId="190"/>
    <cellStyle name="SAPEmphasized" xfId="191"/>
    <cellStyle name="SAPEmphasizedEditableDataCell" xfId="192"/>
    <cellStyle name="SAPEmphasizedEditableDataTotalCell" xfId="193"/>
    <cellStyle name="SAPEmphasizedLockedDataCell" xfId="194"/>
    <cellStyle name="SAPEmphasizedLockedDataTotalCell" xfId="195"/>
    <cellStyle name="SAPEmphasizedReadonlyDataCell" xfId="196"/>
    <cellStyle name="SAPEmphasizedReadonlyDataTotalCell" xfId="197"/>
    <cellStyle name="SAPEmphasizedTotal" xfId="198"/>
    <cellStyle name="SAPExceptionLevel1" xfId="199"/>
    <cellStyle name="SAPExceptionLevel2" xfId="200"/>
    <cellStyle name="SAPExceptionLevel3" xfId="201"/>
    <cellStyle name="SAPExceptionLevel4" xfId="202"/>
    <cellStyle name="SAPExceptionLevel5" xfId="203"/>
    <cellStyle name="SAPExceptionLevel6" xfId="204"/>
    <cellStyle name="SAPExceptionLevel7" xfId="205"/>
    <cellStyle name="SAPExceptionLevel8" xfId="206"/>
    <cellStyle name="SAPExceptionLevel9" xfId="207"/>
    <cellStyle name="SAPHierarchyCell0" xfId="208"/>
    <cellStyle name="SAPHierarchyCell1" xfId="209"/>
    <cellStyle name="SAPHierarchyCell2" xfId="210"/>
    <cellStyle name="SAPHierarchyCell3" xfId="211"/>
    <cellStyle name="SAPHierarchyCell4" xfId="212"/>
    <cellStyle name="SAPLockedDataCell" xfId="213"/>
    <cellStyle name="SAPLockedDataTotalCell" xfId="214"/>
    <cellStyle name="SAPMemberCell" xfId="215"/>
    <cellStyle name="SAPMemberTotalCell" xfId="216"/>
    <cellStyle name="SAPReadonlyDataCell" xfId="217"/>
    <cellStyle name="SAPReadonlyDataTotalCell" xfId="218"/>
    <cellStyle name="SEM-BPS-input-on" xfId="77"/>
    <cellStyle name="Sheet Title" xfId="78"/>
    <cellStyle name="Style 1" xfId="79"/>
    <cellStyle name="Total 2" xfId="142"/>
    <cellStyle name="Warning Text 2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9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0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67</xdr:col>
      <xdr:colOff>9525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30720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3</xdr:row>
      <xdr:rowOff>0</xdr:rowOff>
    </xdr:from>
    <xdr:to>
      <xdr:col>12</xdr:col>
      <xdr:colOff>371475</xdr:colOff>
      <xdr:row>4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2924175" y="0"/>
          <a:ext cx="7143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absolute">
    <xdr:from>
      <xdr:col>3</xdr:col>
      <xdr:colOff>95250</xdr:colOff>
      <xdr:row>3</xdr:row>
      <xdr:rowOff>235404</xdr:rowOff>
    </xdr:from>
    <xdr:to>
      <xdr:col>3</xdr:col>
      <xdr:colOff>790575</xdr:colOff>
      <xdr:row>4</xdr:row>
      <xdr:rowOff>83004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62000"/>
          <a:ext cx="6953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533400</xdr:colOff>
      <xdr:row>3</xdr:row>
      <xdr:rowOff>235404</xdr:rowOff>
    </xdr:from>
    <xdr:to>
      <xdr:col>2</xdr:col>
      <xdr:colOff>990600</xdr:colOff>
      <xdr:row>4</xdr:row>
      <xdr:rowOff>83004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0</xdr:colOff>
      <xdr:row>3</xdr:row>
      <xdr:rowOff>244929</xdr:rowOff>
    </xdr:from>
    <xdr:to>
      <xdr:col>2</xdr:col>
      <xdr:colOff>342900</xdr:colOff>
      <xdr:row>4</xdr:row>
      <xdr:rowOff>92529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1525"/>
          <a:ext cx="4191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17</xdr:row>
      <xdr:rowOff>9525</xdr:rowOff>
    </xdr:from>
    <xdr:to>
      <xdr:col>5</xdr:col>
      <xdr:colOff>69850</xdr:colOff>
      <xdr:row>17</xdr:row>
      <xdr:rowOff>60325</xdr:rowOff>
    </xdr:to>
    <xdr:pic>
      <xdr:nvPicPr>
        <xdr:cNvPr id="65" name="BEx5NCF95W4RLF0NNVPK97LLRLUI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19050</xdr:colOff>
      <xdr:row>17</xdr:row>
      <xdr:rowOff>85725</xdr:rowOff>
    </xdr:from>
    <xdr:to>
      <xdr:col>5</xdr:col>
      <xdr:colOff>69850</xdr:colOff>
      <xdr:row>17</xdr:row>
      <xdr:rowOff>136525</xdr:rowOff>
    </xdr:to>
    <xdr:pic>
      <xdr:nvPicPr>
        <xdr:cNvPr id="66" name="BExF3A16PKZY1B4J1DYLJ5OG23V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17</xdr:row>
      <xdr:rowOff>9525</xdr:rowOff>
    </xdr:from>
    <xdr:to>
      <xdr:col>6</xdr:col>
      <xdr:colOff>76200</xdr:colOff>
      <xdr:row>17</xdr:row>
      <xdr:rowOff>60325</xdr:rowOff>
    </xdr:to>
    <xdr:pic>
      <xdr:nvPicPr>
        <xdr:cNvPr id="67" name="BExO9KFQFUGCZQQM5NFO14RE8ZQZ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39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17</xdr:row>
      <xdr:rowOff>85725</xdr:rowOff>
    </xdr:from>
    <xdr:to>
      <xdr:col>6</xdr:col>
      <xdr:colOff>76200</xdr:colOff>
      <xdr:row>17</xdr:row>
      <xdr:rowOff>136525</xdr:rowOff>
    </xdr:to>
    <xdr:pic>
      <xdr:nvPicPr>
        <xdr:cNvPr id="68" name="BEx3HZDLX4AHJ9INP0Z00NG3VI7I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39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17</xdr:row>
      <xdr:rowOff>9525</xdr:rowOff>
    </xdr:from>
    <xdr:to>
      <xdr:col>7</xdr:col>
      <xdr:colOff>69850</xdr:colOff>
      <xdr:row>17</xdr:row>
      <xdr:rowOff>60325</xdr:rowOff>
    </xdr:to>
    <xdr:pic>
      <xdr:nvPicPr>
        <xdr:cNvPr id="69" name="BExF32DZURRI7A5SXK3ABYSDQPI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19050</xdr:colOff>
      <xdr:row>17</xdr:row>
      <xdr:rowOff>85725</xdr:rowOff>
    </xdr:from>
    <xdr:to>
      <xdr:col>7</xdr:col>
      <xdr:colOff>69850</xdr:colOff>
      <xdr:row>17</xdr:row>
      <xdr:rowOff>136525</xdr:rowOff>
    </xdr:to>
    <xdr:pic>
      <xdr:nvPicPr>
        <xdr:cNvPr id="70" name="BExOHAEPL1LN9DL1K58YXSWYFMB2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22225</xdr:colOff>
      <xdr:row>17</xdr:row>
      <xdr:rowOff>9525</xdr:rowOff>
    </xdr:from>
    <xdr:to>
      <xdr:col>8</xdr:col>
      <xdr:colOff>73025</xdr:colOff>
      <xdr:row>17</xdr:row>
      <xdr:rowOff>60325</xdr:rowOff>
    </xdr:to>
    <xdr:pic>
      <xdr:nvPicPr>
        <xdr:cNvPr id="71" name="BExVTBKPXNR3I2VJ6TSUYUQ938Q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22225</xdr:colOff>
      <xdr:row>17</xdr:row>
      <xdr:rowOff>85725</xdr:rowOff>
    </xdr:from>
    <xdr:to>
      <xdr:col>8</xdr:col>
      <xdr:colOff>73025</xdr:colOff>
      <xdr:row>17</xdr:row>
      <xdr:rowOff>136525</xdr:rowOff>
    </xdr:to>
    <xdr:pic>
      <xdr:nvPicPr>
        <xdr:cNvPr id="72" name="BExXO3UHBFP6UGM8XPHHKP2IT9O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17</xdr:row>
      <xdr:rowOff>9525</xdr:rowOff>
    </xdr:from>
    <xdr:to>
      <xdr:col>9</xdr:col>
      <xdr:colOff>82550</xdr:colOff>
      <xdr:row>17</xdr:row>
      <xdr:rowOff>60325</xdr:rowOff>
    </xdr:to>
    <xdr:pic>
      <xdr:nvPicPr>
        <xdr:cNvPr id="73" name="BExUD180RTZ7B8J9TIHLST96EYM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31750</xdr:colOff>
      <xdr:row>17</xdr:row>
      <xdr:rowOff>85725</xdr:rowOff>
    </xdr:from>
    <xdr:to>
      <xdr:col>9</xdr:col>
      <xdr:colOff>82550</xdr:colOff>
      <xdr:row>17</xdr:row>
      <xdr:rowOff>136525</xdr:rowOff>
    </xdr:to>
    <xdr:pic>
      <xdr:nvPicPr>
        <xdr:cNvPr id="74" name="BExS4JSKUG3WPRRQHYQZDGC4J13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17</xdr:row>
      <xdr:rowOff>9525</xdr:rowOff>
    </xdr:from>
    <xdr:to>
      <xdr:col>10</xdr:col>
      <xdr:colOff>76200</xdr:colOff>
      <xdr:row>17</xdr:row>
      <xdr:rowOff>60325</xdr:rowOff>
    </xdr:to>
    <xdr:pic>
      <xdr:nvPicPr>
        <xdr:cNvPr id="75" name="BExY4829HB510TCJ919VD2B591G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25400</xdr:colOff>
      <xdr:row>17</xdr:row>
      <xdr:rowOff>85725</xdr:rowOff>
    </xdr:from>
    <xdr:to>
      <xdr:col>10</xdr:col>
      <xdr:colOff>76200</xdr:colOff>
      <xdr:row>17</xdr:row>
      <xdr:rowOff>136525</xdr:rowOff>
    </xdr:to>
    <xdr:pic>
      <xdr:nvPicPr>
        <xdr:cNvPr id="76" name="BEx5KITOZV35LYTJJPH3NTP1YTV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17</xdr:row>
      <xdr:rowOff>9525</xdr:rowOff>
    </xdr:from>
    <xdr:to>
      <xdr:col>11</xdr:col>
      <xdr:colOff>73025</xdr:colOff>
      <xdr:row>17</xdr:row>
      <xdr:rowOff>60325</xdr:rowOff>
    </xdr:to>
    <xdr:pic>
      <xdr:nvPicPr>
        <xdr:cNvPr id="77" name="BExSEG4U3QKBRQR0OC4FTY1T3UW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17</xdr:row>
      <xdr:rowOff>85725</xdr:rowOff>
    </xdr:from>
    <xdr:to>
      <xdr:col>11</xdr:col>
      <xdr:colOff>73025</xdr:colOff>
      <xdr:row>17</xdr:row>
      <xdr:rowOff>136525</xdr:rowOff>
    </xdr:to>
    <xdr:pic>
      <xdr:nvPicPr>
        <xdr:cNvPr id="78" name="BExB7S3CTGVS69A5TU3OMEI5W8K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</xdr:colOff>
      <xdr:row>17</xdr:row>
      <xdr:rowOff>9525</xdr:rowOff>
    </xdr:from>
    <xdr:to>
      <xdr:col>12</xdr:col>
      <xdr:colOff>82550</xdr:colOff>
      <xdr:row>17</xdr:row>
      <xdr:rowOff>60325</xdr:rowOff>
    </xdr:to>
    <xdr:pic>
      <xdr:nvPicPr>
        <xdr:cNvPr id="79" name="BExO7VAT5L7M9SWD3NKJ821D5PC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82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31750</xdr:colOff>
      <xdr:row>17</xdr:row>
      <xdr:rowOff>85725</xdr:rowOff>
    </xdr:from>
    <xdr:to>
      <xdr:col>12</xdr:col>
      <xdr:colOff>82550</xdr:colOff>
      <xdr:row>17</xdr:row>
      <xdr:rowOff>136525</xdr:rowOff>
    </xdr:to>
    <xdr:pic>
      <xdr:nvPicPr>
        <xdr:cNvPr id="80" name="BExQ4IJYPIT8H5KP9NUFJENSZ5S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82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</xdr:colOff>
      <xdr:row>17</xdr:row>
      <xdr:rowOff>9525</xdr:rowOff>
    </xdr:from>
    <xdr:to>
      <xdr:col>13</xdr:col>
      <xdr:colOff>79375</xdr:colOff>
      <xdr:row>17</xdr:row>
      <xdr:rowOff>60325</xdr:rowOff>
    </xdr:to>
    <xdr:pic>
      <xdr:nvPicPr>
        <xdr:cNvPr id="81" name="BExUBVKF4VX81A3PNCQ2FSTSEHO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28575</xdr:colOff>
      <xdr:row>17</xdr:row>
      <xdr:rowOff>85725</xdr:rowOff>
    </xdr:from>
    <xdr:to>
      <xdr:col>13</xdr:col>
      <xdr:colOff>79375</xdr:colOff>
      <xdr:row>17</xdr:row>
      <xdr:rowOff>136525</xdr:rowOff>
    </xdr:to>
    <xdr:pic>
      <xdr:nvPicPr>
        <xdr:cNvPr id="82" name="BExKVBS1BCHA8GCYB29AUWL4U8T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25400</xdr:colOff>
      <xdr:row>17</xdr:row>
      <xdr:rowOff>9525</xdr:rowOff>
    </xdr:from>
    <xdr:to>
      <xdr:col>14</xdr:col>
      <xdr:colOff>76200</xdr:colOff>
      <xdr:row>17</xdr:row>
      <xdr:rowOff>60325</xdr:rowOff>
    </xdr:to>
    <xdr:pic>
      <xdr:nvPicPr>
        <xdr:cNvPr id="83" name="BExH3IB7HY7V5DG9KDLEM9YM7H2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82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25400</xdr:colOff>
      <xdr:row>17</xdr:row>
      <xdr:rowOff>85725</xdr:rowOff>
    </xdr:from>
    <xdr:to>
      <xdr:col>14</xdr:col>
      <xdr:colOff>76200</xdr:colOff>
      <xdr:row>17</xdr:row>
      <xdr:rowOff>136525</xdr:rowOff>
    </xdr:to>
    <xdr:pic>
      <xdr:nvPicPr>
        <xdr:cNvPr id="84" name="BExQD8CABM7712J7L83ALJ09W6B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8200" y="1638300"/>
          <a:ext cx="50800" cy="50800"/>
        </a:xfrm>
        <a:prstGeom prst="rect">
          <a:avLst/>
        </a:prstGeom>
      </xdr:spPr>
    </xdr:pic>
    <xdr:clientData/>
  </xdr:twoCellAnchor>
  <xdr:oneCellAnchor>
    <xdr:from>
      <xdr:col>8</xdr:col>
      <xdr:colOff>22225</xdr:colOff>
      <xdr:row>51</xdr:row>
      <xdr:rowOff>9525</xdr:rowOff>
    </xdr:from>
    <xdr:ext cx="50800" cy="50800"/>
    <xdr:pic>
      <xdr:nvPicPr>
        <xdr:cNvPr id="85" name="BExVTBKPXNR3I2VJ6TSUYUQ938Q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1562100"/>
          <a:ext cx="50800" cy="50800"/>
        </a:xfrm>
        <a:prstGeom prst="rect">
          <a:avLst/>
        </a:prstGeom>
      </xdr:spPr>
    </xdr:pic>
    <xdr:clientData fPrintsWithSheet="0"/>
  </xdr:oneCellAnchor>
  <xdr:oneCellAnchor>
    <xdr:from>
      <xdr:col>8</xdr:col>
      <xdr:colOff>22225</xdr:colOff>
      <xdr:row>51</xdr:row>
      <xdr:rowOff>85725</xdr:rowOff>
    </xdr:from>
    <xdr:ext cx="50800" cy="50800"/>
    <xdr:pic>
      <xdr:nvPicPr>
        <xdr:cNvPr id="86" name="BExXO3UHBFP6UGM8XPHHKP2IT9O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1638300"/>
          <a:ext cx="50800" cy="50800"/>
        </a:xfrm>
        <a:prstGeom prst="rect">
          <a:avLst/>
        </a:prstGeom>
      </xdr:spPr>
    </xdr:pic>
    <xdr:clientData/>
  </xdr:oneCellAnchor>
  <xdr:oneCellAnchor>
    <xdr:from>
      <xdr:col>9</xdr:col>
      <xdr:colOff>31750</xdr:colOff>
      <xdr:row>51</xdr:row>
      <xdr:rowOff>9525</xdr:rowOff>
    </xdr:from>
    <xdr:ext cx="50800" cy="50800"/>
    <xdr:pic>
      <xdr:nvPicPr>
        <xdr:cNvPr id="87" name="BExUD180RTZ7B8J9TIHLST96EYM9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562100"/>
          <a:ext cx="50800" cy="50800"/>
        </a:xfrm>
        <a:prstGeom prst="rect">
          <a:avLst/>
        </a:prstGeom>
      </xdr:spPr>
    </xdr:pic>
    <xdr:clientData fPrintsWithSheet="0"/>
  </xdr:oneCellAnchor>
  <xdr:oneCellAnchor>
    <xdr:from>
      <xdr:col>9</xdr:col>
      <xdr:colOff>31750</xdr:colOff>
      <xdr:row>51</xdr:row>
      <xdr:rowOff>85725</xdr:rowOff>
    </xdr:from>
    <xdr:ext cx="50800" cy="50800"/>
    <xdr:pic>
      <xdr:nvPicPr>
        <xdr:cNvPr id="88" name="BExS4JSKUG3WPRRQHYQZDGC4J13F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638300"/>
          <a:ext cx="50800" cy="50800"/>
        </a:xfrm>
        <a:prstGeom prst="rect">
          <a:avLst/>
        </a:prstGeom>
      </xdr:spPr>
    </xdr:pic>
    <xdr:clientData/>
  </xdr:oneCellAnchor>
  <xdr:oneCellAnchor>
    <xdr:from>
      <xdr:col>10</xdr:col>
      <xdr:colOff>25400</xdr:colOff>
      <xdr:row>51</xdr:row>
      <xdr:rowOff>9525</xdr:rowOff>
    </xdr:from>
    <xdr:ext cx="50800" cy="50800"/>
    <xdr:pic>
      <xdr:nvPicPr>
        <xdr:cNvPr id="89" name="BExY4829HB510TCJ919VD2B591G2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562100"/>
          <a:ext cx="50800" cy="50800"/>
        </a:xfrm>
        <a:prstGeom prst="rect">
          <a:avLst/>
        </a:prstGeom>
      </xdr:spPr>
    </xdr:pic>
    <xdr:clientData fPrintsWithSheet="0"/>
  </xdr:oneCellAnchor>
  <xdr:oneCellAnchor>
    <xdr:from>
      <xdr:col>10</xdr:col>
      <xdr:colOff>25400</xdr:colOff>
      <xdr:row>51</xdr:row>
      <xdr:rowOff>85725</xdr:rowOff>
    </xdr:from>
    <xdr:ext cx="50800" cy="50800"/>
    <xdr:pic>
      <xdr:nvPicPr>
        <xdr:cNvPr id="90" name="BEx5KITOZV35LYTJJPH3NTP1YTVH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638300"/>
          <a:ext cx="50800" cy="50800"/>
        </a:xfrm>
        <a:prstGeom prst="rect">
          <a:avLst/>
        </a:prstGeom>
      </xdr:spPr>
    </xdr:pic>
    <xdr:clientData/>
  </xdr:oneCellAnchor>
  <xdr:oneCellAnchor>
    <xdr:from>
      <xdr:col>11</xdr:col>
      <xdr:colOff>22225</xdr:colOff>
      <xdr:row>51</xdr:row>
      <xdr:rowOff>9525</xdr:rowOff>
    </xdr:from>
    <xdr:ext cx="50800" cy="50800"/>
    <xdr:pic>
      <xdr:nvPicPr>
        <xdr:cNvPr id="91" name="BExSEG4U3QKBRQR0OC4FTY1T3UWD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0" y="1562100"/>
          <a:ext cx="50800" cy="50800"/>
        </a:xfrm>
        <a:prstGeom prst="rect">
          <a:avLst/>
        </a:prstGeom>
      </xdr:spPr>
    </xdr:pic>
    <xdr:clientData fPrintsWithSheet="0"/>
  </xdr:oneCellAnchor>
  <xdr:oneCellAnchor>
    <xdr:from>
      <xdr:col>11</xdr:col>
      <xdr:colOff>22225</xdr:colOff>
      <xdr:row>51</xdr:row>
      <xdr:rowOff>85725</xdr:rowOff>
    </xdr:from>
    <xdr:ext cx="50800" cy="50800"/>
    <xdr:pic>
      <xdr:nvPicPr>
        <xdr:cNvPr id="92" name="BExB7S3CTGVS69A5TU3OMEI5W8KV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0" y="1638300"/>
          <a:ext cx="50800" cy="50800"/>
        </a:xfrm>
        <a:prstGeom prst="rect">
          <a:avLst/>
        </a:prstGeom>
      </xdr:spPr>
    </xdr:pic>
    <xdr:clientData/>
  </xdr:oneCellAnchor>
  <xdr:oneCellAnchor>
    <xdr:from>
      <xdr:col>12</xdr:col>
      <xdr:colOff>31750</xdr:colOff>
      <xdr:row>51</xdr:row>
      <xdr:rowOff>9525</xdr:rowOff>
    </xdr:from>
    <xdr:ext cx="50800" cy="50800"/>
    <xdr:pic>
      <xdr:nvPicPr>
        <xdr:cNvPr id="93" name="BExO7VAT5L7M9SWD3NKJ821D5PC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8200" y="1562100"/>
          <a:ext cx="50800" cy="50800"/>
        </a:xfrm>
        <a:prstGeom prst="rect">
          <a:avLst/>
        </a:prstGeom>
      </xdr:spPr>
    </xdr:pic>
    <xdr:clientData fPrintsWithSheet="0"/>
  </xdr:oneCellAnchor>
  <xdr:oneCellAnchor>
    <xdr:from>
      <xdr:col>12</xdr:col>
      <xdr:colOff>31750</xdr:colOff>
      <xdr:row>51</xdr:row>
      <xdr:rowOff>85725</xdr:rowOff>
    </xdr:from>
    <xdr:ext cx="50800" cy="50800"/>
    <xdr:pic>
      <xdr:nvPicPr>
        <xdr:cNvPr id="94" name="BExQ4IJYPIT8H5KP9NUFJENSZ5S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8200" y="1638300"/>
          <a:ext cx="50800" cy="50800"/>
        </a:xfrm>
        <a:prstGeom prst="rect">
          <a:avLst/>
        </a:prstGeom>
      </xdr:spPr>
    </xdr:pic>
    <xdr:clientData/>
  </xdr:oneCellAnchor>
  <xdr:oneCellAnchor>
    <xdr:from>
      <xdr:col>13</xdr:col>
      <xdr:colOff>28575</xdr:colOff>
      <xdr:row>51</xdr:row>
      <xdr:rowOff>9525</xdr:rowOff>
    </xdr:from>
    <xdr:ext cx="50800" cy="50800"/>
    <xdr:pic>
      <xdr:nvPicPr>
        <xdr:cNvPr id="95" name="BExUBVKF4VX81A3PNCQ2FSTSEHO3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1562100"/>
          <a:ext cx="50800" cy="50800"/>
        </a:xfrm>
        <a:prstGeom prst="rect">
          <a:avLst/>
        </a:prstGeom>
      </xdr:spPr>
    </xdr:pic>
    <xdr:clientData fPrintsWithSheet="0"/>
  </xdr:oneCellAnchor>
  <xdr:oneCellAnchor>
    <xdr:from>
      <xdr:col>13</xdr:col>
      <xdr:colOff>28575</xdr:colOff>
      <xdr:row>51</xdr:row>
      <xdr:rowOff>85725</xdr:rowOff>
    </xdr:from>
    <xdr:ext cx="50800" cy="50800"/>
    <xdr:pic>
      <xdr:nvPicPr>
        <xdr:cNvPr id="96" name="BExKVBS1BCHA8GCYB29AUWL4U8TU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3200" y="1638300"/>
          <a:ext cx="50800" cy="50800"/>
        </a:xfrm>
        <a:prstGeom prst="rect">
          <a:avLst/>
        </a:prstGeom>
      </xdr:spPr>
    </xdr:pic>
    <xdr:clientData/>
  </xdr:oneCellAnchor>
  <xdr:oneCellAnchor>
    <xdr:from>
      <xdr:col>14</xdr:col>
      <xdr:colOff>25400</xdr:colOff>
      <xdr:row>51</xdr:row>
      <xdr:rowOff>9525</xdr:rowOff>
    </xdr:from>
    <xdr:ext cx="50800" cy="50800"/>
    <xdr:pic>
      <xdr:nvPicPr>
        <xdr:cNvPr id="97" name="BExH3IB7HY7V5DG9KDLEM9YM7H2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8200" y="1562100"/>
          <a:ext cx="50800" cy="50800"/>
        </a:xfrm>
        <a:prstGeom prst="rect">
          <a:avLst/>
        </a:prstGeom>
      </xdr:spPr>
    </xdr:pic>
    <xdr:clientData fPrintsWithSheet="0"/>
  </xdr:oneCellAnchor>
  <xdr:oneCellAnchor>
    <xdr:from>
      <xdr:col>14</xdr:col>
      <xdr:colOff>25400</xdr:colOff>
      <xdr:row>51</xdr:row>
      <xdr:rowOff>85725</xdr:rowOff>
    </xdr:from>
    <xdr:ext cx="50800" cy="50800"/>
    <xdr:pic>
      <xdr:nvPicPr>
        <xdr:cNvPr id="98" name="BExQD8CABM7712J7L83ALJ09W6B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8200" y="1638300"/>
          <a:ext cx="50800" cy="50800"/>
        </a:xfrm>
        <a:prstGeom prst="rect">
          <a:avLst/>
        </a:prstGeom>
      </xdr:spPr>
    </xdr:pic>
    <xdr:clientData/>
  </xdr:oneCellAnchor>
  <xdr:twoCellAnchor>
    <xdr:from>
      <xdr:col>5</xdr:col>
      <xdr:colOff>200025</xdr:colOff>
      <xdr:row>6</xdr:row>
      <xdr:rowOff>0</xdr:rowOff>
    </xdr:from>
    <xdr:to>
      <xdr:col>12</xdr:col>
      <xdr:colOff>371475</xdr:colOff>
      <xdr:row>7</xdr:row>
      <xdr:rowOff>38100</xdr:rowOff>
    </xdr:to>
    <xdr:sp macro="" textlink="">
      <xdr:nvSpPr>
        <xdr:cNvPr id="193" name="TextQueryTitle"/>
        <xdr:cNvSpPr txBox="1">
          <a:spLocks noChangeArrowheads="1"/>
        </xdr:cNvSpPr>
      </xdr:nvSpPr>
      <xdr:spPr bwMode="auto">
        <a:xfrm>
          <a:off x="2924175" y="0"/>
          <a:ext cx="7200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 sz="1400" b="1"/>
        </a:p>
      </xdr:txBody>
    </xdr:sp>
    <xdr:clientData/>
  </xdr:twoCellAnchor>
  <xdr:twoCellAnchor editAs="oneCell">
    <xdr:from>
      <xdr:col>5</xdr:col>
      <xdr:colOff>19050</xdr:colOff>
      <xdr:row>20</xdr:row>
      <xdr:rowOff>9525</xdr:rowOff>
    </xdr:from>
    <xdr:to>
      <xdr:col>5</xdr:col>
      <xdr:colOff>69850</xdr:colOff>
      <xdr:row>20</xdr:row>
      <xdr:rowOff>60325</xdr:rowOff>
    </xdr:to>
    <xdr:pic>
      <xdr:nvPicPr>
        <xdr:cNvPr id="233" name="BEx5KITQ1EZR4US5WE9ZL1QBQUK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19050</xdr:colOff>
      <xdr:row>20</xdr:row>
      <xdr:rowOff>85725</xdr:rowOff>
    </xdr:from>
    <xdr:to>
      <xdr:col>5</xdr:col>
      <xdr:colOff>69850</xdr:colOff>
      <xdr:row>20</xdr:row>
      <xdr:rowOff>136525</xdr:rowOff>
    </xdr:to>
    <xdr:pic>
      <xdr:nvPicPr>
        <xdr:cNvPr id="234" name="BEx001Y9FRV4XKFY629GLALWX2QY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20</xdr:row>
      <xdr:rowOff>9525</xdr:rowOff>
    </xdr:from>
    <xdr:to>
      <xdr:col>6</xdr:col>
      <xdr:colOff>76200</xdr:colOff>
      <xdr:row>20</xdr:row>
      <xdr:rowOff>60325</xdr:rowOff>
    </xdr:to>
    <xdr:pic>
      <xdr:nvPicPr>
        <xdr:cNvPr id="235" name="BExESAA08WWWENU7YEZP7SPJESV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39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6</xdr:col>
      <xdr:colOff>25400</xdr:colOff>
      <xdr:row>20</xdr:row>
      <xdr:rowOff>85725</xdr:rowOff>
    </xdr:from>
    <xdr:to>
      <xdr:col>6</xdr:col>
      <xdr:colOff>76200</xdr:colOff>
      <xdr:row>20</xdr:row>
      <xdr:rowOff>136525</xdr:rowOff>
    </xdr:to>
    <xdr:pic>
      <xdr:nvPicPr>
        <xdr:cNvPr id="236" name="BExKI9UOS330B6W0D9H47NFZO5GW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39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20</xdr:row>
      <xdr:rowOff>9525</xdr:rowOff>
    </xdr:from>
    <xdr:to>
      <xdr:col>7</xdr:col>
      <xdr:colOff>69850</xdr:colOff>
      <xdr:row>20</xdr:row>
      <xdr:rowOff>60325</xdr:rowOff>
    </xdr:to>
    <xdr:pic>
      <xdr:nvPicPr>
        <xdr:cNvPr id="237" name="BExQ8QNICOKFF5HH4E6PW0RPL1P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7</xdr:col>
      <xdr:colOff>19050</xdr:colOff>
      <xdr:row>20</xdr:row>
      <xdr:rowOff>85725</xdr:rowOff>
    </xdr:from>
    <xdr:to>
      <xdr:col>7</xdr:col>
      <xdr:colOff>69850</xdr:colOff>
      <xdr:row>20</xdr:row>
      <xdr:rowOff>136525</xdr:rowOff>
    </xdr:to>
    <xdr:pic>
      <xdr:nvPicPr>
        <xdr:cNvPr id="238" name="BEx3PE9DP8J1G0AG6FD7E1ECCJC3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8</xdr:col>
      <xdr:colOff>22225</xdr:colOff>
      <xdr:row>20</xdr:row>
      <xdr:rowOff>9525</xdr:rowOff>
    </xdr:from>
    <xdr:to>
      <xdr:col>8</xdr:col>
      <xdr:colOff>73025</xdr:colOff>
      <xdr:row>20</xdr:row>
      <xdr:rowOff>60325</xdr:rowOff>
    </xdr:to>
    <xdr:pic>
      <xdr:nvPicPr>
        <xdr:cNvPr id="239" name="BExQ9Z0E5X86390P6C10TQNB4VM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8</xdr:col>
      <xdr:colOff>22225</xdr:colOff>
      <xdr:row>20</xdr:row>
      <xdr:rowOff>85725</xdr:rowOff>
    </xdr:from>
    <xdr:to>
      <xdr:col>8</xdr:col>
      <xdr:colOff>73025</xdr:colOff>
      <xdr:row>20</xdr:row>
      <xdr:rowOff>136525</xdr:rowOff>
    </xdr:to>
    <xdr:pic>
      <xdr:nvPicPr>
        <xdr:cNvPr id="240" name="BExY4OEET3J2WMETMG3Q1TW9ULA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31750</xdr:colOff>
      <xdr:row>20</xdr:row>
      <xdr:rowOff>9525</xdr:rowOff>
    </xdr:from>
    <xdr:to>
      <xdr:col>9</xdr:col>
      <xdr:colOff>82550</xdr:colOff>
      <xdr:row>20</xdr:row>
      <xdr:rowOff>60325</xdr:rowOff>
    </xdr:to>
    <xdr:pic>
      <xdr:nvPicPr>
        <xdr:cNvPr id="241" name="BExF2FLXS8VCQE6LTAW1TLA1R9B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9</xdr:col>
      <xdr:colOff>31750</xdr:colOff>
      <xdr:row>20</xdr:row>
      <xdr:rowOff>85725</xdr:rowOff>
    </xdr:from>
    <xdr:to>
      <xdr:col>9</xdr:col>
      <xdr:colOff>82550</xdr:colOff>
      <xdr:row>20</xdr:row>
      <xdr:rowOff>136525</xdr:rowOff>
    </xdr:to>
    <xdr:pic>
      <xdr:nvPicPr>
        <xdr:cNvPr id="242" name="BExIP9PJXUUB7W226MEX33QTII10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10</xdr:col>
      <xdr:colOff>25400</xdr:colOff>
      <xdr:row>20</xdr:row>
      <xdr:rowOff>9525</xdr:rowOff>
    </xdr:from>
    <xdr:to>
      <xdr:col>10</xdr:col>
      <xdr:colOff>76200</xdr:colOff>
      <xdr:row>20</xdr:row>
      <xdr:rowOff>60325</xdr:rowOff>
    </xdr:to>
    <xdr:pic>
      <xdr:nvPicPr>
        <xdr:cNvPr id="243" name="BExO6SXQGBTWTRU0SO1BQHKYILO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10</xdr:col>
      <xdr:colOff>25400</xdr:colOff>
      <xdr:row>20</xdr:row>
      <xdr:rowOff>85725</xdr:rowOff>
    </xdr:from>
    <xdr:to>
      <xdr:col>10</xdr:col>
      <xdr:colOff>76200</xdr:colOff>
      <xdr:row>20</xdr:row>
      <xdr:rowOff>136525</xdr:rowOff>
    </xdr:to>
    <xdr:pic>
      <xdr:nvPicPr>
        <xdr:cNvPr id="244" name="BExB9FQJ2XRIV5DTWODMUMXB03H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11</xdr:col>
      <xdr:colOff>22225</xdr:colOff>
      <xdr:row>20</xdr:row>
      <xdr:rowOff>9525</xdr:rowOff>
    </xdr:from>
    <xdr:to>
      <xdr:col>11</xdr:col>
      <xdr:colOff>73025</xdr:colOff>
      <xdr:row>20</xdr:row>
      <xdr:rowOff>60325</xdr:rowOff>
    </xdr:to>
    <xdr:pic>
      <xdr:nvPicPr>
        <xdr:cNvPr id="245" name="BExF7TO0WD348S42VZGQUMCDMUBW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11</xdr:col>
      <xdr:colOff>22225</xdr:colOff>
      <xdr:row>20</xdr:row>
      <xdr:rowOff>85725</xdr:rowOff>
    </xdr:from>
    <xdr:to>
      <xdr:col>11</xdr:col>
      <xdr:colOff>73025</xdr:colOff>
      <xdr:row>20</xdr:row>
      <xdr:rowOff>136525</xdr:rowOff>
    </xdr:to>
    <xdr:pic>
      <xdr:nvPicPr>
        <xdr:cNvPr id="246" name="BExEZX94H0FYJIOAB7HBGLFR4CPE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25400</xdr:colOff>
      <xdr:row>20</xdr:row>
      <xdr:rowOff>9525</xdr:rowOff>
    </xdr:from>
    <xdr:to>
      <xdr:col>12</xdr:col>
      <xdr:colOff>76200</xdr:colOff>
      <xdr:row>20</xdr:row>
      <xdr:rowOff>60325</xdr:rowOff>
    </xdr:to>
    <xdr:pic>
      <xdr:nvPicPr>
        <xdr:cNvPr id="247" name="BExUDOWEL06XWZM3ODEOIJ6BSVAA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12</xdr:col>
      <xdr:colOff>25400</xdr:colOff>
      <xdr:row>20</xdr:row>
      <xdr:rowOff>85725</xdr:rowOff>
    </xdr:from>
    <xdr:to>
      <xdr:col>12</xdr:col>
      <xdr:colOff>76200</xdr:colOff>
      <xdr:row>20</xdr:row>
      <xdr:rowOff>136525</xdr:rowOff>
    </xdr:to>
    <xdr:pic>
      <xdr:nvPicPr>
        <xdr:cNvPr id="248" name="BEx963D9LO0WGSL1TDWUR4KLXOT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90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13</xdr:col>
      <xdr:colOff>22225</xdr:colOff>
      <xdr:row>20</xdr:row>
      <xdr:rowOff>9525</xdr:rowOff>
    </xdr:from>
    <xdr:to>
      <xdr:col>13</xdr:col>
      <xdr:colOff>73025</xdr:colOff>
      <xdr:row>20</xdr:row>
      <xdr:rowOff>60325</xdr:rowOff>
    </xdr:to>
    <xdr:pic>
      <xdr:nvPicPr>
        <xdr:cNvPr id="249" name="BExQHIZKR74BRIJ1T9PCAOSLKVA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13</xdr:col>
      <xdr:colOff>22225</xdr:colOff>
      <xdr:row>20</xdr:row>
      <xdr:rowOff>85725</xdr:rowOff>
    </xdr:from>
    <xdr:to>
      <xdr:col>13</xdr:col>
      <xdr:colOff>73025</xdr:colOff>
      <xdr:row>20</xdr:row>
      <xdr:rowOff>136525</xdr:rowOff>
    </xdr:to>
    <xdr:pic>
      <xdr:nvPicPr>
        <xdr:cNvPr id="250" name="BExMFI8HWEEYY5RW4CO3V8N3A0J9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000" y="16383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20</xdr:row>
      <xdr:rowOff>9525</xdr:rowOff>
    </xdr:from>
    <xdr:to>
      <xdr:col>14</xdr:col>
      <xdr:colOff>69850</xdr:colOff>
      <xdr:row>20</xdr:row>
      <xdr:rowOff>60325</xdr:rowOff>
    </xdr:to>
    <xdr:pic>
      <xdr:nvPicPr>
        <xdr:cNvPr id="251" name="BEx1TM64LOV11YXBLP3XOL9W3XL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15621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14</xdr:col>
      <xdr:colOff>19050</xdr:colOff>
      <xdr:row>20</xdr:row>
      <xdr:rowOff>85725</xdr:rowOff>
    </xdr:from>
    <xdr:to>
      <xdr:col>14</xdr:col>
      <xdr:colOff>69850</xdr:colOff>
      <xdr:row>20</xdr:row>
      <xdr:rowOff>136525</xdr:rowOff>
    </xdr:to>
    <xdr:pic>
      <xdr:nvPicPr>
        <xdr:cNvPr id="252" name="BExQHUZ4OSQ0WVS7Z9WKXXN9D1YL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1638300"/>
          <a:ext cx="50800" cy="50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15</xdr:col>
      <xdr:colOff>608382</xdr:colOff>
      <xdr:row>45</xdr:row>
      <xdr:rowOff>113286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52382" cy="81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68</xdr:col>
      <xdr:colOff>9525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377666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absolute">
    <xdr:from>
      <xdr:col>3</xdr:col>
      <xdr:colOff>85725</xdr:colOff>
      <xdr:row>3</xdr:row>
      <xdr:rowOff>43815</xdr:rowOff>
    </xdr:from>
    <xdr:to>
      <xdr:col>3</xdr:col>
      <xdr:colOff>781050</xdr:colOff>
      <xdr:row>3</xdr:row>
      <xdr:rowOff>196215</xdr:rowOff>
    </xdr:to>
    <xdr:pic>
      <xdr:nvPicPr>
        <xdr:cNvPr id="42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5715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514350</xdr:colOff>
      <xdr:row>3</xdr:row>
      <xdr:rowOff>53340</xdr:rowOff>
    </xdr:from>
    <xdr:to>
      <xdr:col>2</xdr:col>
      <xdr:colOff>971550</xdr:colOff>
      <xdr:row>3</xdr:row>
      <xdr:rowOff>205740</xdr:rowOff>
    </xdr:to>
    <xdr:pic>
      <xdr:nvPicPr>
        <xdr:cNvPr id="44" name="Filter" descr="Filt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81025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161925</xdr:colOff>
      <xdr:row>3</xdr:row>
      <xdr:rowOff>53340</xdr:rowOff>
    </xdr:from>
    <xdr:to>
      <xdr:col>2</xdr:col>
      <xdr:colOff>323850</xdr:colOff>
      <xdr:row>3</xdr:row>
      <xdr:rowOff>205740</xdr:rowOff>
    </xdr:to>
    <xdr:pic>
      <xdr:nvPicPr>
        <xdr:cNvPr id="46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810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3</xdr:row>
      <xdr:rowOff>0</xdr:rowOff>
    </xdr:from>
    <xdr:to>
      <xdr:col>13</xdr:col>
      <xdr:colOff>76200</xdr:colOff>
      <xdr:row>4</xdr:row>
      <xdr:rowOff>57150</xdr:rowOff>
    </xdr:to>
    <xdr:sp macro="" textlink="">
      <xdr:nvSpPr>
        <xdr:cNvPr id="47" name="TextQueryTitle"/>
        <xdr:cNvSpPr txBox="1">
          <a:spLocks noChangeArrowheads="1"/>
        </xdr:cNvSpPr>
      </xdr:nvSpPr>
      <xdr:spPr bwMode="auto">
        <a:xfrm>
          <a:off x="800100" y="0"/>
          <a:ext cx="77724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en-US" sz="1400" b="1"/>
            <a:t>Loader Rates Report</a:t>
          </a:r>
        </a:p>
      </xdr:txBody>
    </xdr:sp>
    <xdr:clientData/>
  </xdr:twoCellAnchor>
  <xdr:twoCellAnchor editAs="oneCell">
    <xdr:from>
      <xdr:col>6</xdr:col>
      <xdr:colOff>28575</xdr:colOff>
      <xdr:row>9</xdr:row>
      <xdr:rowOff>9525</xdr:rowOff>
    </xdr:from>
    <xdr:to>
      <xdr:col>6</xdr:col>
      <xdr:colOff>76200</xdr:colOff>
      <xdr:row>9</xdr:row>
      <xdr:rowOff>57150</xdr:rowOff>
    </xdr:to>
    <xdr:pic>
      <xdr:nvPicPr>
        <xdr:cNvPr id="66" name="BEx3IRUM25J8EBSMRGDM1ZMSP34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476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9</xdr:row>
      <xdr:rowOff>85725</xdr:rowOff>
    </xdr:from>
    <xdr:to>
      <xdr:col>6</xdr:col>
      <xdr:colOff>76200</xdr:colOff>
      <xdr:row>9</xdr:row>
      <xdr:rowOff>133350</xdr:rowOff>
    </xdr:to>
    <xdr:pic>
      <xdr:nvPicPr>
        <xdr:cNvPr id="67" name="BExXYEFCHQPAM7LUP5FEX44QRIGN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552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9</xdr:row>
      <xdr:rowOff>9525</xdr:rowOff>
    </xdr:from>
    <xdr:to>
      <xdr:col>7</xdr:col>
      <xdr:colOff>76200</xdr:colOff>
      <xdr:row>9</xdr:row>
      <xdr:rowOff>57150</xdr:rowOff>
    </xdr:to>
    <xdr:pic>
      <xdr:nvPicPr>
        <xdr:cNvPr id="68" name="BExMFHC3NPK3KXJDBKFRWJQOPDFP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4763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19050</xdr:colOff>
      <xdr:row>9</xdr:row>
      <xdr:rowOff>85725</xdr:rowOff>
    </xdr:from>
    <xdr:to>
      <xdr:col>7</xdr:col>
      <xdr:colOff>76200</xdr:colOff>
      <xdr:row>9</xdr:row>
      <xdr:rowOff>133350</xdr:rowOff>
    </xdr:to>
    <xdr:pic>
      <xdr:nvPicPr>
        <xdr:cNvPr id="69" name="BExIQU7ANBWENJL2ATJ7IS1CC164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15525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9</xdr:row>
      <xdr:rowOff>9525</xdr:rowOff>
    </xdr:from>
    <xdr:to>
      <xdr:col>8</xdr:col>
      <xdr:colOff>76200</xdr:colOff>
      <xdr:row>9</xdr:row>
      <xdr:rowOff>57150</xdr:rowOff>
    </xdr:to>
    <xdr:pic>
      <xdr:nvPicPr>
        <xdr:cNvPr id="70" name="BExD9Z9397KL0NHRGWGIUSSVHAXX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4763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9</xdr:row>
      <xdr:rowOff>85725</xdr:rowOff>
    </xdr:from>
    <xdr:to>
      <xdr:col>8</xdr:col>
      <xdr:colOff>76200</xdr:colOff>
      <xdr:row>9</xdr:row>
      <xdr:rowOff>133350</xdr:rowOff>
    </xdr:to>
    <xdr:pic>
      <xdr:nvPicPr>
        <xdr:cNvPr id="71" name="BEx974DPDUZVUKUVHTCVWCBNF30G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5525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9</xdr:row>
      <xdr:rowOff>9525</xdr:rowOff>
    </xdr:from>
    <xdr:to>
      <xdr:col>9</xdr:col>
      <xdr:colOff>76200</xdr:colOff>
      <xdr:row>9</xdr:row>
      <xdr:rowOff>57150</xdr:rowOff>
    </xdr:to>
    <xdr:pic>
      <xdr:nvPicPr>
        <xdr:cNvPr id="72" name="BExGQ9XO5CORQ9MKFNFGDGXKBAAF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476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9</xdr:row>
      <xdr:rowOff>85725</xdr:rowOff>
    </xdr:from>
    <xdr:to>
      <xdr:col>9</xdr:col>
      <xdr:colOff>76200</xdr:colOff>
      <xdr:row>9</xdr:row>
      <xdr:rowOff>133350</xdr:rowOff>
    </xdr:to>
    <xdr:pic>
      <xdr:nvPicPr>
        <xdr:cNvPr id="73" name="BEx3EXU71GCQ8158SPJBJ7PCA6SB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552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9</xdr:row>
      <xdr:rowOff>9525</xdr:rowOff>
    </xdr:from>
    <xdr:to>
      <xdr:col>10</xdr:col>
      <xdr:colOff>76200</xdr:colOff>
      <xdr:row>9</xdr:row>
      <xdr:rowOff>57150</xdr:rowOff>
    </xdr:to>
    <xdr:pic>
      <xdr:nvPicPr>
        <xdr:cNvPr id="74" name="BExGSTHT86Y7U427JTVIRW2C1ZYO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476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28575</xdr:colOff>
      <xdr:row>9</xdr:row>
      <xdr:rowOff>85725</xdr:rowOff>
    </xdr:from>
    <xdr:to>
      <xdr:col>10</xdr:col>
      <xdr:colOff>76200</xdr:colOff>
      <xdr:row>9</xdr:row>
      <xdr:rowOff>133350</xdr:rowOff>
    </xdr:to>
    <xdr:pic>
      <xdr:nvPicPr>
        <xdr:cNvPr id="75" name="BExCYBZ0KL9KFPCMB67EFR2A70GJ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552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9</xdr:row>
      <xdr:rowOff>9525</xdr:rowOff>
    </xdr:from>
    <xdr:to>
      <xdr:col>11</xdr:col>
      <xdr:colOff>85725</xdr:colOff>
      <xdr:row>9</xdr:row>
      <xdr:rowOff>57150</xdr:rowOff>
    </xdr:to>
    <xdr:pic>
      <xdr:nvPicPr>
        <xdr:cNvPr id="76" name="BExXUUGB2GMRUGLTJTDYSI2JX7PR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14763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11</xdr:col>
      <xdr:colOff>28575</xdr:colOff>
      <xdr:row>9</xdr:row>
      <xdr:rowOff>85725</xdr:rowOff>
    </xdr:from>
    <xdr:to>
      <xdr:col>11</xdr:col>
      <xdr:colOff>85725</xdr:colOff>
      <xdr:row>9</xdr:row>
      <xdr:rowOff>133350</xdr:rowOff>
    </xdr:to>
    <xdr:pic>
      <xdr:nvPicPr>
        <xdr:cNvPr id="77" name="BExEUFG8XLOU35X2C6V5IAOR250K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1425" y="15525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19050</xdr:colOff>
      <xdr:row>9</xdr:row>
      <xdr:rowOff>9525</xdr:rowOff>
    </xdr:from>
    <xdr:to>
      <xdr:col>12</xdr:col>
      <xdr:colOff>76200</xdr:colOff>
      <xdr:row>9</xdr:row>
      <xdr:rowOff>57150</xdr:rowOff>
    </xdr:to>
    <xdr:pic>
      <xdr:nvPicPr>
        <xdr:cNvPr id="78" name="BExD1NP9YCYHI8XVMHXK2OSTKTSN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14763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12</xdr:col>
      <xdr:colOff>19050</xdr:colOff>
      <xdr:row>9</xdr:row>
      <xdr:rowOff>85725</xdr:rowOff>
    </xdr:from>
    <xdr:to>
      <xdr:col>12</xdr:col>
      <xdr:colOff>76200</xdr:colOff>
      <xdr:row>9</xdr:row>
      <xdr:rowOff>133350</xdr:rowOff>
    </xdr:to>
    <xdr:pic>
      <xdr:nvPicPr>
        <xdr:cNvPr id="79" name="BExQHPFHM78LIDN7OXP5OSMSONHM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15525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28575</xdr:colOff>
      <xdr:row>9</xdr:row>
      <xdr:rowOff>9525</xdr:rowOff>
    </xdr:from>
    <xdr:to>
      <xdr:col>13</xdr:col>
      <xdr:colOff>76200</xdr:colOff>
      <xdr:row>9</xdr:row>
      <xdr:rowOff>57150</xdr:rowOff>
    </xdr:to>
    <xdr:pic>
      <xdr:nvPicPr>
        <xdr:cNvPr id="80" name="BExS16K8HNG3PS6X130UKX73RHHV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1476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13</xdr:col>
      <xdr:colOff>28575</xdr:colOff>
      <xdr:row>9</xdr:row>
      <xdr:rowOff>85725</xdr:rowOff>
    </xdr:from>
    <xdr:to>
      <xdr:col>13</xdr:col>
      <xdr:colOff>76200</xdr:colOff>
      <xdr:row>9</xdr:row>
      <xdr:rowOff>133350</xdr:rowOff>
    </xdr:to>
    <xdr:pic>
      <xdr:nvPicPr>
        <xdr:cNvPr id="81" name="BExGUV2LIEWHA4HSWP5X26IZVQ46"/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1552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</xdr:row>
      <xdr:rowOff>0</xdr:rowOff>
    </xdr:from>
    <xdr:to>
      <xdr:col>6</xdr:col>
      <xdr:colOff>228600</xdr:colOff>
      <xdr:row>10</xdr:row>
      <xdr:rowOff>123825</xdr:rowOff>
    </xdr:to>
    <xdr:pic>
      <xdr:nvPicPr>
        <xdr:cNvPr id="82" name="BEx1W5QAGP12MCV9LPMGSRVHKQNO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752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11</xdr:row>
      <xdr:rowOff>0</xdr:rowOff>
    </xdr:from>
    <xdr:to>
      <xdr:col>6</xdr:col>
      <xdr:colOff>314325</xdr:colOff>
      <xdr:row>11</xdr:row>
      <xdr:rowOff>123825</xdr:rowOff>
    </xdr:to>
    <xdr:pic>
      <xdr:nvPicPr>
        <xdr:cNvPr id="83" name="BExD8PUK30583DQECYB3QL6F2OQH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8954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16</xdr:row>
      <xdr:rowOff>0</xdr:rowOff>
    </xdr:from>
    <xdr:to>
      <xdr:col>6</xdr:col>
      <xdr:colOff>314325</xdr:colOff>
      <xdr:row>16</xdr:row>
      <xdr:rowOff>123825</xdr:rowOff>
    </xdr:to>
    <xdr:pic>
      <xdr:nvPicPr>
        <xdr:cNvPr id="84" name="BExTZQLRBXA9LM9GEBY33R9BTBSW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6098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18</xdr:row>
      <xdr:rowOff>0</xdr:rowOff>
    </xdr:from>
    <xdr:to>
      <xdr:col>6</xdr:col>
      <xdr:colOff>314325</xdr:colOff>
      <xdr:row>18</xdr:row>
      <xdr:rowOff>123825</xdr:rowOff>
    </xdr:to>
    <xdr:pic>
      <xdr:nvPicPr>
        <xdr:cNvPr id="85" name="BExMKBB9BEVDAB7LYLU2MF58K4PH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2895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21</xdr:row>
      <xdr:rowOff>0</xdr:rowOff>
    </xdr:from>
    <xdr:to>
      <xdr:col>6</xdr:col>
      <xdr:colOff>314325</xdr:colOff>
      <xdr:row>21</xdr:row>
      <xdr:rowOff>123825</xdr:rowOff>
    </xdr:to>
    <xdr:pic>
      <xdr:nvPicPr>
        <xdr:cNvPr id="86" name="BExIL5IB5IDDTCP6GHL3K7R4KQ24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3242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25</xdr:row>
      <xdr:rowOff>0</xdr:rowOff>
    </xdr:from>
    <xdr:to>
      <xdr:col>6</xdr:col>
      <xdr:colOff>314325</xdr:colOff>
      <xdr:row>25</xdr:row>
      <xdr:rowOff>123825</xdr:rowOff>
    </xdr:to>
    <xdr:pic>
      <xdr:nvPicPr>
        <xdr:cNvPr id="87" name="BEx79P3RHWKPOBH0ASWIFSK8RM4X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895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28</xdr:row>
      <xdr:rowOff>0</xdr:rowOff>
    </xdr:from>
    <xdr:to>
      <xdr:col>6</xdr:col>
      <xdr:colOff>314325</xdr:colOff>
      <xdr:row>28</xdr:row>
      <xdr:rowOff>123825</xdr:rowOff>
    </xdr:to>
    <xdr:pic>
      <xdr:nvPicPr>
        <xdr:cNvPr id="88" name="BEx1MG4PRR3SBIPQKRAV3BCC1V82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43243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33</xdr:row>
      <xdr:rowOff>0</xdr:rowOff>
    </xdr:from>
    <xdr:to>
      <xdr:col>6</xdr:col>
      <xdr:colOff>314325</xdr:colOff>
      <xdr:row>33</xdr:row>
      <xdr:rowOff>123825</xdr:rowOff>
    </xdr:to>
    <xdr:pic>
      <xdr:nvPicPr>
        <xdr:cNvPr id="89" name="BExW7BIL4UR2J1TK9HI33OHE02U4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038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41</xdr:row>
      <xdr:rowOff>0</xdr:rowOff>
    </xdr:from>
    <xdr:to>
      <xdr:col>6</xdr:col>
      <xdr:colOff>314325</xdr:colOff>
      <xdr:row>41</xdr:row>
      <xdr:rowOff>123825</xdr:rowOff>
    </xdr:to>
    <xdr:pic>
      <xdr:nvPicPr>
        <xdr:cNvPr id="90" name="BExSFNW47AG9J821M3WESD0K3O0F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61817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47</xdr:row>
      <xdr:rowOff>0</xdr:rowOff>
    </xdr:from>
    <xdr:to>
      <xdr:col>6</xdr:col>
      <xdr:colOff>314325</xdr:colOff>
      <xdr:row>47</xdr:row>
      <xdr:rowOff>123825</xdr:rowOff>
    </xdr:to>
    <xdr:pic>
      <xdr:nvPicPr>
        <xdr:cNvPr id="91" name="BExQI7PMD4JKPPK1GI33KJG18C2B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70389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50</xdr:row>
      <xdr:rowOff>0</xdr:rowOff>
    </xdr:from>
    <xdr:to>
      <xdr:col>6</xdr:col>
      <xdr:colOff>314325</xdr:colOff>
      <xdr:row>50</xdr:row>
      <xdr:rowOff>123825</xdr:rowOff>
    </xdr:to>
    <xdr:pic>
      <xdr:nvPicPr>
        <xdr:cNvPr id="92" name="BExXPYOFFUGLMWFMRPD7QNRF4ON1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7467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58</xdr:row>
      <xdr:rowOff>0</xdr:rowOff>
    </xdr:from>
    <xdr:to>
      <xdr:col>6</xdr:col>
      <xdr:colOff>314325</xdr:colOff>
      <xdr:row>58</xdr:row>
      <xdr:rowOff>123825</xdr:rowOff>
    </xdr:to>
    <xdr:pic>
      <xdr:nvPicPr>
        <xdr:cNvPr id="93" name="BEx03DDUIXGVLXFQCWGO00LJEW07"/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86106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67</xdr:col>
      <xdr:colOff>9525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16719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3</xdr:row>
      <xdr:rowOff>0</xdr:rowOff>
    </xdr:from>
    <xdr:to>
      <xdr:col>12</xdr:col>
      <xdr:colOff>371475</xdr:colOff>
      <xdr:row>4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3467100" y="0"/>
          <a:ext cx="1164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 sz="1400" b="1"/>
        </a:p>
      </xdr:txBody>
    </xdr:sp>
    <xdr:clientData/>
  </xdr:twoCellAnchor>
  <xdr:twoCellAnchor editAs="absolute">
    <xdr:from>
      <xdr:col>2</xdr:col>
      <xdr:colOff>1181100</xdr:colOff>
      <xdr:row>3</xdr:row>
      <xdr:rowOff>228600</xdr:rowOff>
    </xdr:from>
    <xdr:to>
      <xdr:col>3</xdr:col>
      <xdr:colOff>247650</xdr:colOff>
      <xdr:row>4</xdr:row>
      <xdr:rowOff>76200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533400</xdr:colOff>
      <xdr:row>3</xdr:row>
      <xdr:rowOff>228600</xdr:rowOff>
    </xdr:from>
    <xdr:to>
      <xdr:col>2</xdr:col>
      <xdr:colOff>990600</xdr:colOff>
      <xdr:row>4</xdr:row>
      <xdr:rowOff>76200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</xdr:row>
      <xdr:rowOff>238125</xdr:rowOff>
    </xdr:from>
    <xdr:to>
      <xdr:col>2</xdr:col>
      <xdr:colOff>342900</xdr:colOff>
      <xdr:row>4</xdr:row>
      <xdr:rowOff>85725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67</xdr:col>
      <xdr:colOff>9525</xdr:colOff>
      <xdr:row>4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95490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3</xdr:row>
      <xdr:rowOff>0</xdr:rowOff>
    </xdr:from>
    <xdr:to>
      <xdr:col>12</xdr:col>
      <xdr:colOff>371475</xdr:colOff>
      <xdr:row>4</xdr:row>
      <xdr:rowOff>38100</xdr:rowOff>
    </xdr:to>
    <xdr:sp macro="" textlink="">
      <xdr:nvSpPr>
        <xdr:cNvPr id="20" name="TextQueryTitle"/>
        <xdr:cNvSpPr txBox="1">
          <a:spLocks noChangeArrowheads="1"/>
        </xdr:cNvSpPr>
      </xdr:nvSpPr>
      <xdr:spPr bwMode="auto">
        <a:xfrm>
          <a:off x="2857500" y="0"/>
          <a:ext cx="90297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r>
            <a:rPr lang="en-US" sz="1400" b="1"/>
            <a:t>Capital Forecast (8Yr  -2/+6  PY/Fc/Fc)</a:t>
          </a:r>
        </a:p>
      </xdr:txBody>
    </xdr:sp>
    <xdr:clientData/>
  </xdr:twoCellAnchor>
  <xdr:twoCellAnchor editAs="absolute">
    <xdr:from>
      <xdr:col>2</xdr:col>
      <xdr:colOff>1181100</xdr:colOff>
      <xdr:row>4</xdr:row>
      <xdr:rowOff>66675</xdr:rowOff>
    </xdr:from>
    <xdr:to>
      <xdr:col>3</xdr:col>
      <xdr:colOff>533400</xdr:colOff>
      <xdr:row>4</xdr:row>
      <xdr:rowOff>219075</xdr:rowOff>
    </xdr:to>
    <xdr:pic>
      <xdr:nvPicPr>
        <xdr:cNvPr id="43" name="Info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762000"/>
          <a:ext cx="6953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533400</xdr:colOff>
      <xdr:row>4</xdr:row>
      <xdr:rowOff>66675</xdr:rowOff>
    </xdr:from>
    <xdr:to>
      <xdr:col>2</xdr:col>
      <xdr:colOff>990600</xdr:colOff>
      <xdr:row>4</xdr:row>
      <xdr:rowOff>219075</xdr:rowOff>
    </xdr:to>
    <xdr:pic>
      <xdr:nvPicPr>
        <xdr:cNvPr id="46" name="FilterA" descr="Filter_presse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762000"/>
          <a:ext cx="457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4</xdr:row>
      <xdr:rowOff>76200</xdr:rowOff>
    </xdr:from>
    <xdr:to>
      <xdr:col>2</xdr:col>
      <xdr:colOff>342900</xdr:colOff>
      <xdr:row>4</xdr:row>
      <xdr:rowOff>228600</xdr:rowOff>
    </xdr:to>
    <xdr:pic>
      <xdr:nvPicPr>
        <xdr:cNvPr id="47" name="Chart" descr="Char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71525"/>
          <a:ext cx="4191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12700</xdr:colOff>
      <xdr:row>10</xdr:row>
      <xdr:rowOff>0</xdr:rowOff>
    </xdr:from>
    <xdr:to>
      <xdr:col>5</xdr:col>
      <xdr:colOff>139700</xdr:colOff>
      <xdr:row>10</xdr:row>
      <xdr:rowOff>127000</xdr:rowOff>
    </xdr:to>
    <xdr:pic>
      <xdr:nvPicPr>
        <xdr:cNvPr id="63" name="BExM9T8O64LWCDVP36XKWY97UHQQ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2670175" y="1981200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shed/Working/Rote_Charles/2012%20Rate%20Case/C-43/C-43%20&amp;%20Backu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VWG\CMGWind\Business\Financial\2011%20-%202015%20Reforecast\2011%20Scheduled%20Services%20Re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g0c2s/AppData/Local/Microsoft/Windows/Temporary%20Internet%20Files/Content.Outlook/PIPFGOI2/T%20and%20H%20Master%20Capital%20Template%202011-2016%20I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Rate%20Analyses%20-%20Don%20M/25%20Supervision%20-%20Support/2002%20Line%20Supervision%20and%20Suppor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FMIP/Excel/Budtrac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Rate%20Analyses%20-%20Don%20M/51%20Capitalized%20Software/2001%20Capitalized%20Software%20Tax%20Schedu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Overhead%20Rates/Group%20E%20-%20Third%20Party/__%20Productive%20-%20Non%20Productive%20Labor%20Rate/2002%20Non%20Productive%20Labor%20Rate/2002%20Non%20Productive%20Rate,%20All%20BU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Rate%20Analyses%20-%20Don%20M/09%20Fringe%20Benefits/2001%20Payroll%20by%20Paycode%20-%20Recd%202001%2001%20Jan%2004,%20M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34\Budtrack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31%20Overhead%20Rates/Group%20E%20-%20Third%20Party/__%20Supervision%20-%20Support%20(25)/2003%20Rate%20-%20Line%20Supervision%20and%20Sup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RC Summary"/>
      <sheetName val="NERC Detail 2010 - 2013"/>
      <sheetName val="NERC Actuals 0711 - 0911"/>
      <sheetName val="NERC Actuals 0711 -1211"/>
      <sheetName val="Capacity Budget 2012 &amp; 2013"/>
      <sheetName val="Total IM, CS, PGD 2012 &amp; 2013"/>
      <sheetName val="Base Rate Worksheet 2010-2013"/>
      <sheetName val="Base Rate Estimate  % 2010-2013"/>
      <sheetName val="Base Rate Estimate  $ 2010-2013"/>
      <sheetName val="PGD A05 2010 - 2013 By WBS"/>
      <sheetName val="PGD A05 2010 - 2013 By Function"/>
      <sheetName val="A05 Master Data Pivot"/>
      <sheetName val="A05 Master Data PGD 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xed Reduction"/>
      <sheetName val="SEM Pivot"/>
      <sheetName val="SEM Upload"/>
      <sheetName val="SEM Data"/>
      <sheetName val="Executive Summary"/>
      <sheetName val="Regional Summary"/>
      <sheetName val="Site Summary"/>
      <sheetName val="2011"/>
      <sheetName val="2012"/>
      <sheetName val="2013"/>
      <sheetName val="2014"/>
      <sheetName val="2015"/>
      <sheetName val="GBX Oil Changes"/>
      <sheetName val="Standards"/>
      <sheetName val="Overheads"/>
      <sheetName val="Labor Rates"/>
      <sheetName val="Per Diem Rates"/>
      <sheetName val="Work Hours Analysis"/>
      <sheetName val="Site Information"/>
      <sheetName val="2011 Waterfall"/>
      <sheetName val="Waterfall Data"/>
    </sheetNames>
    <sheetDataSet>
      <sheetData sheetId="0"/>
      <sheetData sheetId="1"/>
      <sheetData sheetId="2"/>
      <sheetData sheetId="3"/>
      <sheetData sheetId="4">
        <row r="3">
          <cell r="C3" t="str">
            <v>Callahan</v>
          </cell>
          <cell r="D3" t="str">
            <v>Major</v>
          </cell>
          <cell r="H3">
            <v>2100</v>
          </cell>
          <cell r="I3">
            <v>0</v>
          </cell>
          <cell r="J3">
            <v>4146.9625318297567</v>
          </cell>
          <cell r="K3">
            <v>0</v>
          </cell>
          <cell r="L3">
            <v>0</v>
          </cell>
          <cell r="M3">
            <v>112544.59999999999</v>
          </cell>
          <cell r="N3">
            <v>82157.337627459085</v>
          </cell>
          <cell r="HC3">
            <v>0.2</v>
          </cell>
          <cell r="HD3">
            <v>1</v>
          </cell>
          <cell r="HE3">
            <v>9</v>
          </cell>
          <cell r="HG3">
            <v>9</v>
          </cell>
        </row>
        <row r="4">
          <cell r="C4" t="str">
            <v>Callahan</v>
          </cell>
          <cell r="D4" t="str">
            <v>Minor</v>
          </cell>
          <cell r="H4">
            <v>700</v>
          </cell>
          <cell r="I4">
            <v>0</v>
          </cell>
          <cell r="J4">
            <v>4146.9625318297567</v>
          </cell>
          <cell r="K4">
            <v>0</v>
          </cell>
          <cell r="L4">
            <v>0</v>
          </cell>
          <cell r="M4">
            <v>45845.48</v>
          </cell>
          <cell r="N4">
            <v>29425.98052559423</v>
          </cell>
          <cell r="HC4">
            <v>0.2</v>
          </cell>
          <cell r="HD4">
            <v>1</v>
          </cell>
          <cell r="HE4">
            <v>3</v>
          </cell>
          <cell r="HG4">
            <v>3</v>
          </cell>
        </row>
        <row r="5">
          <cell r="C5" t="str">
            <v>Callahan</v>
          </cell>
          <cell r="D5" t="str">
            <v>GBX Oil Changes</v>
          </cell>
          <cell r="H5">
            <v>210</v>
          </cell>
          <cell r="I5">
            <v>1800</v>
          </cell>
          <cell r="J5">
            <v>0</v>
          </cell>
          <cell r="K5">
            <v>0</v>
          </cell>
          <cell r="L5">
            <v>0</v>
          </cell>
          <cell r="M5">
            <v>50062.5</v>
          </cell>
          <cell r="N5">
            <v>5807.759314262019</v>
          </cell>
          <cell r="HC5">
            <v>0.2</v>
          </cell>
          <cell r="HD5">
            <v>1</v>
          </cell>
          <cell r="HE5">
            <v>8</v>
          </cell>
          <cell r="HG5">
            <v>8</v>
          </cell>
        </row>
        <row r="6">
          <cell r="C6" t="str">
            <v>Callahan</v>
          </cell>
          <cell r="D6" t="str">
            <v/>
          </cell>
          <cell r="H6" t="str">
            <v/>
          </cell>
          <cell r="I6" t="str">
            <v/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HC6" t="str">
            <v/>
          </cell>
          <cell r="HD6" t="str">
            <v/>
          </cell>
          <cell r="HE6" t="str">
            <v/>
          </cell>
          <cell r="HG6" t="str">
            <v/>
          </cell>
        </row>
        <row r="7">
          <cell r="C7" t="str">
            <v>Callahan</v>
          </cell>
          <cell r="D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HC7" t="str">
            <v/>
          </cell>
          <cell r="HD7" t="str">
            <v/>
          </cell>
          <cell r="HE7" t="str">
            <v/>
          </cell>
          <cell r="HG7" t="str">
            <v/>
          </cell>
        </row>
        <row r="8">
          <cell r="C8" t="str">
            <v>Elk City</v>
          </cell>
          <cell r="D8" t="str">
            <v>Warranty Sweep</v>
          </cell>
          <cell r="H8">
            <v>1450</v>
          </cell>
          <cell r="I8">
            <v>0</v>
          </cell>
          <cell r="J8">
            <v>3250</v>
          </cell>
          <cell r="K8">
            <v>10880</v>
          </cell>
          <cell r="L8">
            <v>0</v>
          </cell>
          <cell r="M8">
            <v>1075</v>
          </cell>
          <cell r="N8">
            <v>19675.984585893752</v>
          </cell>
          <cell r="HC8">
            <v>0.16666666666666666</v>
          </cell>
          <cell r="HD8">
            <v>1</v>
          </cell>
          <cell r="HE8">
            <v>10</v>
          </cell>
          <cell r="HG8">
            <v>10</v>
          </cell>
        </row>
        <row r="9">
          <cell r="C9" t="str">
            <v>Elk City</v>
          </cell>
          <cell r="D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HC9" t="str">
            <v/>
          </cell>
          <cell r="HD9" t="str">
            <v/>
          </cell>
          <cell r="HE9" t="str">
            <v/>
          </cell>
          <cell r="HG9" t="str">
            <v/>
          </cell>
        </row>
        <row r="10">
          <cell r="C10" t="str">
            <v>Elk City</v>
          </cell>
          <cell r="D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HC10" t="str">
            <v/>
          </cell>
          <cell r="HD10" t="str">
            <v/>
          </cell>
          <cell r="HE10" t="str">
            <v/>
          </cell>
          <cell r="HG10" t="str">
            <v/>
          </cell>
        </row>
        <row r="11">
          <cell r="C11" t="str">
            <v>Elk City</v>
          </cell>
          <cell r="D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HC11" t="str">
            <v/>
          </cell>
          <cell r="HD11" t="str">
            <v/>
          </cell>
          <cell r="HE11" t="str">
            <v/>
          </cell>
          <cell r="HG11" t="str">
            <v/>
          </cell>
        </row>
        <row r="12">
          <cell r="C12" t="str">
            <v>Elk City</v>
          </cell>
          <cell r="D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HC12" t="str">
            <v/>
          </cell>
          <cell r="HD12" t="str">
            <v/>
          </cell>
          <cell r="HE12" t="str">
            <v/>
          </cell>
          <cell r="HG12" t="str">
            <v/>
          </cell>
        </row>
        <row r="13">
          <cell r="C13" t="str">
            <v>Gray County</v>
          </cell>
          <cell r="D13" t="str">
            <v>Major</v>
          </cell>
          <cell r="H13">
            <v>1890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40254.299999999996</v>
          </cell>
          <cell r="N13">
            <v>111354.30079956878</v>
          </cell>
          <cell r="HC13">
            <v>0.1111111111111111</v>
          </cell>
          <cell r="HD13">
            <v>5</v>
          </cell>
          <cell r="HE13">
            <v>7</v>
          </cell>
          <cell r="HG13">
            <v>9</v>
          </cell>
        </row>
        <row r="14">
          <cell r="C14" t="str">
            <v>Gray County</v>
          </cell>
          <cell r="D14" t="str">
            <v>Mini-Minor</v>
          </cell>
          <cell r="H14">
            <v>1820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11701.1</v>
          </cell>
          <cell r="N14">
            <v>26508.021451943794</v>
          </cell>
          <cell r="HC14">
            <v>0</v>
          </cell>
          <cell r="HD14">
            <v>5</v>
          </cell>
          <cell r="HE14">
            <v>1</v>
          </cell>
          <cell r="HG14">
            <v>3</v>
          </cell>
        </row>
        <row r="15">
          <cell r="C15" t="str">
            <v>Gray County</v>
          </cell>
          <cell r="D15" t="str">
            <v>GBX Oil Changes (GC)</v>
          </cell>
          <cell r="H15">
            <v>1820</v>
          </cell>
          <cell r="I15">
            <v>15600</v>
          </cell>
          <cell r="J15">
            <v>0</v>
          </cell>
          <cell r="K15">
            <v>0</v>
          </cell>
          <cell r="L15">
            <v>0</v>
          </cell>
          <cell r="M15">
            <v>21897.690000000002</v>
          </cell>
          <cell r="N15">
            <v>8025.267416071154</v>
          </cell>
          <cell r="HC15">
            <v>0</v>
          </cell>
          <cell r="HD15">
            <v>5</v>
          </cell>
          <cell r="HE15">
            <v>1</v>
          </cell>
          <cell r="HG15">
            <v>3</v>
          </cell>
        </row>
        <row r="16">
          <cell r="C16" t="str">
            <v>Gray County</v>
          </cell>
          <cell r="D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HC16" t="str">
            <v/>
          </cell>
          <cell r="HD16" t="str">
            <v/>
          </cell>
          <cell r="HE16" t="str">
            <v/>
          </cell>
          <cell r="HG16" t="str">
            <v/>
          </cell>
        </row>
        <row r="17">
          <cell r="C17" t="str">
            <v>Gray County</v>
          </cell>
          <cell r="D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HC17" t="str">
            <v/>
          </cell>
          <cell r="HD17" t="str">
            <v/>
          </cell>
          <cell r="HE17" t="str">
            <v/>
          </cell>
          <cell r="HG17" t="str">
            <v/>
          </cell>
        </row>
        <row r="18">
          <cell r="C18" t="str">
            <v>Horse Hollow 1</v>
          </cell>
          <cell r="D18" t="str">
            <v>Major</v>
          </cell>
          <cell r="H18">
            <v>4200</v>
          </cell>
          <cell r="I18">
            <v>0</v>
          </cell>
          <cell r="J18">
            <v>7748.2720989450709</v>
          </cell>
          <cell r="K18">
            <v>0</v>
          </cell>
          <cell r="L18">
            <v>0</v>
          </cell>
          <cell r="M18">
            <v>210280.69999999998</v>
          </cell>
          <cell r="N18">
            <v>153504.49925130515</v>
          </cell>
          <cell r="HC18">
            <v>0.2</v>
          </cell>
          <cell r="HD18">
            <v>2</v>
          </cell>
          <cell r="HE18">
            <v>1</v>
          </cell>
          <cell r="HG18">
            <v>2</v>
          </cell>
        </row>
        <row r="19">
          <cell r="C19" t="str">
            <v>Horse Hollow 1</v>
          </cell>
          <cell r="D19" t="str">
            <v>Minor</v>
          </cell>
          <cell r="H19">
            <v>1400</v>
          </cell>
          <cell r="I19">
            <v>0</v>
          </cell>
          <cell r="J19">
            <v>7748.2720989450709</v>
          </cell>
          <cell r="K19">
            <v>0</v>
          </cell>
          <cell r="L19">
            <v>0</v>
          </cell>
          <cell r="M19">
            <v>85658.66</v>
          </cell>
          <cell r="N19">
            <v>54980.121508347111</v>
          </cell>
          <cell r="HC19">
            <v>0.2</v>
          </cell>
          <cell r="HD19">
            <v>1</v>
          </cell>
          <cell r="HE19">
            <v>7</v>
          </cell>
          <cell r="HG19">
            <v>7</v>
          </cell>
        </row>
        <row r="20">
          <cell r="C20" t="str">
            <v>Horse Hollow 1</v>
          </cell>
          <cell r="D20" t="str">
            <v>GBX Oil Changes</v>
          </cell>
          <cell r="H20">
            <v>280</v>
          </cell>
          <cell r="I20">
            <v>2400</v>
          </cell>
          <cell r="J20">
            <v>0</v>
          </cell>
          <cell r="K20">
            <v>0</v>
          </cell>
          <cell r="L20">
            <v>0</v>
          </cell>
          <cell r="M20">
            <v>96787.5</v>
          </cell>
          <cell r="N20">
            <v>11228.334674239903</v>
          </cell>
          <cell r="HC20">
            <v>0.2</v>
          </cell>
          <cell r="HD20">
            <v>1</v>
          </cell>
          <cell r="HE20">
            <v>7</v>
          </cell>
          <cell r="HG20">
            <v>7</v>
          </cell>
        </row>
        <row r="21">
          <cell r="C21" t="str">
            <v>Horse Hollow 1</v>
          </cell>
          <cell r="D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HC21" t="str">
            <v/>
          </cell>
          <cell r="HD21" t="str">
            <v/>
          </cell>
          <cell r="HE21" t="str">
            <v/>
          </cell>
          <cell r="HG21" t="str">
            <v/>
          </cell>
        </row>
        <row r="22">
          <cell r="C22" t="str">
            <v>Horse Hollow 1</v>
          </cell>
          <cell r="D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HC22" t="str">
            <v/>
          </cell>
          <cell r="HD22" t="str">
            <v/>
          </cell>
          <cell r="HE22" t="str">
            <v/>
          </cell>
          <cell r="HG22" t="str">
            <v/>
          </cell>
        </row>
        <row r="23">
          <cell r="C23" t="str">
            <v>Horse Hollow 2</v>
          </cell>
          <cell r="D23" t="str">
            <v>Major</v>
          </cell>
          <cell r="H23">
            <v>10290</v>
          </cell>
          <cell r="I23">
            <v>0</v>
          </cell>
          <cell r="J23">
            <v>21753.364859949073</v>
          </cell>
          <cell r="K23">
            <v>0</v>
          </cell>
          <cell r="L23">
            <v>0</v>
          </cell>
          <cell r="M23">
            <v>429835.89999999997</v>
          </cell>
          <cell r="N23">
            <v>362251.65419765626</v>
          </cell>
          <cell r="HC23">
            <v>0.1111111111111111</v>
          </cell>
          <cell r="HD23">
            <v>11</v>
          </cell>
          <cell r="HE23">
            <v>1</v>
          </cell>
          <cell r="HG23">
            <v>6</v>
          </cell>
        </row>
        <row r="24">
          <cell r="C24" t="str">
            <v>Horse Hollow 2</v>
          </cell>
          <cell r="D24" t="str">
            <v>GBX Oil Changes</v>
          </cell>
          <cell r="H24">
            <v>280</v>
          </cell>
          <cell r="I24">
            <v>2400</v>
          </cell>
          <cell r="J24">
            <v>0</v>
          </cell>
          <cell r="K24">
            <v>0</v>
          </cell>
          <cell r="L24">
            <v>0</v>
          </cell>
          <cell r="M24">
            <v>44244.800000000003</v>
          </cell>
          <cell r="N24">
            <v>4505.4132862153847</v>
          </cell>
          <cell r="HC24">
            <v>0</v>
          </cell>
          <cell r="HD24">
            <v>1</v>
          </cell>
          <cell r="HE24">
            <v>10</v>
          </cell>
          <cell r="HG24">
            <v>10</v>
          </cell>
        </row>
        <row r="25">
          <cell r="C25" t="str">
            <v>Horse Hollow 2</v>
          </cell>
          <cell r="D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HC25" t="str">
            <v/>
          </cell>
          <cell r="HD25" t="str">
            <v/>
          </cell>
          <cell r="HE25" t="str">
            <v/>
          </cell>
          <cell r="HG25" t="str">
            <v/>
          </cell>
        </row>
        <row r="26">
          <cell r="C26" t="str">
            <v>Horse Hollow 2</v>
          </cell>
          <cell r="D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HC26" t="str">
            <v/>
          </cell>
          <cell r="HD26" t="str">
            <v/>
          </cell>
          <cell r="HE26" t="str">
            <v/>
          </cell>
          <cell r="HG26" t="str">
            <v/>
          </cell>
        </row>
        <row r="27">
          <cell r="C27" t="str">
            <v>Horse Hollow 2</v>
          </cell>
          <cell r="D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HC27" t="str">
            <v/>
          </cell>
          <cell r="HD27" t="str">
            <v/>
          </cell>
          <cell r="HE27" t="str">
            <v/>
          </cell>
          <cell r="HG27" t="str">
            <v/>
          </cell>
        </row>
        <row r="28">
          <cell r="C28" t="str">
            <v>Horse Hollow 3</v>
          </cell>
          <cell r="D28" t="str">
            <v>Major</v>
          </cell>
          <cell r="H28">
            <v>3780</v>
          </cell>
          <cell r="I28">
            <v>0</v>
          </cell>
          <cell r="J28">
            <v>8130.2291742451807</v>
          </cell>
          <cell r="K28">
            <v>0</v>
          </cell>
          <cell r="L28">
            <v>0</v>
          </cell>
          <cell r="M28">
            <v>220646.65</v>
          </cell>
          <cell r="N28">
            <v>161071.62245383425</v>
          </cell>
          <cell r="HC28">
            <v>0.2</v>
          </cell>
          <cell r="HD28">
            <v>2</v>
          </cell>
          <cell r="HE28">
            <v>5</v>
          </cell>
          <cell r="HG28">
            <v>6</v>
          </cell>
        </row>
        <row r="29">
          <cell r="C29" t="str">
            <v>Horse Hollow 3</v>
          </cell>
          <cell r="D29" t="str">
            <v>Minor</v>
          </cell>
          <cell r="H29">
            <v>1400</v>
          </cell>
          <cell r="I29">
            <v>0</v>
          </cell>
          <cell r="J29">
            <v>8130.2291742451807</v>
          </cell>
          <cell r="K29">
            <v>0</v>
          </cell>
          <cell r="L29">
            <v>0</v>
          </cell>
          <cell r="M29">
            <v>89881.27</v>
          </cell>
          <cell r="N29">
            <v>57690.409188336052</v>
          </cell>
          <cell r="HC29">
            <v>0.2</v>
          </cell>
          <cell r="HD29">
            <v>1</v>
          </cell>
          <cell r="HE29">
            <v>11</v>
          </cell>
          <cell r="HG29">
            <v>11</v>
          </cell>
        </row>
        <row r="30">
          <cell r="C30" t="str">
            <v>Horse Hollow 3</v>
          </cell>
          <cell r="D30" t="str">
            <v>GBX Oil Changes</v>
          </cell>
          <cell r="H30">
            <v>280</v>
          </cell>
          <cell r="I30">
            <v>2400</v>
          </cell>
          <cell r="J30">
            <v>0</v>
          </cell>
          <cell r="K30">
            <v>0</v>
          </cell>
          <cell r="L30">
            <v>0</v>
          </cell>
          <cell r="M30">
            <v>100125</v>
          </cell>
          <cell r="N30">
            <v>11615.518628524038</v>
          </cell>
          <cell r="HC30">
            <v>0.2</v>
          </cell>
          <cell r="HD30">
            <v>1</v>
          </cell>
          <cell r="HE30">
            <v>9</v>
          </cell>
          <cell r="HG30">
            <v>9</v>
          </cell>
        </row>
        <row r="31">
          <cell r="C31" t="str">
            <v>Horse Hollow 3</v>
          </cell>
          <cell r="D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HC31" t="str">
            <v/>
          </cell>
          <cell r="HD31" t="str">
            <v/>
          </cell>
          <cell r="HE31" t="str">
            <v/>
          </cell>
          <cell r="HG31" t="str">
            <v/>
          </cell>
        </row>
        <row r="32">
          <cell r="C32" t="str">
            <v>Horse Hollow 3</v>
          </cell>
          <cell r="D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HC32" t="str">
            <v/>
          </cell>
          <cell r="HD32" t="str">
            <v/>
          </cell>
          <cell r="HE32" t="str">
            <v/>
          </cell>
          <cell r="HG32" t="str">
            <v/>
          </cell>
        </row>
        <row r="33">
          <cell r="C33" t="str">
            <v>Majestic</v>
          </cell>
          <cell r="D33" t="str">
            <v>Major</v>
          </cell>
          <cell r="H33">
            <v>2075</v>
          </cell>
          <cell r="I33">
            <v>0</v>
          </cell>
          <cell r="J33">
            <v>5816.9607129865408</v>
          </cell>
          <cell r="K33">
            <v>28430</v>
          </cell>
          <cell r="L33">
            <v>0</v>
          </cell>
          <cell r="M33">
            <v>78485.049999999988</v>
          </cell>
          <cell r="N33">
            <v>60766.29238394602</v>
          </cell>
          <cell r="HC33">
            <v>0.33333333333333331</v>
          </cell>
          <cell r="HD33">
            <v>1</v>
          </cell>
          <cell r="HE33">
            <v>4</v>
          </cell>
          <cell r="HG33">
            <v>4</v>
          </cell>
        </row>
        <row r="34">
          <cell r="C34" t="str">
            <v>Majestic</v>
          </cell>
          <cell r="D34" t="str">
            <v>Minor</v>
          </cell>
          <cell r="H34">
            <v>1450</v>
          </cell>
          <cell r="I34">
            <v>0</v>
          </cell>
          <cell r="J34">
            <v>6141.9607129865408</v>
          </cell>
          <cell r="K34">
            <v>12230</v>
          </cell>
          <cell r="L34">
            <v>0</v>
          </cell>
          <cell r="M34">
            <v>31971.190000000002</v>
          </cell>
          <cell r="N34">
            <v>21764.431369608174</v>
          </cell>
          <cell r="HC34">
            <v>0.33333333333333331</v>
          </cell>
          <cell r="HD34">
            <v>0</v>
          </cell>
          <cell r="HE34">
            <v>11</v>
          </cell>
          <cell r="HG34">
            <v>11</v>
          </cell>
        </row>
        <row r="35">
          <cell r="C35" t="str">
            <v>Majestic</v>
          </cell>
          <cell r="D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HC35" t="str">
            <v/>
          </cell>
          <cell r="HD35" t="str">
            <v/>
          </cell>
          <cell r="HE35" t="str">
            <v/>
          </cell>
          <cell r="HG35" t="str">
            <v/>
          </cell>
        </row>
        <row r="36">
          <cell r="C36" t="str">
            <v>Majestic</v>
          </cell>
          <cell r="D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HC36" t="str">
            <v/>
          </cell>
          <cell r="HD36" t="str">
            <v/>
          </cell>
          <cell r="HE36" t="str">
            <v/>
          </cell>
          <cell r="HG36" t="str">
            <v/>
          </cell>
        </row>
        <row r="37">
          <cell r="C37" t="str">
            <v>Majestic</v>
          </cell>
          <cell r="D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HC37" t="str">
            <v/>
          </cell>
          <cell r="HD37" t="str">
            <v/>
          </cell>
          <cell r="HE37" t="str">
            <v/>
          </cell>
          <cell r="HG37" t="str">
            <v/>
          </cell>
        </row>
        <row r="38">
          <cell r="C38" t="str">
            <v>Oklahoma</v>
          </cell>
          <cell r="D38" t="str">
            <v>Major</v>
          </cell>
          <cell r="H38">
            <v>2240</v>
          </cell>
          <cell r="I38">
            <v>0</v>
          </cell>
          <cell r="J38">
            <v>3710.4401600582032</v>
          </cell>
          <cell r="K38">
            <v>0</v>
          </cell>
          <cell r="L38">
            <v>0</v>
          </cell>
          <cell r="M38">
            <v>100697.79999999999</v>
          </cell>
          <cell r="N38">
            <v>73509.196824568658</v>
          </cell>
          <cell r="HC38">
            <v>0.2</v>
          </cell>
          <cell r="HD38">
            <v>4</v>
          </cell>
          <cell r="HE38">
            <v>7</v>
          </cell>
          <cell r="HG38">
            <v>9</v>
          </cell>
        </row>
        <row r="39">
          <cell r="C39" t="str">
            <v>Oklahoma</v>
          </cell>
          <cell r="D39" t="str">
            <v>Minor</v>
          </cell>
          <cell r="H39">
            <v>630</v>
          </cell>
          <cell r="I39">
            <v>0</v>
          </cell>
          <cell r="J39">
            <v>3710.4401600582032</v>
          </cell>
          <cell r="K39">
            <v>0</v>
          </cell>
          <cell r="L39">
            <v>0</v>
          </cell>
          <cell r="M39">
            <v>41019.64</v>
          </cell>
          <cell r="N39">
            <v>26328.508891321151</v>
          </cell>
          <cell r="HC39">
            <v>0.2</v>
          </cell>
          <cell r="HD39">
            <v>2</v>
          </cell>
          <cell r="HE39">
            <v>1</v>
          </cell>
          <cell r="HG39">
            <v>2</v>
          </cell>
        </row>
        <row r="40">
          <cell r="C40" t="str">
            <v>Oklahoma</v>
          </cell>
          <cell r="D40" t="str">
            <v>GBX Oil Changes</v>
          </cell>
          <cell r="H40">
            <v>140</v>
          </cell>
          <cell r="I40">
            <v>1200</v>
          </cell>
          <cell r="J40">
            <v>0</v>
          </cell>
          <cell r="K40">
            <v>0</v>
          </cell>
          <cell r="L40">
            <v>0</v>
          </cell>
          <cell r="M40">
            <v>46725</v>
          </cell>
          <cell r="N40">
            <v>5420.5753599778845</v>
          </cell>
          <cell r="HC40">
            <v>0.2</v>
          </cell>
          <cell r="HD40">
            <v>0</v>
          </cell>
          <cell r="HE40">
            <v>7</v>
          </cell>
          <cell r="HG40">
            <v>7</v>
          </cell>
        </row>
        <row r="41">
          <cell r="C41" t="str">
            <v>Oklahoma</v>
          </cell>
          <cell r="D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HC41" t="str">
            <v/>
          </cell>
          <cell r="HD41" t="str">
            <v/>
          </cell>
          <cell r="HE41" t="str">
            <v/>
          </cell>
          <cell r="HG41" t="str">
            <v/>
          </cell>
        </row>
        <row r="42">
          <cell r="C42" t="str">
            <v>Oklahoma</v>
          </cell>
          <cell r="D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HC42" t="str">
            <v/>
          </cell>
          <cell r="HD42" t="str">
            <v/>
          </cell>
          <cell r="HE42" t="str">
            <v/>
          </cell>
          <cell r="HG42" t="str">
            <v/>
          </cell>
        </row>
        <row r="43">
          <cell r="C43" t="str">
            <v>Red Canyon</v>
          </cell>
          <cell r="D43" t="str">
            <v>Major</v>
          </cell>
          <cell r="H43">
            <v>2350</v>
          </cell>
          <cell r="I43">
            <v>0</v>
          </cell>
          <cell r="J43">
            <v>5655.6566024008735</v>
          </cell>
          <cell r="K43">
            <v>26560</v>
          </cell>
          <cell r="L43">
            <v>0</v>
          </cell>
          <cell r="M43">
            <v>82927.599999999991</v>
          </cell>
          <cell r="N43">
            <v>64205.893839641081</v>
          </cell>
          <cell r="HC43">
            <v>0.33333333333333331</v>
          </cell>
          <cell r="HD43">
            <v>1</v>
          </cell>
          <cell r="HE43">
            <v>8</v>
          </cell>
          <cell r="HG43">
            <v>8</v>
          </cell>
        </row>
        <row r="44">
          <cell r="C44" t="str">
            <v>Red Canyon</v>
          </cell>
          <cell r="D44" t="str">
            <v>Minor</v>
          </cell>
          <cell r="H44">
            <v>1450</v>
          </cell>
          <cell r="I44">
            <v>0</v>
          </cell>
          <cell r="J44">
            <v>6305.6566024008735</v>
          </cell>
          <cell r="K44">
            <v>13350</v>
          </cell>
          <cell r="L44">
            <v>0</v>
          </cell>
          <cell r="M44">
            <v>33780.880000000005</v>
          </cell>
          <cell r="N44">
            <v>22996.380315057693</v>
          </cell>
          <cell r="HC44">
            <v>0.33333333333333331</v>
          </cell>
          <cell r="HD44">
            <v>0</v>
          </cell>
          <cell r="HE44">
            <v>2</v>
          </cell>
          <cell r="HG44">
            <v>2</v>
          </cell>
        </row>
        <row r="45">
          <cell r="C45" t="str">
            <v>Red Canyon</v>
          </cell>
          <cell r="D45" t="str">
            <v>GBX Oil Changes</v>
          </cell>
          <cell r="H45">
            <v>290</v>
          </cell>
          <cell r="I45">
            <v>1200</v>
          </cell>
          <cell r="J45">
            <v>650</v>
          </cell>
          <cell r="K45">
            <v>2930</v>
          </cell>
          <cell r="L45">
            <v>0</v>
          </cell>
          <cell r="M45">
            <v>40050</v>
          </cell>
          <cell r="N45">
            <v>4927.7957817980769</v>
          </cell>
          <cell r="HC45">
            <v>0.33333333333333331</v>
          </cell>
          <cell r="HD45">
            <v>0</v>
          </cell>
          <cell r="HE45">
            <v>8</v>
          </cell>
          <cell r="HG45">
            <v>8</v>
          </cell>
        </row>
        <row r="46">
          <cell r="C46" t="str">
            <v>Red Canyon</v>
          </cell>
          <cell r="D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HC46" t="str">
            <v/>
          </cell>
          <cell r="HD46" t="str">
            <v/>
          </cell>
          <cell r="HE46" t="str">
            <v/>
          </cell>
          <cell r="HG46" t="str">
            <v/>
          </cell>
        </row>
        <row r="47">
          <cell r="C47" t="str">
            <v>Red Canyon</v>
          </cell>
          <cell r="D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HC47" t="str">
            <v/>
          </cell>
          <cell r="HD47" t="str">
            <v/>
          </cell>
          <cell r="HE47" t="str">
            <v/>
          </cell>
          <cell r="HG47" t="str">
            <v/>
          </cell>
        </row>
        <row r="48">
          <cell r="C48" t="str">
            <v>Weatherford</v>
          </cell>
          <cell r="D48" t="str">
            <v>Major</v>
          </cell>
          <cell r="H48">
            <v>3220</v>
          </cell>
          <cell r="I48">
            <v>0</v>
          </cell>
          <cell r="J48">
            <v>5347.3990542015281</v>
          </cell>
          <cell r="K48">
            <v>0</v>
          </cell>
          <cell r="L48">
            <v>0</v>
          </cell>
          <cell r="M48">
            <v>145123.29999999999</v>
          </cell>
          <cell r="N48">
            <v>105939.72483540777</v>
          </cell>
          <cell r="HC48">
            <v>0.2</v>
          </cell>
          <cell r="HD48">
            <v>5</v>
          </cell>
          <cell r="HE48">
            <v>1</v>
          </cell>
          <cell r="HG48">
            <v>3</v>
          </cell>
        </row>
        <row r="49">
          <cell r="C49" t="str">
            <v>Weatherford</v>
          </cell>
          <cell r="D49" t="str">
            <v>Minor</v>
          </cell>
          <cell r="H49">
            <v>1820</v>
          </cell>
          <cell r="I49">
            <v>0</v>
          </cell>
          <cell r="J49">
            <v>5347.3990542015281</v>
          </cell>
          <cell r="K49">
            <v>0</v>
          </cell>
          <cell r="L49">
            <v>0</v>
          </cell>
          <cell r="M49">
            <v>59116.54</v>
          </cell>
          <cell r="N49">
            <v>37944.027519845193</v>
          </cell>
          <cell r="HC49">
            <v>0.2</v>
          </cell>
          <cell r="HD49">
            <v>2</v>
          </cell>
          <cell r="HE49">
            <v>7</v>
          </cell>
          <cell r="HG49">
            <v>8</v>
          </cell>
        </row>
        <row r="50">
          <cell r="C50" t="str">
            <v>Weatherford</v>
          </cell>
          <cell r="D50" t="str">
            <v>GBX Oil Changes</v>
          </cell>
          <cell r="H50">
            <v>210</v>
          </cell>
          <cell r="I50">
            <v>1800</v>
          </cell>
          <cell r="J50">
            <v>0</v>
          </cell>
          <cell r="K50">
            <v>0</v>
          </cell>
          <cell r="L50">
            <v>0</v>
          </cell>
          <cell r="M50">
            <v>66750</v>
          </cell>
          <cell r="N50">
            <v>7743.6790856826919</v>
          </cell>
          <cell r="HC50">
            <v>0.2</v>
          </cell>
          <cell r="HD50">
            <v>1</v>
          </cell>
          <cell r="HE50">
            <v>6</v>
          </cell>
          <cell r="HG50">
            <v>6</v>
          </cell>
        </row>
        <row r="51">
          <cell r="C51" t="str">
            <v>Weatherford</v>
          </cell>
          <cell r="D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HC51" t="str">
            <v/>
          </cell>
          <cell r="HD51" t="str">
            <v/>
          </cell>
          <cell r="HE51" t="str">
            <v/>
          </cell>
          <cell r="HG51" t="str">
            <v/>
          </cell>
        </row>
        <row r="52">
          <cell r="C52" t="str">
            <v>Weatherford</v>
          </cell>
          <cell r="D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HC52" t="str">
            <v/>
          </cell>
          <cell r="HD52" t="str">
            <v/>
          </cell>
          <cell r="HE52" t="str">
            <v/>
          </cell>
          <cell r="HG52" t="str">
            <v/>
          </cell>
        </row>
        <row r="53">
          <cell r="C53" t="str">
            <v>Wolf Ridge</v>
          </cell>
          <cell r="D53" t="str">
            <v>Major</v>
          </cell>
          <cell r="H53">
            <v>2775</v>
          </cell>
          <cell r="I53">
            <v>0</v>
          </cell>
          <cell r="J53">
            <v>7017.3972353583122</v>
          </cell>
          <cell r="K53">
            <v>44380</v>
          </cell>
          <cell r="L53">
            <v>0</v>
          </cell>
          <cell r="M53">
            <v>111063.75</v>
          </cell>
          <cell r="N53">
            <v>85990.036392376453</v>
          </cell>
          <cell r="HC53">
            <v>0.33333333333333331</v>
          </cell>
          <cell r="HD53">
            <v>1</v>
          </cell>
          <cell r="HE53">
            <v>1</v>
          </cell>
          <cell r="HG53">
            <v>1</v>
          </cell>
        </row>
        <row r="54">
          <cell r="C54" t="str">
            <v>Wolf Ridge</v>
          </cell>
          <cell r="D54" t="str">
            <v>Minor</v>
          </cell>
          <cell r="H54">
            <v>1000</v>
          </cell>
          <cell r="I54">
            <v>0</v>
          </cell>
          <cell r="J54">
            <v>5392.3972353583122</v>
          </cell>
          <cell r="K54">
            <v>12376</v>
          </cell>
          <cell r="L54">
            <v>0</v>
          </cell>
          <cell r="M54">
            <v>45242.25</v>
          </cell>
          <cell r="N54">
            <v>30798.723636237981</v>
          </cell>
          <cell r="HC54">
            <v>0.33333333333333331</v>
          </cell>
          <cell r="HD54">
            <v>1</v>
          </cell>
          <cell r="HE54">
            <v>6</v>
          </cell>
          <cell r="HG54">
            <v>6</v>
          </cell>
        </row>
        <row r="55">
          <cell r="C55" t="str">
            <v>Wolf Ridge</v>
          </cell>
          <cell r="D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HC55" t="str">
            <v/>
          </cell>
          <cell r="HD55" t="str">
            <v/>
          </cell>
          <cell r="HE55" t="str">
            <v/>
          </cell>
          <cell r="HG55" t="str">
            <v/>
          </cell>
        </row>
        <row r="56">
          <cell r="C56" t="str">
            <v>Wolf Ridge</v>
          </cell>
          <cell r="D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HC56" t="str">
            <v/>
          </cell>
          <cell r="HD56" t="str">
            <v/>
          </cell>
          <cell r="HE56" t="str">
            <v/>
          </cell>
          <cell r="HG56" t="str">
            <v/>
          </cell>
        </row>
        <row r="57">
          <cell r="C57" t="str">
            <v>Wolf Ridge</v>
          </cell>
          <cell r="D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HC57" t="str">
            <v/>
          </cell>
          <cell r="HD57" t="str">
            <v/>
          </cell>
          <cell r="HE57" t="str">
            <v/>
          </cell>
          <cell r="HG57" t="str">
            <v/>
          </cell>
        </row>
        <row r="58">
          <cell r="C58" t="str">
            <v>Ashtabula 1</v>
          </cell>
          <cell r="D58" t="str">
            <v>Major</v>
          </cell>
          <cell r="H58">
            <v>3360</v>
          </cell>
          <cell r="I58">
            <v>0</v>
          </cell>
          <cell r="J58">
            <v>8812.8447773243042</v>
          </cell>
          <cell r="K58">
            <v>0</v>
          </cell>
          <cell r="L58">
            <v>0</v>
          </cell>
          <cell r="M58">
            <v>146604.15</v>
          </cell>
          <cell r="N58">
            <v>101132.75322125458</v>
          </cell>
          <cell r="HC58">
            <v>0.2</v>
          </cell>
          <cell r="HD58">
            <v>3</v>
          </cell>
          <cell r="HE58">
            <v>5</v>
          </cell>
          <cell r="HG58">
            <v>6</v>
          </cell>
        </row>
        <row r="59">
          <cell r="C59" t="str">
            <v>Ashtabula 1</v>
          </cell>
          <cell r="D59" t="str">
            <v>Minor</v>
          </cell>
          <cell r="H59">
            <v>1260</v>
          </cell>
          <cell r="I59">
            <v>0</v>
          </cell>
          <cell r="J59">
            <v>8812.8447773243042</v>
          </cell>
          <cell r="K59">
            <v>0</v>
          </cell>
          <cell r="L59">
            <v>0</v>
          </cell>
          <cell r="M59">
            <v>59719.770000000004</v>
          </cell>
          <cell r="N59">
            <v>36222.332815635586</v>
          </cell>
          <cell r="HC59">
            <v>0.2</v>
          </cell>
          <cell r="HD59">
            <v>2</v>
          </cell>
          <cell r="HE59">
            <v>10</v>
          </cell>
          <cell r="HG59">
            <v>11</v>
          </cell>
        </row>
        <row r="60">
          <cell r="C60" t="str">
            <v>Ashtabula 1</v>
          </cell>
          <cell r="D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HC60" t="str">
            <v/>
          </cell>
          <cell r="HD60" t="str">
            <v/>
          </cell>
          <cell r="HE60" t="str">
            <v/>
          </cell>
          <cell r="HG60" t="str">
            <v/>
          </cell>
        </row>
        <row r="61">
          <cell r="C61" t="str">
            <v>Ashtabula 1</v>
          </cell>
          <cell r="D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HC61" t="str">
            <v/>
          </cell>
          <cell r="HD61" t="str">
            <v/>
          </cell>
          <cell r="HE61" t="str">
            <v/>
          </cell>
          <cell r="HG61" t="str">
            <v/>
          </cell>
        </row>
        <row r="62">
          <cell r="C62" t="str">
            <v>Ashtabula 1</v>
          </cell>
          <cell r="D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HC62" t="str">
            <v/>
          </cell>
          <cell r="HD62" t="str">
            <v/>
          </cell>
          <cell r="HE62" t="str">
            <v/>
          </cell>
          <cell r="HG62" t="str">
            <v/>
          </cell>
        </row>
        <row r="63">
          <cell r="C63" t="str">
            <v>Ashtabula 2</v>
          </cell>
          <cell r="D63" t="str">
            <v>Warranty Sweep</v>
          </cell>
          <cell r="H63">
            <v>1050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2000</v>
          </cell>
          <cell r="N63">
            <v>31931.533060615391</v>
          </cell>
          <cell r="HC63">
            <v>0</v>
          </cell>
          <cell r="HD63">
            <v>1</v>
          </cell>
          <cell r="HE63">
            <v>8</v>
          </cell>
          <cell r="HG63">
            <v>8</v>
          </cell>
        </row>
        <row r="64">
          <cell r="C64" t="str">
            <v>Ashtabula 2</v>
          </cell>
          <cell r="D64" t="str">
            <v>Major</v>
          </cell>
          <cell r="H64">
            <v>3150</v>
          </cell>
          <cell r="I64">
            <v>0</v>
          </cell>
          <cell r="J64">
            <v>7601.9195407453926</v>
          </cell>
          <cell r="K64">
            <v>0</v>
          </cell>
          <cell r="L64">
            <v>0</v>
          </cell>
          <cell r="M64">
            <v>118468</v>
          </cell>
          <cell r="N64">
            <v>81723.43694646834</v>
          </cell>
          <cell r="HC64">
            <v>0.2</v>
          </cell>
          <cell r="HD64">
            <v>2</v>
          </cell>
          <cell r="HE64">
            <v>2</v>
          </cell>
          <cell r="HG64">
            <v>3</v>
          </cell>
        </row>
        <row r="65">
          <cell r="C65" t="str">
            <v>Ashtabula 2</v>
          </cell>
          <cell r="D65" t="str">
            <v>Minor</v>
          </cell>
          <cell r="H65">
            <v>1050</v>
          </cell>
          <cell r="I65">
            <v>0</v>
          </cell>
          <cell r="J65">
            <v>7601.9195407453926</v>
          </cell>
          <cell r="K65">
            <v>0</v>
          </cell>
          <cell r="L65">
            <v>0</v>
          </cell>
          <cell r="M65">
            <v>48258.400000000001</v>
          </cell>
          <cell r="N65">
            <v>29270.571972230777</v>
          </cell>
          <cell r="HC65">
            <v>0.2</v>
          </cell>
          <cell r="HD65">
            <v>1</v>
          </cell>
          <cell r="HE65">
            <v>9</v>
          </cell>
          <cell r="HG65">
            <v>9</v>
          </cell>
        </row>
        <row r="66">
          <cell r="C66" t="str">
            <v>Ashtabula 2</v>
          </cell>
          <cell r="D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HC66" t="str">
            <v/>
          </cell>
          <cell r="HD66" t="str">
            <v/>
          </cell>
          <cell r="HE66" t="str">
            <v/>
          </cell>
          <cell r="HG66" t="str">
            <v/>
          </cell>
        </row>
        <row r="67">
          <cell r="C67" t="str">
            <v>Ashtabula 2</v>
          </cell>
          <cell r="D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HC67" t="str">
            <v/>
          </cell>
          <cell r="HD67" t="str">
            <v/>
          </cell>
          <cell r="HE67" t="str">
            <v/>
          </cell>
          <cell r="HG67" t="str">
            <v/>
          </cell>
        </row>
        <row r="68">
          <cell r="C68" t="str">
            <v>Baldwin</v>
          </cell>
          <cell r="D68" t="str">
            <v>Major</v>
          </cell>
          <cell r="H68">
            <v>1680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94774.399999999994</v>
          </cell>
          <cell r="N68">
            <v>65378.749557174669</v>
          </cell>
          <cell r="HC68">
            <v>0.2</v>
          </cell>
          <cell r="HD68">
            <v>2</v>
          </cell>
          <cell r="HE68">
            <v>10</v>
          </cell>
          <cell r="HG68">
            <v>11</v>
          </cell>
        </row>
        <row r="69">
          <cell r="C69" t="str">
            <v>Baldwin</v>
          </cell>
          <cell r="D69" t="str">
            <v>Minor</v>
          </cell>
          <cell r="H69">
            <v>630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38606.720000000001</v>
          </cell>
          <cell r="N69">
            <v>23416.457577784622</v>
          </cell>
          <cell r="HC69">
            <v>0.2</v>
          </cell>
          <cell r="HD69">
            <v>1</v>
          </cell>
          <cell r="HE69">
            <v>4</v>
          </cell>
          <cell r="HG69">
            <v>4</v>
          </cell>
        </row>
        <row r="70">
          <cell r="C70" t="str">
            <v>Baldwin</v>
          </cell>
          <cell r="D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HC70" t="str">
            <v/>
          </cell>
          <cell r="HD70" t="str">
            <v/>
          </cell>
          <cell r="HE70" t="str">
            <v/>
          </cell>
          <cell r="HG70" t="str">
            <v/>
          </cell>
        </row>
        <row r="71">
          <cell r="C71" t="str">
            <v>Baldwin</v>
          </cell>
          <cell r="D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HC71" t="str">
            <v/>
          </cell>
          <cell r="HD71" t="str">
            <v/>
          </cell>
          <cell r="HE71" t="str">
            <v/>
          </cell>
          <cell r="HG71" t="str">
            <v/>
          </cell>
        </row>
        <row r="72">
          <cell r="C72" t="str">
            <v>Baldwin</v>
          </cell>
          <cell r="D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HC72" t="str">
            <v/>
          </cell>
          <cell r="HD72" t="str">
            <v/>
          </cell>
          <cell r="HE72" t="str">
            <v/>
          </cell>
          <cell r="HG72" t="str">
            <v/>
          </cell>
        </row>
        <row r="73">
          <cell r="C73" t="str">
            <v>Day County</v>
          </cell>
          <cell r="D73" t="str">
            <v>Major</v>
          </cell>
          <cell r="H73">
            <v>2240</v>
          </cell>
          <cell r="I73">
            <v>0</v>
          </cell>
          <cell r="J73">
            <v>4440.0592007893447</v>
          </cell>
          <cell r="K73">
            <v>0</v>
          </cell>
          <cell r="L73">
            <v>0</v>
          </cell>
          <cell r="M73">
            <v>97736.099999999991</v>
          </cell>
          <cell r="N73">
            <v>67421.83548083638</v>
          </cell>
          <cell r="HC73">
            <v>0.2</v>
          </cell>
          <cell r="HD73">
            <v>4</v>
          </cell>
          <cell r="HE73">
            <v>5</v>
          </cell>
          <cell r="HG73">
            <v>7</v>
          </cell>
        </row>
        <row r="74">
          <cell r="C74" t="str">
            <v>Day County</v>
          </cell>
          <cell r="D74" t="str">
            <v>Minor</v>
          </cell>
          <cell r="H74">
            <v>630</v>
          </cell>
          <cell r="I74">
            <v>0</v>
          </cell>
          <cell r="J74">
            <v>4440.0592007893447</v>
          </cell>
          <cell r="K74">
            <v>0</v>
          </cell>
          <cell r="L74">
            <v>0</v>
          </cell>
          <cell r="M74">
            <v>39813.18</v>
          </cell>
          <cell r="N74">
            <v>24148.221877090393</v>
          </cell>
          <cell r="HC74">
            <v>0.2</v>
          </cell>
          <cell r="HD74">
            <v>2</v>
          </cell>
          <cell r="HE74">
            <v>10</v>
          </cell>
          <cell r="HG74">
            <v>11</v>
          </cell>
        </row>
        <row r="75">
          <cell r="C75" t="str">
            <v>Day County</v>
          </cell>
          <cell r="D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HC75" t="str">
            <v/>
          </cell>
          <cell r="HD75" t="str">
            <v/>
          </cell>
          <cell r="HE75" t="str">
            <v/>
          </cell>
          <cell r="HG75" t="str">
            <v/>
          </cell>
        </row>
        <row r="76">
          <cell r="C76" t="str">
            <v>Day County</v>
          </cell>
          <cell r="D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HC76" t="str">
            <v/>
          </cell>
          <cell r="HD76" t="str">
            <v/>
          </cell>
          <cell r="HE76" t="str">
            <v/>
          </cell>
          <cell r="HG76" t="str">
            <v/>
          </cell>
        </row>
        <row r="77">
          <cell r="C77" t="str">
            <v>Day County</v>
          </cell>
          <cell r="D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HC77" t="str">
            <v/>
          </cell>
          <cell r="HD77" t="str">
            <v/>
          </cell>
          <cell r="HE77" t="str">
            <v/>
          </cell>
          <cell r="HG77" t="str">
            <v/>
          </cell>
        </row>
        <row r="78">
          <cell r="C78" t="str">
            <v>Endeavor 1</v>
          </cell>
          <cell r="D78" t="str">
            <v>Major</v>
          </cell>
          <cell r="H78">
            <v>1400</v>
          </cell>
          <cell r="I78">
            <v>0</v>
          </cell>
          <cell r="J78">
            <v>4484.9082836256002</v>
          </cell>
          <cell r="K78">
            <v>0</v>
          </cell>
          <cell r="L78">
            <v>0</v>
          </cell>
          <cell r="M78">
            <v>50846</v>
          </cell>
          <cell r="N78">
            <v>49153.864549326929</v>
          </cell>
          <cell r="HC78">
            <v>0.1111111111111111</v>
          </cell>
          <cell r="HD78">
            <v>3</v>
          </cell>
          <cell r="HE78">
            <v>2</v>
          </cell>
          <cell r="HG78">
            <v>3</v>
          </cell>
        </row>
        <row r="79">
          <cell r="C79" t="str">
            <v>Endeavor 1</v>
          </cell>
          <cell r="D79" t="str">
            <v>Minor</v>
          </cell>
          <cell r="H79">
            <v>490</v>
          </cell>
          <cell r="I79">
            <v>0</v>
          </cell>
          <cell r="J79">
            <v>4484.9082836256002</v>
          </cell>
          <cell r="K79">
            <v>0</v>
          </cell>
          <cell r="L79">
            <v>0</v>
          </cell>
          <cell r="M79">
            <v>17000</v>
          </cell>
          <cell r="N79">
            <v>15965.766530307696</v>
          </cell>
          <cell r="HC79">
            <v>0</v>
          </cell>
          <cell r="HD79">
            <v>1</v>
          </cell>
          <cell r="HE79">
            <v>8</v>
          </cell>
          <cell r="HG79">
            <v>8</v>
          </cell>
        </row>
        <row r="80">
          <cell r="C80" t="str">
            <v>Endeavor 1</v>
          </cell>
          <cell r="D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HC80" t="str">
            <v/>
          </cell>
          <cell r="HD80" t="str">
            <v/>
          </cell>
          <cell r="HE80" t="str">
            <v/>
          </cell>
          <cell r="HG80" t="str">
            <v/>
          </cell>
        </row>
        <row r="81">
          <cell r="C81" t="str">
            <v>Endeavor 1</v>
          </cell>
          <cell r="D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HC81" t="str">
            <v/>
          </cell>
          <cell r="HD81" t="str">
            <v/>
          </cell>
          <cell r="HE81" t="str">
            <v/>
          </cell>
          <cell r="HG81" t="str">
            <v/>
          </cell>
        </row>
        <row r="82">
          <cell r="C82" t="str">
            <v>Endeavor 1</v>
          </cell>
          <cell r="D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HC82" t="str">
            <v/>
          </cell>
          <cell r="HD82" t="str">
            <v/>
          </cell>
          <cell r="HE82" t="str">
            <v/>
          </cell>
          <cell r="HG82" t="str">
            <v/>
          </cell>
        </row>
        <row r="83">
          <cell r="C83" t="str">
            <v>Endeavor 2</v>
          </cell>
          <cell r="D83" t="str">
            <v>Major</v>
          </cell>
          <cell r="H83">
            <v>700</v>
          </cell>
          <cell r="I83">
            <v>0</v>
          </cell>
          <cell r="J83">
            <v>2242.4541418128001</v>
          </cell>
          <cell r="K83">
            <v>0</v>
          </cell>
          <cell r="L83">
            <v>0</v>
          </cell>
          <cell r="M83">
            <v>25423</v>
          </cell>
          <cell r="N83">
            <v>24576.932274663464</v>
          </cell>
          <cell r="HC83">
            <v>0.1111111111111111</v>
          </cell>
          <cell r="HD83">
            <v>2</v>
          </cell>
          <cell r="HE83">
            <v>5</v>
          </cell>
          <cell r="HG83">
            <v>6</v>
          </cell>
        </row>
        <row r="84">
          <cell r="C84" t="str">
            <v>Endeavor 2</v>
          </cell>
          <cell r="D84" t="str">
            <v>Minor</v>
          </cell>
          <cell r="H84">
            <v>210</v>
          </cell>
          <cell r="I84">
            <v>0</v>
          </cell>
          <cell r="J84">
            <v>2242.4541418128001</v>
          </cell>
          <cell r="K84">
            <v>0</v>
          </cell>
          <cell r="L84">
            <v>0</v>
          </cell>
          <cell r="M84">
            <v>8500</v>
          </cell>
          <cell r="N84">
            <v>7982.8832651538478</v>
          </cell>
          <cell r="HC84">
            <v>0</v>
          </cell>
          <cell r="HD84">
            <v>1</v>
          </cell>
          <cell r="HE84">
            <v>10</v>
          </cell>
          <cell r="HG84">
            <v>10</v>
          </cell>
        </row>
        <row r="85">
          <cell r="C85" t="str">
            <v>Endeavor 2</v>
          </cell>
          <cell r="D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HC85" t="str">
            <v/>
          </cell>
          <cell r="HD85" t="str">
            <v/>
          </cell>
          <cell r="HE85" t="str">
            <v/>
          </cell>
          <cell r="HG85" t="str">
            <v/>
          </cell>
        </row>
        <row r="86">
          <cell r="C86" t="str">
            <v>Endeavor 2</v>
          </cell>
          <cell r="D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HC86" t="str">
            <v/>
          </cell>
          <cell r="HD86" t="str">
            <v/>
          </cell>
          <cell r="HE86" t="str">
            <v/>
          </cell>
          <cell r="HG86" t="str">
            <v/>
          </cell>
        </row>
        <row r="87">
          <cell r="C87" t="str">
            <v>Endeavor 2</v>
          </cell>
          <cell r="D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HC87" t="str">
            <v/>
          </cell>
          <cell r="HD87" t="str">
            <v/>
          </cell>
          <cell r="HE87" t="str">
            <v/>
          </cell>
          <cell r="HG87" t="str">
            <v/>
          </cell>
        </row>
        <row r="88">
          <cell r="C88" t="str">
            <v>Lake Benton 2</v>
          </cell>
          <cell r="D88" t="str">
            <v>Major</v>
          </cell>
          <cell r="H88">
            <v>2240</v>
          </cell>
          <cell r="I88">
            <v>0</v>
          </cell>
          <cell r="J88">
            <v>4608.2432614253048</v>
          </cell>
          <cell r="K88">
            <v>0</v>
          </cell>
          <cell r="L88">
            <v>0</v>
          </cell>
          <cell r="M88">
            <v>61118.44</v>
          </cell>
          <cell r="N88">
            <v>91880.691302982043</v>
          </cell>
          <cell r="HC88">
            <v>0.2</v>
          </cell>
          <cell r="HD88">
            <v>7</v>
          </cell>
          <cell r="HE88">
            <v>1</v>
          </cell>
          <cell r="HG88">
            <v>4</v>
          </cell>
        </row>
        <row r="89">
          <cell r="C89" t="str">
            <v>Lake Benton 2</v>
          </cell>
          <cell r="D89" t="str">
            <v>Minor</v>
          </cell>
          <cell r="H89">
            <v>2240</v>
          </cell>
          <cell r="I89">
            <v>0</v>
          </cell>
          <cell r="J89">
            <v>4608.2432614253048</v>
          </cell>
          <cell r="K89">
            <v>0</v>
          </cell>
          <cell r="L89">
            <v>0</v>
          </cell>
          <cell r="M89">
            <v>67123.149999999994</v>
          </cell>
          <cell r="N89">
            <v>53908.078069447889</v>
          </cell>
          <cell r="HC89">
            <v>0</v>
          </cell>
          <cell r="HD89">
            <v>4</v>
          </cell>
          <cell r="HE89">
            <v>8</v>
          </cell>
          <cell r="HG89">
            <v>10</v>
          </cell>
        </row>
        <row r="90">
          <cell r="C90" t="str">
            <v>Lake Benton 2</v>
          </cell>
          <cell r="D90" t="str">
            <v>GBX Oil Changes</v>
          </cell>
          <cell r="H90">
            <v>280</v>
          </cell>
          <cell r="I90">
            <v>2400</v>
          </cell>
          <cell r="J90">
            <v>0</v>
          </cell>
          <cell r="K90">
            <v>0</v>
          </cell>
          <cell r="L90">
            <v>0</v>
          </cell>
          <cell r="M90">
            <v>79038.75</v>
          </cell>
          <cell r="N90">
            <v>9313.3638093461559</v>
          </cell>
          <cell r="HC90">
            <v>0</v>
          </cell>
          <cell r="HD90">
            <v>1</v>
          </cell>
          <cell r="HE90">
            <v>8</v>
          </cell>
          <cell r="HG90">
            <v>8</v>
          </cell>
        </row>
        <row r="91">
          <cell r="C91" t="str">
            <v>Lake Benton 2</v>
          </cell>
          <cell r="D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HC91" t="str">
            <v/>
          </cell>
          <cell r="HD91" t="str">
            <v/>
          </cell>
          <cell r="HE91" t="str">
            <v/>
          </cell>
          <cell r="HG91" t="str">
            <v/>
          </cell>
        </row>
        <row r="92">
          <cell r="C92" t="str">
            <v>Lake Benton 2</v>
          </cell>
          <cell r="D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HC92" t="str">
            <v/>
          </cell>
          <cell r="HD92" t="str">
            <v/>
          </cell>
          <cell r="HE92" t="str">
            <v/>
          </cell>
          <cell r="HG92" t="str">
            <v/>
          </cell>
        </row>
        <row r="93">
          <cell r="C93" t="str">
            <v>Langdon 1</v>
          </cell>
          <cell r="D93" t="str">
            <v>Major</v>
          </cell>
          <cell r="H93">
            <v>3180</v>
          </cell>
          <cell r="I93">
            <v>0</v>
          </cell>
          <cell r="J93">
            <v>9081.0041709647048</v>
          </cell>
          <cell r="K93">
            <v>19250</v>
          </cell>
          <cell r="L93">
            <v>3300</v>
          </cell>
          <cell r="M93">
            <v>116987.15</v>
          </cell>
          <cell r="N93">
            <v>85592.917862494287</v>
          </cell>
          <cell r="HC93">
            <v>0.33333333333333331</v>
          </cell>
          <cell r="HD93">
            <v>3</v>
          </cell>
          <cell r="HE93">
            <v>2</v>
          </cell>
          <cell r="HG93">
            <v>3</v>
          </cell>
        </row>
        <row r="94">
          <cell r="C94" t="str">
            <v>Langdon 1</v>
          </cell>
          <cell r="D94" t="str">
            <v>Minor</v>
          </cell>
          <cell r="H94">
            <v>980</v>
          </cell>
          <cell r="I94">
            <v>0</v>
          </cell>
          <cell r="J94">
            <v>7131.0041709647039</v>
          </cell>
          <cell r="K94">
            <v>0</v>
          </cell>
          <cell r="L94">
            <v>0</v>
          </cell>
          <cell r="M94">
            <v>47655.17</v>
          </cell>
          <cell r="N94">
            <v>28904.689822577893</v>
          </cell>
          <cell r="HC94">
            <v>0.2</v>
          </cell>
          <cell r="HD94">
            <v>2</v>
          </cell>
          <cell r="HE94">
            <v>8</v>
          </cell>
          <cell r="HG94">
            <v>9</v>
          </cell>
        </row>
        <row r="95">
          <cell r="C95" t="str">
            <v>Langdon 1</v>
          </cell>
          <cell r="D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HC95" t="str">
            <v/>
          </cell>
          <cell r="HD95" t="str">
            <v/>
          </cell>
          <cell r="HE95" t="str">
            <v/>
          </cell>
          <cell r="HG95" t="str">
            <v/>
          </cell>
        </row>
        <row r="96">
          <cell r="C96" t="str">
            <v>Langdon 1</v>
          </cell>
          <cell r="D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HC96" t="str">
            <v/>
          </cell>
          <cell r="HD96" t="str">
            <v/>
          </cell>
          <cell r="HE96" t="str">
            <v/>
          </cell>
          <cell r="HG96" t="str">
            <v/>
          </cell>
        </row>
        <row r="97">
          <cell r="C97" t="str">
            <v>Langdon 1</v>
          </cell>
          <cell r="D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HC97" t="str">
            <v/>
          </cell>
          <cell r="HD97" t="str">
            <v/>
          </cell>
          <cell r="HE97" t="str">
            <v/>
          </cell>
          <cell r="HG97" t="str">
            <v/>
          </cell>
        </row>
        <row r="98">
          <cell r="C98" t="str">
            <v>Langdon 2</v>
          </cell>
          <cell r="D98" t="str">
            <v>Major</v>
          </cell>
          <cell r="H98">
            <v>980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39982.949999999997</v>
          </cell>
          <cell r="N98">
            <v>27581.659969433062</v>
          </cell>
          <cell r="HC98">
            <v>0.2</v>
          </cell>
          <cell r="HD98">
            <v>2</v>
          </cell>
          <cell r="HE98">
            <v>5</v>
          </cell>
          <cell r="HG98">
            <v>6</v>
          </cell>
        </row>
        <row r="99">
          <cell r="C99" t="str">
            <v>Langdon 2</v>
          </cell>
          <cell r="D99" t="str">
            <v>Minor</v>
          </cell>
          <cell r="H99">
            <v>280</v>
          </cell>
          <cell r="I99">
            <v>0</v>
          </cell>
          <cell r="J99">
            <v>1816.3878548683679</v>
          </cell>
          <cell r="K99">
            <v>0</v>
          </cell>
          <cell r="L99">
            <v>0</v>
          </cell>
          <cell r="M99">
            <v>16287.210000000001</v>
          </cell>
          <cell r="N99">
            <v>9878.818040627888</v>
          </cell>
          <cell r="HC99">
            <v>0.2</v>
          </cell>
          <cell r="HD99">
            <v>0</v>
          </cell>
          <cell r="HE99">
            <v>11</v>
          </cell>
          <cell r="HG99">
            <v>11</v>
          </cell>
        </row>
        <row r="100">
          <cell r="C100" t="str">
            <v>Langdon 2</v>
          </cell>
          <cell r="D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HC100" t="str">
            <v/>
          </cell>
          <cell r="HD100" t="str">
            <v/>
          </cell>
          <cell r="HE100" t="str">
            <v/>
          </cell>
          <cell r="HG100" t="str">
            <v/>
          </cell>
        </row>
        <row r="101">
          <cell r="C101" t="str">
            <v>Langdon 2</v>
          </cell>
          <cell r="D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HC101" t="str">
            <v/>
          </cell>
          <cell r="HD101" t="str">
            <v/>
          </cell>
          <cell r="HE101" t="str">
            <v/>
          </cell>
          <cell r="HG101" t="str">
            <v/>
          </cell>
        </row>
        <row r="102">
          <cell r="C102" t="str">
            <v>Langdon 2</v>
          </cell>
          <cell r="D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HC102" t="str">
            <v/>
          </cell>
          <cell r="HD102" t="str">
            <v/>
          </cell>
          <cell r="HE102" t="str">
            <v/>
          </cell>
          <cell r="HG102" t="str">
            <v/>
          </cell>
        </row>
        <row r="103">
          <cell r="C103" t="str">
            <v>North Dakota</v>
          </cell>
          <cell r="D103" t="str">
            <v>Major</v>
          </cell>
          <cell r="H103">
            <v>2800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60714.85</v>
          </cell>
          <cell r="N103">
            <v>41883.261435065018</v>
          </cell>
          <cell r="HC103">
            <v>0.2</v>
          </cell>
          <cell r="HD103">
            <v>4</v>
          </cell>
          <cell r="HE103">
            <v>3</v>
          </cell>
          <cell r="HG103">
            <v>5</v>
          </cell>
        </row>
        <row r="104">
          <cell r="C104" t="str">
            <v>North Dakota</v>
          </cell>
          <cell r="D104" t="str">
            <v>Minor</v>
          </cell>
          <cell r="H104">
            <v>770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24732.43</v>
          </cell>
          <cell r="N104">
            <v>15001.168135768274</v>
          </cell>
          <cell r="HC104">
            <v>0.2</v>
          </cell>
          <cell r="HD104">
            <v>2</v>
          </cell>
          <cell r="HE104">
            <v>9</v>
          </cell>
          <cell r="HG104">
            <v>10</v>
          </cell>
        </row>
        <row r="105">
          <cell r="C105" t="str">
            <v>North Dakota</v>
          </cell>
          <cell r="D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HC105" t="str">
            <v/>
          </cell>
          <cell r="HD105" t="str">
            <v/>
          </cell>
          <cell r="HE105" t="str">
            <v/>
          </cell>
          <cell r="HG105" t="str">
            <v/>
          </cell>
        </row>
        <row r="106">
          <cell r="C106" t="str">
            <v>North Dakota</v>
          </cell>
          <cell r="D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HC106" t="str">
            <v/>
          </cell>
          <cell r="HD106" t="str">
            <v/>
          </cell>
          <cell r="HE106" t="str">
            <v/>
          </cell>
          <cell r="HG106" t="str">
            <v/>
          </cell>
        </row>
        <row r="107">
          <cell r="C107" t="str">
            <v>North Dakota</v>
          </cell>
          <cell r="D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HC107" t="str">
            <v/>
          </cell>
          <cell r="HD107" t="str">
            <v/>
          </cell>
          <cell r="HE107" t="str">
            <v/>
          </cell>
          <cell r="HG107" t="str">
            <v/>
          </cell>
        </row>
        <row r="108">
          <cell r="C108" t="str">
            <v>Oliver 1</v>
          </cell>
          <cell r="D108" t="str">
            <v>Major</v>
          </cell>
          <cell r="H108">
            <v>2240</v>
          </cell>
          <cell r="I108">
            <v>0</v>
          </cell>
          <cell r="J108">
            <v>4538.7271830291074</v>
          </cell>
          <cell r="K108">
            <v>0</v>
          </cell>
          <cell r="L108">
            <v>0</v>
          </cell>
          <cell r="M108">
            <v>72741.459999999992</v>
          </cell>
          <cell r="N108">
            <v>57931.340361706738</v>
          </cell>
          <cell r="HC108">
            <v>0.1111111111111111</v>
          </cell>
          <cell r="HD108">
            <v>4</v>
          </cell>
          <cell r="HE108">
            <v>4</v>
          </cell>
          <cell r="HG108">
            <v>6</v>
          </cell>
        </row>
        <row r="109">
          <cell r="C109" t="str">
            <v>Oliver 1</v>
          </cell>
          <cell r="D109" t="str">
            <v>GBX Oil Changes</v>
          </cell>
          <cell r="H109">
            <v>70</v>
          </cell>
          <cell r="I109">
            <v>600</v>
          </cell>
          <cell r="J109">
            <v>0</v>
          </cell>
          <cell r="K109">
            <v>0</v>
          </cell>
          <cell r="L109">
            <v>0</v>
          </cell>
          <cell r="M109">
            <v>13826.5</v>
          </cell>
          <cell r="N109">
            <v>1330.4805441923079</v>
          </cell>
          <cell r="HC109">
            <v>0</v>
          </cell>
          <cell r="HD109">
            <v>0</v>
          </cell>
          <cell r="HE109">
            <v>9</v>
          </cell>
          <cell r="HG109">
            <v>9</v>
          </cell>
        </row>
        <row r="110">
          <cell r="C110" t="str">
            <v>Oliver 1</v>
          </cell>
          <cell r="D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HC110" t="str">
            <v/>
          </cell>
          <cell r="HD110" t="str">
            <v/>
          </cell>
          <cell r="HE110" t="str">
            <v/>
          </cell>
          <cell r="HG110" t="str">
            <v/>
          </cell>
        </row>
        <row r="111">
          <cell r="C111" t="str">
            <v>Oliver 1</v>
          </cell>
          <cell r="D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HC111" t="str">
            <v/>
          </cell>
          <cell r="HD111" t="str">
            <v/>
          </cell>
          <cell r="HE111" t="str">
            <v/>
          </cell>
          <cell r="HG111" t="str">
            <v/>
          </cell>
        </row>
        <row r="112">
          <cell r="C112" t="str">
            <v>Oliver 1</v>
          </cell>
          <cell r="D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HC112" t="str">
            <v/>
          </cell>
          <cell r="HD112" t="str">
            <v/>
          </cell>
          <cell r="HE112" t="str">
            <v/>
          </cell>
          <cell r="HG112" t="str">
            <v/>
          </cell>
        </row>
        <row r="113">
          <cell r="C113" t="str">
            <v>Oliver 2</v>
          </cell>
          <cell r="D113" t="str">
            <v>Major</v>
          </cell>
          <cell r="H113">
            <v>1120</v>
          </cell>
          <cell r="I113">
            <v>0</v>
          </cell>
          <cell r="J113">
            <v>2152.7559761402881</v>
          </cell>
          <cell r="K113">
            <v>0</v>
          </cell>
          <cell r="L113">
            <v>0</v>
          </cell>
          <cell r="M113">
            <v>47387.199999999997</v>
          </cell>
          <cell r="N113">
            <v>32689.374778587335</v>
          </cell>
          <cell r="HC113">
            <v>0.2</v>
          </cell>
          <cell r="HD113">
            <v>2</v>
          </cell>
          <cell r="HE113">
            <v>2</v>
          </cell>
          <cell r="HG113">
            <v>3</v>
          </cell>
        </row>
        <row r="114">
          <cell r="C114" t="str">
            <v>Oliver 2</v>
          </cell>
          <cell r="D114" t="str">
            <v>Minor</v>
          </cell>
          <cell r="H114">
            <v>350</v>
          </cell>
          <cell r="I114">
            <v>0</v>
          </cell>
          <cell r="J114">
            <v>2152.7559761402881</v>
          </cell>
          <cell r="K114">
            <v>0</v>
          </cell>
          <cell r="L114">
            <v>0</v>
          </cell>
          <cell r="M114">
            <v>19303.36</v>
          </cell>
          <cell r="N114">
            <v>11708.228788892311</v>
          </cell>
          <cell r="HC114">
            <v>0.2</v>
          </cell>
          <cell r="HD114">
            <v>1</v>
          </cell>
          <cell r="HE114">
            <v>8</v>
          </cell>
          <cell r="HG114">
            <v>8</v>
          </cell>
        </row>
        <row r="115">
          <cell r="C115" t="str">
            <v>Oliver 2</v>
          </cell>
          <cell r="D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HC115" t="str">
            <v/>
          </cell>
          <cell r="HD115" t="str">
            <v/>
          </cell>
          <cell r="HE115" t="str">
            <v/>
          </cell>
          <cell r="HG115" t="str">
            <v/>
          </cell>
        </row>
        <row r="116">
          <cell r="C116" t="str">
            <v>Oliver 2</v>
          </cell>
          <cell r="D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HC116" t="str">
            <v/>
          </cell>
          <cell r="HD116" t="str">
            <v/>
          </cell>
          <cell r="HE116" t="str">
            <v/>
          </cell>
          <cell r="HG116" t="str">
            <v/>
          </cell>
        </row>
        <row r="117">
          <cell r="C117" t="str">
            <v>Oliver 2</v>
          </cell>
          <cell r="D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HC117" t="str">
            <v/>
          </cell>
          <cell r="HD117" t="str">
            <v/>
          </cell>
          <cell r="HE117" t="str">
            <v/>
          </cell>
          <cell r="HG117" t="str">
            <v/>
          </cell>
        </row>
        <row r="118">
          <cell r="C118" t="str">
            <v>South Dakota</v>
          </cell>
          <cell r="D118" t="str">
            <v>Major</v>
          </cell>
          <cell r="H118">
            <v>1820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39982.949999999997</v>
          </cell>
          <cell r="N118">
            <v>27581.659969433062</v>
          </cell>
          <cell r="HC118">
            <v>0.2</v>
          </cell>
          <cell r="HD118">
            <v>3</v>
          </cell>
          <cell r="HE118">
            <v>5</v>
          </cell>
          <cell r="HG118">
            <v>6</v>
          </cell>
        </row>
        <row r="119">
          <cell r="C119" t="str">
            <v>South Dakota</v>
          </cell>
          <cell r="D119" t="str">
            <v>Minor</v>
          </cell>
          <cell r="H119">
            <v>560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16287.210000000001</v>
          </cell>
          <cell r="N119">
            <v>9878.818040627888</v>
          </cell>
          <cell r="HC119">
            <v>0.2</v>
          </cell>
          <cell r="HD119">
            <v>2</v>
          </cell>
          <cell r="HE119">
            <v>10</v>
          </cell>
          <cell r="HG119">
            <v>11</v>
          </cell>
        </row>
        <row r="120">
          <cell r="C120" t="str">
            <v>South Dakota</v>
          </cell>
          <cell r="D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HC120" t="str">
            <v/>
          </cell>
          <cell r="HD120" t="str">
            <v/>
          </cell>
          <cell r="HE120" t="str">
            <v/>
          </cell>
          <cell r="HG120" t="str">
            <v/>
          </cell>
        </row>
        <row r="121">
          <cell r="C121" t="str">
            <v>South Dakota</v>
          </cell>
          <cell r="D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HC121" t="str">
            <v/>
          </cell>
          <cell r="HD121" t="str">
            <v/>
          </cell>
          <cell r="HE121" t="str">
            <v/>
          </cell>
          <cell r="HG121" t="str">
            <v/>
          </cell>
        </row>
        <row r="122">
          <cell r="C122" t="str">
            <v>South Dakota</v>
          </cell>
          <cell r="D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HC122" t="str">
            <v/>
          </cell>
          <cell r="HD122" t="str">
            <v/>
          </cell>
          <cell r="HE122" t="str">
            <v/>
          </cell>
          <cell r="HG122" t="str">
            <v/>
          </cell>
        </row>
        <row r="123">
          <cell r="C123" t="str">
            <v>Wessington Springs</v>
          </cell>
          <cell r="D123" t="str">
            <v>Major</v>
          </cell>
          <cell r="H123">
            <v>1120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50348.899999999994</v>
          </cell>
          <cell r="N123">
            <v>34732.460702249045</v>
          </cell>
          <cell r="HC123">
            <v>0.2</v>
          </cell>
          <cell r="HD123">
            <v>2</v>
          </cell>
          <cell r="HE123">
            <v>3</v>
          </cell>
          <cell r="HG123">
            <v>4</v>
          </cell>
        </row>
        <row r="124">
          <cell r="C124" t="str">
            <v>Wessington Springs</v>
          </cell>
          <cell r="D124" t="str">
            <v>Minor</v>
          </cell>
          <cell r="H124">
            <v>350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20509.82</v>
          </cell>
          <cell r="N124">
            <v>12439.99308819808</v>
          </cell>
          <cell r="HC124">
            <v>0.2</v>
          </cell>
          <cell r="HD124">
            <v>1</v>
          </cell>
          <cell r="HE124">
            <v>9</v>
          </cell>
          <cell r="HG124">
            <v>9</v>
          </cell>
        </row>
        <row r="125">
          <cell r="C125" t="str">
            <v>Wessington Springs</v>
          </cell>
          <cell r="D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HC125" t="str">
            <v/>
          </cell>
          <cell r="HD125" t="str">
            <v/>
          </cell>
          <cell r="HE125" t="str">
            <v/>
          </cell>
          <cell r="HG125" t="str">
            <v/>
          </cell>
        </row>
        <row r="126">
          <cell r="C126" t="str">
            <v>Wessington Springs</v>
          </cell>
          <cell r="D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HC126" t="str">
            <v/>
          </cell>
          <cell r="HD126" t="str">
            <v/>
          </cell>
          <cell r="HE126" t="str">
            <v/>
          </cell>
          <cell r="HG126" t="str">
            <v/>
          </cell>
        </row>
        <row r="127">
          <cell r="C127" t="str">
            <v>Wessington Springs</v>
          </cell>
          <cell r="D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HC127" t="str">
            <v/>
          </cell>
          <cell r="HD127" t="str">
            <v/>
          </cell>
          <cell r="HE127" t="str">
            <v/>
          </cell>
          <cell r="HG127" t="str">
            <v/>
          </cell>
        </row>
        <row r="128">
          <cell r="C128" t="str">
            <v>Wilton Wind Center 1</v>
          </cell>
          <cell r="D128" t="str">
            <v>Major</v>
          </cell>
          <cell r="H128">
            <v>1120</v>
          </cell>
          <cell r="I128">
            <v>0</v>
          </cell>
          <cell r="J128">
            <v>2220.0296003946723</v>
          </cell>
          <cell r="K128">
            <v>0</v>
          </cell>
          <cell r="L128">
            <v>0</v>
          </cell>
          <cell r="M128">
            <v>48868.049999999996</v>
          </cell>
          <cell r="N128">
            <v>33710.91774041819</v>
          </cell>
          <cell r="HC128">
            <v>0.2</v>
          </cell>
          <cell r="HD128">
            <v>2</v>
          </cell>
          <cell r="HE128">
            <v>2</v>
          </cell>
          <cell r="HG128">
            <v>3</v>
          </cell>
        </row>
        <row r="129">
          <cell r="C129" t="str">
            <v>Wilton Wind Center 1</v>
          </cell>
          <cell r="D129" t="str">
            <v>Minor</v>
          </cell>
          <cell r="H129">
            <v>350</v>
          </cell>
          <cell r="I129">
            <v>0</v>
          </cell>
          <cell r="J129">
            <v>2220.0296003946723</v>
          </cell>
          <cell r="K129">
            <v>0</v>
          </cell>
          <cell r="L129">
            <v>0</v>
          </cell>
          <cell r="M129">
            <v>19906.59</v>
          </cell>
          <cell r="N129">
            <v>12074.110938545196</v>
          </cell>
          <cell r="HC129">
            <v>0.2</v>
          </cell>
          <cell r="HD129">
            <v>1</v>
          </cell>
          <cell r="HE129">
            <v>9</v>
          </cell>
          <cell r="HG129">
            <v>9</v>
          </cell>
        </row>
        <row r="130">
          <cell r="C130" t="str">
            <v>Wilton Wind Center 1</v>
          </cell>
          <cell r="D130" t="str">
            <v>GBX Oil Changes</v>
          </cell>
          <cell r="H130">
            <v>70</v>
          </cell>
          <cell r="I130">
            <v>600</v>
          </cell>
          <cell r="J130">
            <v>0</v>
          </cell>
          <cell r="K130">
            <v>0</v>
          </cell>
          <cell r="L130">
            <v>0</v>
          </cell>
          <cell r="M130">
            <v>23362.5</v>
          </cell>
          <cell r="N130">
            <v>2561.1750475701929</v>
          </cell>
          <cell r="HC130">
            <v>0.2</v>
          </cell>
          <cell r="HD130">
            <v>1</v>
          </cell>
          <cell r="HE130">
            <v>9</v>
          </cell>
          <cell r="HG130">
            <v>9</v>
          </cell>
        </row>
        <row r="131">
          <cell r="C131" t="str">
            <v>Wilton Wind Center 1</v>
          </cell>
          <cell r="D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HC131" t="str">
            <v/>
          </cell>
          <cell r="HD131" t="str">
            <v/>
          </cell>
          <cell r="HE131" t="str">
            <v/>
          </cell>
          <cell r="HG131" t="str">
            <v/>
          </cell>
        </row>
        <row r="132">
          <cell r="C132" t="str">
            <v>Wilton Wind Center 1</v>
          </cell>
          <cell r="D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HC132" t="str">
            <v/>
          </cell>
          <cell r="HD132" t="str">
            <v/>
          </cell>
          <cell r="HE132" t="str">
            <v/>
          </cell>
          <cell r="HG132" t="str">
            <v/>
          </cell>
        </row>
        <row r="133">
          <cell r="C133" t="str">
            <v>Wilton Wind Center 2</v>
          </cell>
          <cell r="D133" t="str">
            <v>Warranty Sweep</v>
          </cell>
          <cell r="H133">
            <v>350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825</v>
          </cell>
          <cell r="N133">
            <v>13171.757387503849</v>
          </cell>
          <cell r="HC133">
            <v>0</v>
          </cell>
          <cell r="HD133">
            <v>1</v>
          </cell>
          <cell r="HE133">
            <v>9</v>
          </cell>
          <cell r="HG133">
            <v>9</v>
          </cell>
        </row>
        <row r="134">
          <cell r="C134" t="str">
            <v>Wilton Wind Center 2</v>
          </cell>
          <cell r="D134" t="str">
            <v>Major</v>
          </cell>
          <cell r="H134">
            <v>1120</v>
          </cell>
          <cell r="I134">
            <v>0</v>
          </cell>
          <cell r="J134">
            <v>2220.0296003946723</v>
          </cell>
          <cell r="K134">
            <v>0</v>
          </cell>
          <cell r="L134">
            <v>0</v>
          </cell>
          <cell r="M134">
            <v>48868.049999999996</v>
          </cell>
          <cell r="N134">
            <v>33710.91774041819</v>
          </cell>
          <cell r="HC134">
            <v>0.2</v>
          </cell>
          <cell r="HD134">
            <v>2</v>
          </cell>
          <cell r="HE134">
            <v>2</v>
          </cell>
          <cell r="HG134">
            <v>3</v>
          </cell>
        </row>
        <row r="135">
          <cell r="C135" t="str">
            <v>Wilton Wind Center 2</v>
          </cell>
          <cell r="D135" t="str">
            <v>Minor</v>
          </cell>
          <cell r="H135">
            <v>350</v>
          </cell>
          <cell r="I135">
            <v>0</v>
          </cell>
          <cell r="J135">
            <v>2220.0296003946723</v>
          </cell>
          <cell r="K135">
            <v>0</v>
          </cell>
          <cell r="L135">
            <v>0</v>
          </cell>
          <cell r="M135">
            <v>19906.59</v>
          </cell>
          <cell r="N135">
            <v>12074.110938545196</v>
          </cell>
          <cell r="HC135">
            <v>0.2</v>
          </cell>
          <cell r="HD135">
            <v>1</v>
          </cell>
          <cell r="HE135">
            <v>8</v>
          </cell>
          <cell r="HG135">
            <v>8</v>
          </cell>
        </row>
        <row r="136">
          <cell r="C136" t="str">
            <v>Wilton Wind Center 2</v>
          </cell>
          <cell r="D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HC136" t="str">
            <v/>
          </cell>
          <cell r="HD136" t="str">
            <v/>
          </cell>
          <cell r="HE136" t="str">
            <v/>
          </cell>
          <cell r="HG136" t="str">
            <v/>
          </cell>
        </row>
        <row r="137">
          <cell r="C137" t="str">
            <v>Wilton Wind Center 2</v>
          </cell>
          <cell r="D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HC137" t="str">
            <v/>
          </cell>
          <cell r="HD137" t="str">
            <v/>
          </cell>
          <cell r="HE137" t="str">
            <v/>
          </cell>
          <cell r="HG137" t="str">
            <v/>
          </cell>
        </row>
        <row r="138">
          <cell r="C138" t="str">
            <v>Wind Power Partners 93 BR</v>
          </cell>
          <cell r="D138" t="str">
            <v>Major</v>
          </cell>
          <cell r="H138">
            <v>1680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31390</v>
          </cell>
          <cell r="N138">
            <v>38850.03189041539</v>
          </cell>
          <cell r="HC138">
            <v>0</v>
          </cell>
          <cell r="HD138">
            <v>3</v>
          </cell>
          <cell r="HE138">
            <v>3</v>
          </cell>
          <cell r="HG138">
            <v>4</v>
          </cell>
        </row>
        <row r="139">
          <cell r="C139" t="str">
            <v>Wind Power Partners 93 BR</v>
          </cell>
          <cell r="D139" t="str">
            <v>Minor</v>
          </cell>
          <cell r="H139">
            <v>1120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26913.64</v>
          </cell>
          <cell r="N139">
            <v>33095.370916647611</v>
          </cell>
          <cell r="HC139">
            <v>0</v>
          </cell>
          <cell r="HD139">
            <v>4</v>
          </cell>
          <cell r="HE139">
            <v>8</v>
          </cell>
          <cell r="HG139">
            <v>10</v>
          </cell>
        </row>
        <row r="140">
          <cell r="C140" t="str">
            <v>Wind Power Partners 93 BR</v>
          </cell>
          <cell r="D140" t="str">
            <v>GBX Oil Changes</v>
          </cell>
          <cell r="H140">
            <v>210</v>
          </cell>
          <cell r="I140">
            <v>1800</v>
          </cell>
          <cell r="J140">
            <v>0</v>
          </cell>
          <cell r="K140">
            <v>0</v>
          </cell>
          <cell r="L140">
            <v>0</v>
          </cell>
          <cell r="M140">
            <v>27640.799999999999</v>
          </cell>
          <cell r="N140">
            <v>4789.7299590923085</v>
          </cell>
          <cell r="HC140">
            <v>0</v>
          </cell>
          <cell r="HD140">
            <v>0</v>
          </cell>
          <cell r="HE140">
            <v>6</v>
          </cell>
          <cell r="HG140">
            <v>6</v>
          </cell>
        </row>
        <row r="141">
          <cell r="C141" t="str">
            <v>Wind Power Partners 93 BR</v>
          </cell>
          <cell r="D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HC141" t="str">
            <v/>
          </cell>
          <cell r="HD141" t="str">
            <v/>
          </cell>
          <cell r="HE141" t="str">
            <v/>
          </cell>
          <cell r="HG141" t="str">
            <v/>
          </cell>
        </row>
        <row r="142">
          <cell r="C142" t="str">
            <v>Wind Power Partners 93 BR</v>
          </cell>
          <cell r="D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HC142" t="str">
            <v/>
          </cell>
          <cell r="HD142" t="str">
            <v/>
          </cell>
          <cell r="HE142" t="str">
            <v/>
          </cell>
          <cell r="HG142" t="str">
            <v/>
          </cell>
        </row>
        <row r="143">
          <cell r="C143" t="str">
            <v>Butler Ridge</v>
          </cell>
          <cell r="D143" t="str">
            <v>Major</v>
          </cell>
          <cell r="H143">
            <v>1260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53310.6</v>
          </cell>
          <cell r="N143">
            <v>36228.344404883399</v>
          </cell>
          <cell r="HC143">
            <v>0.2</v>
          </cell>
          <cell r="HD143">
            <v>2</v>
          </cell>
          <cell r="HE143">
            <v>1</v>
          </cell>
          <cell r="HG143">
            <v>2</v>
          </cell>
        </row>
        <row r="144">
          <cell r="C144" t="str">
            <v>Butler Ridge</v>
          </cell>
          <cell r="D144" t="str">
            <v>Minor</v>
          </cell>
          <cell r="H144">
            <v>350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21716.28</v>
          </cell>
          <cell r="N144">
            <v>12975.768053324999</v>
          </cell>
          <cell r="HC144">
            <v>0.2</v>
          </cell>
          <cell r="HD144">
            <v>1</v>
          </cell>
          <cell r="HE144">
            <v>7</v>
          </cell>
          <cell r="HG144">
            <v>7</v>
          </cell>
        </row>
        <row r="145">
          <cell r="C145" t="str">
            <v>Butler Ridge</v>
          </cell>
          <cell r="D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HC145" t="str">
            <v/>
          </cell>
          <cell r="HD145" t="str">
            <v/>
          </cell>
          <cell r="HE145" t="str">
            <v/>
          </cell>
          <cell r="HG145" t="str">
            <v/>
          </cell>
        </row>
        <row r="146">
          <cell r="C146" t="str">
            <v>Butler Ridge</v>
          </cell>
          <cell r="D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HC146" t="str">
            <v/>
          </cell>
          <cell r="HD146" t="str">
            <v/>
          </cell>
          <cell r="HE146" t="str">
            <v/>
          </cell>
          <cell r="HG146" t="str">
            <v/>
          </cell>
        </row>
        <row r="147">
          <cell r="C147" t="str">
            <v>Butler Ridge</v>
          </cell>
          <cell r="D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HC147" t="str">
            <v/>
          </cell>
          <cell r="HD147" t="str">
            <v/>
          </cell>
          <cell r="HE147" t="str">
            <v/>
          </cell>
          <cell r="HG147" t="str">
            <v/>
          </cell>
        </row>
        <row r="148">
          <cell r="C148" t="str">
            <v>Cerro Gordo</v>
          </cell>
          <cell r="D148" t="str">
            <v>Major</v>
          </cell>
          <cell r="H148">
            <v>910</v>
          </cell>
          <cell r="I148">
            <v>0</v>
          </cell>
          <cell r="J148">
            <v>1477.8907543154407</v>
          </cell>
          <cell r="K148">
            <v>0</v>
          </cell>
          <cell r="L148">
            <v>0</v>
          </cell>
          <cell r="M148">
            <v>12227.05</v>
          </cell>
          <cell r="N148">
            <v>31920.789897847815</v>
          </cell>
          <cell r="HC148">
            <v>0.1111111111111111</v>
          </cell>
          <cell r="HD148">
            <v>3</v>
          </cell>
          <cell r="HE148">
            <v>8</v>
          </cell>
          <cell r="HG148">
            <v>9</v>
          </cell>
        </row>
        <row r="149">
          <cell r="C149" t="str">
            <v>Cerro Gordo</v>
          </cell>
          <cell r="D149" t="str">
            <v>Minor</v>
          </cell>
          <cell r="H149">
            <v>770</v>
          </cell>
          <cell r="I149">
            <v>0</v>
          </cell>
          <cell r="J149">
            <v>1477.8907543154407</v>
          </cell>
          <cell r="K149">
            <v>0</v>
          </cell>
          <cell r="L149">
            <v>0</v>
          </cell>
          <cell r="M149">
            <v>12227.05</v>
          </cell>
          <cell r="N149">
            <v>22347.1560918375</v>
          </cell>
          <cell r="HC149">
            <v>0</v>
          </cell>
          <cell r="HD149">
            <v>3</v>
          </cell>
          <cell r="HE149">
            <v>2</v>
          </cell>
          <cell r="HG149">
            <v>3</v>
          </cell>
        </row>
        <row r="150">
          <cell r="C150" t="str">
            <v>Cerro Gordo</v>
          </cell>
          <cell r="D150" t="str">
            <v>GBX Oil Changes</v>
          </cell>
          <cell r="H150">
            <v>140</v>
          </cell>
          <cell r="I150">
            <v>1200</v>
          </cell>
          <cell r="J150">
            <v>0</v>
          </cell>
          <cell r="K150">
            <v>0</v>
          </cell>
          <cell r="L150">
            <v>0</v>
          </cell>
          <cell r="M150">
            <v>25636.100000000002</v>
          </cell>
          <cell r="N150">
            <v>1376.2178238375</v>
          </cell>
          <cell r="HC150">
            <v>0</v>
          </cell>
          <cell r="HD150">
            <v>0</v>
          </cell>
          <cell r="HE150">
            <v>8</v>
          </cell>
          <cell r="HG150">
            <v>8</v>
          </cell>
        </row>
        <row r="151">
          <cell r="C151" t="str">
            <v>Cerro Gordo</v>
          </cell>
          <cell r="D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HC151" t="str">
            <v/>
          </cell>
          <cell r="HD151" t="str">
            <v/>
          </cell>
          <cell r="HE151" t="str">
            <v/>
          </cell>
          <cell r="HG151" t="str">
            <v/>
          </cell>
        </row>
        <row r="152">
          <cell r="C152" t="str">
            <v>Cerro Gordo</v>
          </cell>
          <cell r="D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HC152" t="str">
            <v/>
          </cell>
          <cell r="HD152" t="str">
            <v/>
          </cell>
          <cell r="HE152" t="str">
            <v/>
          </cell>
          <cell r="HG152" t="str">
            <v/>
          </cell>
        </row>
        <row r="153">
          <cell r="C153" t="str">
            <v>Crystal Lake 1</v>
          </cell>
          <cell r="D153" t="str">
            <v>Major</v>
          </cell>
          <cell r="H153">
            <v>3150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148085</v>
          </cell>
          <cell r="N153">
            <v>100634.29001356498</v>
          </cell>
          <cell r="HC153">
            <v>0.2</v>
          </cell>
          <cell r="HD153">
            <v>2</v>
          </cell>
          <cell r="HE153">
            <v>3</v>
          </cell>
          <cell r="HG153">
            <v>4</v>
          </cell>
        </row>
        <row r="154">
          <cell r="C154" t="str">
            <v>Crystal Lake 1</v>
          </cell>
          <cell r="D154" t="str">
            <v>Minor</v>
          </cell>
          <cell r="H154">
            <v>1120</v>
          </cell>
          <cell r="I154">
            <v>0</v>
          </cell>
          <cell r="J154">
            <v>5374.1481975106944</v>
          </cell>
          <cell r="K154">
            <v>0</v>
          </cell>
          <cell r="L154">
            <v>0</v>
          </cell>
          <cell r="M154">
            <v>60323</v>
          </cell>
          <cell r="N154">
            <v>36043.800148124996</v>
          </cell>
          <cell r="HC154">
            <v>0.2</v>
          </cell>
          <cell r="HD154">
            <v>1</v>
          </cell>
          <cell r="HE154">
            <v>11</v>
          </cell>
          <cell r="HG154">
            <v>11</v>
          </cell>
        </row>
        <row r="155">
          <cell r="C155" t="str">
            <v>Crystal Lake 1</v>
          </cell>
          <cell r="D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HC155" t="str">
            <v/>
          </cell>
          <cell r="HD155" t="str">
            <v/>
          </cell>
          <cell r="HE155" t="str">
            <v/>
          </cell>
          <cell r="HG155" t="str">
            <v/>
          </cell>
        </row>
        <row r="156">
          <cell r="C156" t="str">
            <v>Crystal Lake 1</v>
          </cell>
          <cell r="D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HC156" t="str">
            <v/>
          </cell>
          <cell r="HD156" t="str">
            <v/>
          </cell>
          <cell r="HE156" t="str">
            <v/>
          </cell>
          <cell r="HG156" t="str">
            <v/>
          </cell>
        </row>
        <row r="157">
          <cell r="C157" t="str">
            <v>Crystal Lake 1</v>
          </cell>
          <cell r="D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HC157" t="str">
            <v/>
          </cell>
          <cell r="HD157" t="str">
            <v/>
          </cell>
          <cell r="HE157" t="str">
            <v/>
          </cell>
          <cell r="HG157" t="str">
            <v/>
          </cell>
        </row>
        <row r="158">
          <cell r="C158" t="str">
            <v>Crystal Lake 2</v>
          </cell>
          <cell r="D158" t="str">
            <v>Major</v>
          </cell>
          <cell r="H158">
            <v>3500</v>
          </cell>
          <cell r="I158">
            <v>0</v>
          </cell>
          <cell r="J158">
            <v>7165.530930014259</v>
          </cell>
          <cell r="K158">
            <v>0</v>
          </cell>
          <cell r="L158">
            <v>0</v>
          </cell>
          <cell r="M158">
            <v>101692</v>
          </cell>
          <cell r="N158">
            <v>96844.957973750003</v>
          </cell>
          <cell r="HC158">
            <v>0.1111111111111111</v>
          </cell>
          <cell r="HD158">
            <v>3</v>
          </cell>
          <cell r="HE158">
            <v>5</v>
          </cell>
          <cell r="HG158">
            <v>6</v>
          </cell>
        </row>
        <row r="159">
          <cell r="C159" t="str">
            <v>Crystal Lake 2</v>
          </cell>
          <cell r="D159" t="str">
            <v>Minor</v>
          </cell>
          <cell r="H159">
            <v>1120</v>
          </cell>
          <cell r="I159">
            <v>0</v>
          </cell>
          <cell r="J159">
            <v>7165.530930014259</v>
          </cell>
          <cell r="K159">
            <v>0</v>
          </cell>
          <cell r="L159">
            <v>0</v>
          </cell>
          <cell r="M159">
            <v>34000</v>
          </cell>
          <cell r="N159">
            <v>31456.407402000001</v>
          </cell>
          <cell r="HC159">
            <v>0</v>
          </cell>
          <cell r="HD159">
            <v>0</v>
          </cell>
          <cell r="HE159">
            <v>12</v>
          </cell>
          <cell r="HG159">
            <v>12</v>
          </cell>
        </row>
        <row r="160">
          <cell r="C160" t="str">
            <v>Crystal Lake 2</v>
          </cell>
          <cell r="D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HC160" t="str">
            <v/>
          </cell>
          <cell r="HD160" t="str">
            <v/>
          </cell>
          <cell r="HE160" t="str">
            <v/>
          </cell>
          <cell r="HG160" t="str">
            <v/>
          </cell>
        </row>
        <row r="161">
          <cell r="C161" t="str">
            <v>Crystal Lake 2</v>
          </cell>
          <cell r="D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HC161" t="str">
            <v/>
          </cell>
          <cell r="HD161" t="str">
            <v/>
          </cell>
          <cell r="HE161" t="str">
            <v/>
          </cell>
          <cell r="HG161" t="str">
            <v/>
          </cell>
        </row>
        <row r="162">
          <cell r="C162" t="str">
            <v>Crystal Lake 2</v>
          </cell>
          <cell r="D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HC162" t="str">
            <v/>
          </cell>
          <cell r="HD162" t="str">
            <v/>
          </cell>
          <cell r="HE162" t="str">
            <v/>
          </cell>
          <cell r="HG162" t="str">
            <v/>
          </cell>
        </row>
        <row r="163">
          <cell r="C163" t="str">
            <v>Crystal Lake 3</v>
          </cell>
          <cell r="D163" t="str">
            <v>Warranty Sweep</v>
          </cell>
          <cell r="H163">
            <v>560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1100</v>
          </cell>
          <cell r="N163">
            <v>17301.024071100001</v>
          </cell>
          <cell r="HC163">
            <v>0</v>
          </cell>
          <cell r="HD163">
            <v>1</v>
          </cell>
          <cell r="HE163">
            <v>10</v>
          </cell>
          <cell r="HG163">
            <v>10</v>
          </cell>
        </row>
        <row r="164">
          <cell r="C164" t="str">
            <v>Crystal Lake 3</v>
          </cell>
          <cell r="D164" t="str">
            <v>Major</v>
          </cell>
          <cell r="H164">
            <v>1400</v>
          </cell>
          <cell r="I164">
            <v>0</v>
          </cell>
          <cell r="J164">
            <v>2364.625206904705</v>
          </cell>
          <cell r="K164">
            <v>0</v>
          </cell>
          <cell r="L164">
            <v>0</v>
          </cell>
          <cell r="M164">
            <v>65157.399999999994</v>
          </cell>
          <cell r="N164">
            <v>44279.087605968591</v>
          </cell>
          <cell r="HC164">
            <v>0.2</v>
          </cell>
          <cell r="HD164">
            <v>1</v>
          </cell>
          <cell r="HE164">
            <v>2</v>
          </cell>
          <cell r="HG164">
            <v>2</v>
          </cell>
        </row>
        <row r="165">
          <cell r="C165" t="str">
            <v>Crystal Lake 3</v>
          </cell>
          <cell r="D165" t="str">
            <v>Minor</v>
          </cell>
          <cell r="H165">
            <v>560</v>
          </cell>
          <cell r="I165">
            <v>0</v>
          </cell>
          <cell r="J165">
            <v>2364.625206904705</v>
          </cell>
          <cell r="K165">
            <v>0</v>
          </cell>
          <cell r="L165">
            <v>0</v>
          </cell>
          <cell r="M165">
            <v>26542.120000000003</v>
          </cell>
          <cell r="N165">
            <v>15859.272065174997</v>
          </cell>
          <cell r="HC165">
            <v>0.2</v>
          </cell>
          <cell r="HD165">
            <v>0</v>
          </cell>
          <cell r="HE165">
            <v>10</v>
          </cell>
          <cell r="HG165">
            <v>10</v>
          </cell>
        </row>
        <row r="166">
          <cell r="C166" t="str">
            <v>Crystal Lake 3</v>
          </cell>
          <cell r="D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HC166" t="str">
            <v/>
          </cell>
          <cell r="HD166" t="str">
            <v/>
          </cell>
          <cell r="HE166" t="str">
            <v/>
          </cell>
          <cell r="HG166" t="str">
            <v/>
          </cell>
        </row>
        <row r="167">
          <cell r="C167" t="str">
            <v>Crystal Lake 3</v>
          </cell>
          <cell r="D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HC167" t="str">
            <v/>
          </cell>
          <cell r="HD167" t="str">
            <v/>
          </cell>
          <cell r="HE167" t="str">
            <v/>
          </cell>
          <cell r="HG167" t="str">
            <v/>
          </cell>
        </row>
        <row r="168">
          <cell r="C168" t="str">
            <v>Hancock County</v>
          </cell>
          <cell r="D168" t="str">
            <v>Major</v>
          </cell>
          <cell r="H168">
            <v>2660</v>
          </cell>
          <cell r="I168">
            <v>0</v>
          </cell>
          <cell r="J168">
            <v>3475.9990541499169</v>
          </cell>
          <cell r="K168">
            <v>0</v>
          </cell>
          <cell r="L168">
            <v>0</v>
          </cell>
          <cell r="M168">
            <v>35044.92</v>
          </cell>
          <cell r="N168">
            <v>90247.049336938362</v>
          </cell>
          <cell r="HC168">
            <v>0.1111111111111111</v>
          </cell>
          <cell r="HD168">
            <v>5</v>
          </cell>
          <cell r="HE168">
            <v>2</v>
          </cell>
          <cell r="HG168">
            <v>4</v>
          </cell>
        </row>
        <row r="169">
          <cell r="C169" t="str">
            <v>Hancock County</v>
          </cell>
          <cell r="D169" t="str">
            <v>Mini-Minor</v>
          </cell>
          <cell r="H169">
            <v>3640</v>
          </cell>
          <cell r="I169">
            <v>0</v>
          </cell>
          <cell r="J169">
            <v>3475.9990541499169</v>
          </cell>
          <cell r="K169">
            <v>0</v>
          </cell>
          <cell r="L169">
            <v>0</v>
          </cell>
          <cell r="M169">
            <v>10186.84</v>
          </cell>
          <cell r="N169">
            <v>21483.415571924248</v>
          </cell>
          <cell r="HC169">
            <v>0</v>
          </cell>
          <cell r="HD169">
            <v>11</v>
          </cell>
          <cell r="HE169">
            <v>1</v>
          </cell>
          <cell r="HG169">
            <v>6</v>
          </cell>
        </row>
        <row r="170">
          <cell r="C170" t="str">
            <v>Hancock County</v>
          </cell>
          <cell r="D170" t="str">
            <v>GBX Oil Changes (HC)</v>
          </cell>
          <cell r="H170">
            <v>350</v>
          </cell>
          <cell r="I170">
            <v>3000</v>
          </cell>
          <cell r="J170">
            <v>0</v>
          </cell>
          <cell r="K170">
            <v>0</v>
          </cell>
          <cell r="L170">
            <v>0</v>
          </cell>
          <cell r="M170">
            <v>40920.15</v>
          </cell>
          <cell r="N170">
            <v>9699.0589489499998</v>
          </cell>
          <cell r="HC170">
            <v>0</v>
          </cell>
          <cell r="HD170">
            <v>1</v>
          </cell>
          <cell r="HE170">
            <v>7</v>
          </cell>
          <cell r="HG170">
            <v>7</v>
          </cell>
        </row>
        <row r="171">
          <cell r="C171" t="str">
            <v>Hancock County</v>
          </cell>
          <cell r="D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HC171" t="str">
            <v/>
          </cell>
          <cell r="HD171" t="str">
            <v/>
          </cell>
          <cell r="HE171" t="str">
            <v/>
          </cell>
          <cell r="HG171" t="str">
            <v/>
          </cell>
        </row>
        <row r="172">
          <cell r="C172" t="str">
            <v>Hancock County</v>
          </cell>
          <cell r="D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HC172" t="str">
            <v/>
          </cell>
          <cell r="HD172" t="str">
            <v/>
          </cell>
          <cell r="HE172" t="str">
            <v/>
          </cell>
          <cell r="HG172" t="str">
            <v/>
          </cell>
        </row>
        <row r="173">
          <cell r="C173" t="str">
            <v>Lee DeKalb</v>
          </cell>
          <cell r="D173" t="str">
            <v>Warranty Sweep</v>
          </cell>
          <cell r="H173">
            <v>1260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3625</v>
          </cell>
          <cell r="N173">
            <v>57014.738416125001</v>
          </cell>
          <cell r="HC173">
            <v>0</v>
          </cell>
          <cell r="HD173">
            <v>2</v>
          </cell>
          <cell r="HE173">
            <v>10</v>
          </cell>
          <cell r="HG173">
            <v>11</v>
          </cell>
        </row>
        <row r="174">
          <cell r="C174" t="str">
            <v>Lee DeKalb</v>
          </cell>
          <cell r="D174" t="str">
            <v>Major</v>
          </cell>
          <cell r="H174">
            <v>3570</v>
          </cell>
          <cell r="I174">
            <v>0</v>
          </cell>
          <cell r="J174">
            <v>7792.514886390506</v>
          </cell>
          <cell r="K174">
            <v>0</v>
          </cell>
          <cell r="L174">
            <v>0</v>
          </cell>
          <cell r="M174">
            <v>214723.25</v>
          </cell>
          <cell r="N174">
            <v>145919.72051966924</v>
          </cell>
          <cell r="HC174">
            <v>0.2</v>
          </cell>
          <cell r="HD174">
            <v>4</v>
          </cell>
          <cell r="HE174">
            <v>2</v>
          </cell>
          <cell r="HG174">
            <v>4</v>
          </cell>
        </row>
        <row r="175">
          <cell r="C175" t="str">
            <v>Lee DeKalb</v>
          </cell>
          <cell r="D175" t="str">
            <v>Minor</v>
          </cell>
          <cell r="H175">
            <v>1400</v>
          </cell>
          <cell r="I175">
            <v>0</v>
          </cell>
          <cell r="J175">
            <v>7792.514886390506</v>
          </cell>
          <cell r="K175">
            <v>0</v>
          </cell>
          <cell r="L175">
            <v>0</v>
          </cell>
          <cell r="M175">
            <v>87468.35</v>
          </cell>
          <cell r="N175">
            <v>52263.510214781243</v>
          </cell>
          <cell r="HC175">
            <v>0.2</v>
          </cell>
          <cell r="HD175">
            <v>2</v>
          </cell>
          <cell r="HE175">
            <v>8</v>
          </cell>
          <cell r="HG175">
            <v>9</v>
          </cell>
        </row>
        <row r="176">
          <cell r="C176" t="str">
            <v>Lee DeKalb</v>
          </cell>
          <cell r="D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HC176" t="str">
            <v/>
          </cell>
          <cell r="HD176" t="str">
            <v/>
          </cell>
          <cell r="HE176" t="str">
            <v/>
          </cell>
          <cell r="HG176" t="str">
            <v/>
          </cell>
        </row>
        <row r="177">
          <cell r="C177" t="str">
            <v>Lee DeKalb</v>
          </cell>
          <cell r="D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HC177" t="str">
            <v/>
          </cell>
          <cell r="HD177" t="str">
            <v/>
          </cell>
          <cell r="HE177" t="str">
            <v/>
          </cell>
          <cell r="HG177" t="str">
            <v/>
          </cell>
        </row>
        <row r="178">
          <cell r="C178" t="str">
            <v>Montfort</v>
          </cell>
          <cell r="D178" t="str">
            <v>Major</v>
          </cell>
          <cell r="H178">
            <v>1080</v>
          </cell>
          <cell r="I178">
            <v>0</v>
          </cell>
          <cell r="J178">
            <v>3024.8296395021389</v>
          </cell>
          <cell r="K178">
            <v>12018</v>
          </cell>
          <cell r="L178">
            <v>0</v>
          </cell>
          <cell r="M178">
            <v>29617</v>
          </cell>
          <cell r="N178">
            <v>21346.667578635002</v>
          </cell>
          <cell r="HC178">
            <v>0.33333333333333331</v>
          </cell>
          <cell r="HD178">
            <v>1</v>
          </cell>
          <cell r="HE178">
            <v>9</v>
          </cell>
          <cell r="HG178">
            <v>9</v>
          </cell>
        </row>
        <row r="179">
          <cell r="C179" t="str">
            <v>Montfort</v>
          </cell>
          <cell r="D179" t="str">
            <v>Minor</v>
          </cell>
          <cell r="H179">
            <v>210</v>
          </cell>
          <cell r="I179">
            <v>0</v>
          </cell>
          <cell r="J179">
            <v>1074.8296395021389</v>
          </cell>
          <cell r="K179">
            <v>0</v>
          </cell>
          <cell r="L179">
            <v>0</v>
          </cell>
          <cell r="M179">
            <v>12064.6</v>
          </cell>
          <cell r="N179">
            <v>7208.7600296249984</v>
          </cell>
          <cell r="HC179">
            <v>0.2</v>
          </cell>
          <cell r="HD179">
            <v>0</v>
          </cell>
          <cell r="HE179">
            <v>3</v>
          </cell>
          <cell r="HG179">
            <v>3</v>
          </cell>
        </row>
        <row r="180">
          <cell r="C180" t="str">
            <v>Montfort</v>
          </cell>
          <cell r="D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HC180" t="str">
            <v/>
          </cell>
          <cell r="HD180" t="str">
            <v/>
          </cell>
          <cell r="HE180" t="str">
            <v/>
          </cell>
          <cell r="HG180" t="str">
            <v/>
          </cell>
        </row>
        <row r="181">
          <cell r="C181" t="str">
            <v>Montfort</v>
          </cell>
          <cell r="D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HC181" t="str">
            <v/>
          </cell>
          <cell r="HD181" t="str">
            <v/>
          </cell>
          <cell r="HE181" t="str">
            <v/>
          </cell>
          <cell r="HG181" t="str">
            <v/>
          </cell>
        </row>
        <row r="182">
          <cell r="C182" t="str">
            <v>Montfort</v>
          </cell>
          <cell r="D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HC182" t="str">
            <v/>
          </cell>
          <cell r="HD182" t="str">
            <v/>
          </cell>
          <cell r="HE182" t="str">
            <v/>
          </cell>
          <cell r="HG182" t="str">
            <v/>
          </cell>
        </row>
        <row r="183">
          <cell r="C183" t="str">
            <v>Mower</v>
          </cell>
          <cell r="D183" t="str">
            <v>Major</v>
          </cell>
          <cell r="H183">
            <v>4450</v>
          </cell>
          <cell r="I183">
            <v>0</v>
          </cell>
          <cell r="J183">
            <v>9686.710089784101</v>
          </cell>
          <cell r="K183">
            <v>63816</v>
          </cell>
          <cell r="L183">
            <v>4400</v>
          </cell>
          <cell r="M183">
            <v>142176.49</v>
          </cell>
          <cell r="N183">
            <v>119372.33306632811</v>
          </cell>
          <cell r="HC183">
            <v>0.25925925925925924</v>
          </cell>
          <cell r="HD183">
            <v>2</v>
          </cell>
          <cell r="HE183">
            <v>8</v>
          </cell>
          <cell r="HG183">
            <v>9</v>
          </cell>
        </row>
        <row r="184">
          <cell r="C184" t="str">
            <v>Mower</v>
          </cell>
          <cell r="D184" t="str">
            <v>GBX Oil Changes</v>
          </cell>
          <cell r="H184">
            <v>420</v>
          </cell>
          <cell r="I184">
            <v>3600</v>
          </cell>
          <cell r="J184">
            <v>0</v>
          </cell>
          <cell r="K184">
            <v>0</v>
          </cell>
          <cell r="L184">
            <v>0</v>
          </cell>
          <cell r="M184">
            <v>118907.90000000001</v>
          </cell>
          <cell r="N184">
            <v>11271.87931905</v>
          </cell>
          <cell r="HC184">
            <v>0</v>
          </cell>
          <cell r="HD184">
            <v>1</v>
          </cell>
          <cell r="HE184">
            <v>5</v>
          </cell>
          <cell r="HG184">
            <v>5</v>
          </cell>
        </row>
        <row r="185">
          <cell r="C185" t="str">
            <v>Mower</v>
          </cell>
          <cell r="D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HC185" t="str">
            <v/>
          </cell>
          <cell r="HD185" t="str">
            <v/>
          </cell>
          <cell r="HE185" t="str">
            <v/>
          </cell>
          <cell r="HG185" t="str">
            <v/>
          </cell>
        </row>
        <row r="186">
          <cell r="C186" t="str">
            <v>Mower</v>
          </cell>
          <cell r="D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HC186" t="str">
            <v/>
          </cell>
          <cell r="HD186" t="str">
            <v/>
          </cell>
          <cell r="HE186" t="str">
            <v/>
          </cell>
          <cell r="HG186" t="str">
            <v/>
          </cell>
        </row>
        <row r="187">
          <cell r="C187" t="str">
            <v>Mower</v>
          </cell>
          <cell r="D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HC187" t="str">
            <v/>
          </cell>
          <cell r="HD187" t="str">
            <v/>
          </cell>
          <cell r="HE187" t="str">
            <v/>
          </cell>
          <cell r="HG187" t="str">
            <v/>
          </cell>
        </row>
        <row r="188">
          <cell r="C188" t="str">
            <v>Story County 1</v>
          </cell>
          <cell r="D188" t="str">
            <v>Major</v>
          </cell>
          <cell r="H188">
            <v>2520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148085</v>
          </cell>
          <cell r="N188">
            <v>100634.29001356498</v>
          </cell>
          <cell r="HC188">
            <v>0.2</v>
          </cell>
          <cell r="HD188">
            <v>3</v>
          </cell>
          <cell r="HE188">
            <v>5</v>
          </cell>
          <cell r="HG188">
            <v>6</v>
          </cell>
        </row>
        <row r="189">
          <cell r="C189" t="str">
            <v>Story County 1</v>
          </cell>
          <cell r="D189" t="str">
            <v>Minor</v>
          </cell>
          <cell r="H189">
            <v>1050</v>
          </cell>
          <cell r="I189">
            <v>0</v>
          </cell>
          <cell r="J189">
            <v>5374.1481975106944</v>
          </cell>
          <cell r="K189">
            <v>0</v>
          </cell>
          <cell r="L189">
            <v>0</v>
          </cell>
          <cell r="M189">
            <v>60323</v>
          </cell>
          <cell r="N189">
            <v>36043.800148124996</v>
          </cell>
          <cell r="HC189">
            <v>0.2</v>
          </cell>
          <cell r="HD189">
            <v>1</v>
          </cell>
          <cell r="HE189">
            <v>10</v>
          </cell>
          <cell r="HG189">
            <v>10</v>
          </cell>
        </row>
        <row r="190">
          <cell r="C190" t="str">
            <v>Story County 1</v>
          </cell>
          <cell r="D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HC190" t="str">
            <v/>
          </cell>
          <cell r="HD190" t="str">
            <v/>
          </cell>
          <cell r="HE190" t="str">
            <v/>
          </cell>
          <cell r="HG190" t="str">
            <v/>
          </cell>
        </row>
        <row r="191">
          <cell r="C191" t="str">
            <v>Story County 1</v>
          </cell>
          <cell r="D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HC191" t="str">
            <v/>
          </cell>
          <cell r="HD191" t="str">
            <v/>
          </cell>
          <cell r="HE191" t="str">
            <v/>
          </cell>
          <cell r="HG191" t="str">
            <v/>
          </cell>
        </row>
        <row r="192">
          <cell r="C192" t="str">
            <v>Story County 1</v>
          </cell>
          <cell r="D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HC192" t="str">
            <v/>
          </cell>
          <cell r="HD192" t="str">
            <v/>
          </cell>
          <cell r="HE192" t="str">
            <v/>
          </cell>
          <cell r="HG192" t="str">
            <v/>
          </cell>
        </row>
        <row r="193">
          <cell r="C193" t="str">
            <v>Story County 2</v>
          </cell>
          <cell r="D193" t="str">
            <v>Warranty Sweep</v>
          </cell>
          <cell r="H193">
            <v>1050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2500</v>
          </cell>
          <cell r="N193">
            <v>39320.5092525</v>
          </cell>
          <cell r="HC193">
            <v>0</v>
          </cell>
          <cell r="HD193">
            <v>1</v>
          </cell>
          <cell r="HE193">
            <v>11</v>
          </cell>
          <cell r="HG193">
            <v>11</v>
          </cell>
        </row>
        <row r="194">
          <cell r="C194" t="str">
            <v>Story County 2</v>
          </cell>
          <cell r="D194" t="str">
            <v>Major</v>
          </cell>
          <cell r="H194">
            <v>2520</v>
          </cell>
          <cell r="I194">
            <v>0</v>
          </cell>
          <cell r="J194">
            <v>5374.1481975106944</v>
          </cell>
          <cell r="K194">
            <v>0</v>
          </cell>
          <cell r="L194">
            <v>0</v>
          </cell>
          <cell r="M194">
            <v>148085</v>
          </cell>
          <cell r="N194">
            <v>100634.29001356498</v>
          </cell>
          <cell r="HC194">
            <v>0.2</v>
          </cell>
          <cell r="HD194">
            <v>3</v>
          </cell>
          <cell r="HE194">
            <v>2</v>
          </cell>
          <cell r="HG194">
            <v>3</v>
          </cell>
        </row>
        <row r="195">
          <cell r="C195" t="str">
            <v>Story County 2</v>
          </cell>
          <cell r="D195" t="str">
            <v>Minor</v>
          </cell>
          <cell r="H195">
            <v>1050</v>
          </cell>
          <cell r="I195">
            <v>0</v>
          </cell>
          <cell r="J195">
            <v>5374.1481975106944</v>
          </cell>
          <cell r="K195">
            <v>0</v>
          </cell>
          <cell r="L195">
            <v>0</v>
          </cell>
          <cell r="M195">
            <v>60323</v>
          </cell>
          <cell r="N195">
            <v>36043.800148124996</v>
          </cell>
          <cell r="HC195">
            <v>0.2</v>
          </cell>
          <cell r="HD195">
            <v>1</v>
          </cell>
          <cell r="HE195">
            <v>8</v>
          </cell>
          <cell r="HG195">
            <v>8</v>
          </cell>
        </row>
        <row r="196">
          <cell r="C196" t="str">
            <v>Story County 2</v>
          </cell>
          <cell r="D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HC196" t="str">
            <v/>
          </cell>
          <cell r="HD196" t="str">
            <v/>
          </cell>
          <cell r="HE196" t="str">
            <v/>
          </cell>
          <cell r="HG196" t="str">
            <v/>
          </cell>
        </row>
        <row r="197">
          <cell r="C197" t="str">
            <v>Story County 2</v>
          </cell>
          <cell r="D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HC197" t="str">
            <v/>
          </cell>
          <cell r="HD197" t="str">
            <v/>
          </cell>
          <cell r="HE197" t="str">
            <v/>
          </cell>
          <cell r="HG197" t="str">
            <v/>
          </cell>
        </row>
        <row r="198">
          <cell r="C198" t="str">
            <v>Green Mountain</v>
          </cell>
          <cell r="D198" t="str">
            <v>Major</v>
          </cell>
          <cell r="H198">
            <v>280</v>
          </cell>
          <cell r="I198">
            <v>0</v>
          </cell>
          <cell r="J198">
            <v>372.60760836074144</v>
          </cell>
          <cell r="K198">
            <v>0</v>
          </cell>
          <cell r="L198">
            <v>0</v>
          </cell>
          <cell r="M198">
            <v>3552</v>
          </cell>
          <cell r="N198">
            <v>9659.5928081817492</v>
          </cell>
          <cell r="HC198">
            <v>0.1111111111111111</v>
          </cell>
          <cell r="HD198">
            <v>1</v>
          </cell>
          <cell r="HE198">
            <v>9</v>
          </cell>
          <cell r="HG198">
            <v>9</v>
          </cell>
        </row>
        <row r="199">
          <cell r="C199" t="str">
            <v>Green Mountain</v>
          </cell>
          <cell r="D199" t="str">
            <v>Minor</v>
          </cell>
          <cell r="H199">
            <v>140</v>
          </cell>
          <cell r="I199">
            <v>0</v>
          </cell>
          <cell r="J199">
            <v>372.60760836074144</v>
          </cell>
          <cell r="K199">
            <v>0</v>
          </cell>
          <cell r="L199">
            <v>0</v>
          </cell>
          <cell r="M199">
            <v>3552</v>
          </cell>
          <cell r="N199">
            <v>4853.3158938844999</v>
          </cell>
          <cell r="HC199">
            <v>0.1111111111111111</v>
          </cell>
          <cell r="HD199">
            <v>1</v>
          </cell>
          <cell r="HE199">
            <v>3</v>
          </cell>
          <cell r="HG199">
            <v>3</v>
          </cell>
        </row>
        <row r="200">
          <cell r="C200" t="str">
            <v>Green Mountain</v>
          </cell>
          <cell r="D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HC200" t="str">
            <v/>
          </cell>
          <cell r="HD200" t="str">
            <v/>
          </cell>
          <cell r="HE200" t="str">
            <v/>
          </cell>
          <cell r="HG200" t="str">
            <v/>
          </cell>
        </row>
        <row r="201">
          <cell r="C201" t="str">
            <v>Green Mountain</v>
          </cell>
          <cell r="D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HC201" t="str">
            <v/>
          </cell>
          <cell r="HD201" t="str">
            <v/>
          </cell>
          <cell r="HE201" t="str">
            <v/>
          </cell>
          <cell r="HG201" t="str">
            <v/>
          </cell>
        </row>
        <row r="202">
          <cell r="C202" t="str">
            <v>Green Mountain</v>
          </cell>
          <cell r="D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HC202" t="str">
            <v/>
          </cell>
          <cell r="HD202" t="str">
            <v/>
          </cell>
          <cell r="HE202" t="str">
            <v/>
          </cell>
          <cell r="HG202" t="str">
            <v/>
          </cell>
        </row>
        <row r="203">
          <cell r="C203" t="str">
            <v>Meyersdale</v>
          </cell>
          <cell r="D203" t="str">
            <v>Major</v>
          </cell>
          <cell r="H203">
            <v>980</v>
          </cell>
          <cell r="I203">
            <v>0</v>
          </cell>
          <cell r="J203">
            <v>1074.8296395021389</v>
          </cell>
          <cell r="K203">
            <v>0</v>
          </cell>
          <cell r="L203">
            <v>0</v>
          </cell>
          <cell r="M203">
            <v>26834</v>
          </cell>
          <cell r="N203">
            <v>27052.510365720002</v>
          </cell>
          <cell r="HC203">
            <v>0</v>
          </cell>
          <cell r="HD203">
            <v>1</v>
          </cell>
          <cell r="HE203">
            <v>10</v>
          </cell>
          <cell r="HG203">
            <v>10</v>
          </cell>
        </row>
        <row r="204">
          <cell r="C204" t="str">
            <v>Meyersdale</v>
          </cell>
          <cell r="D204" t="str">
            <v>Minor</v>
          </cell>
          <cell r="H204">
            <v>700</v>
          </cell>
          <cell r="I204">
            <v>0</v>
          </cell>
          <cell r="J204">
            <v>1074.8296395021389</v>
          </cell>
          <cell r="K204">
            <v>0</v>
          </cell>
          <cell r="L204">
            <v>0</v>
          </cell>
          <cell r="M204">
            <v>32564.2</v>
          </cell>
          <cell r="N204">
            <v>20466.325065926252</v>
          </cell>
          <cell r="HC204">
            <v>0</v>
          </cell>
          <cell r="HD204">
            <v>2</v>
          </cell>
          <cell r="HE204">
            <v>4</v>
          </cell>
          <cell r="HG204">
            <v>5</v>
          </cell>
        </row>
        <row r="205">
          <cell r="C205" t="str">
            <v>Meyersdale</v>
          </cell>
          <cell r="D205" t="str">
            <v>GBX Oil Changes</v>
          </cell>
          <cell r="H205">
            <v>210</v>
          </cell>
          <cell r="I205">
            <v>1800</v>
          </cell>
          <cell r="J205">
            <v>0</v>
          </cell>
          <cell r="K205">
            <v>0</v>
          </cell>
          <cell r="L205">
            <v>0</v>
          </cell>
          <cell r="M205">
            <v>19660</v>
          </cell>
          <cell r="N205">
            <v>1310.6836417499999</v>
          </cell>
          <cell r="HC205">
            <v>0</v>
          </cell>
          <cell r="HD205">
            <v>1</v>
          </cell>
          <cell r="HE205">
            <v>8</v>
          </cell>
          <cell r="HG205">
            <v>8</v>
          </cell>
        </row>
        <row r="206">
          <cell r="C206" t="str">
            <v>Meyersdale</v>
          </cell>
          <cell r="D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HC206" t="str">
            <v/>
          </cell>
          <cell r="HD206" t="str">
            <v/>
          </cell>
          <cell r="HE206" t="str">
            <v/>
          </cell>
          <cell r="HG206" t="str">
            <v/>
          </cell>
        </row>
        <row r="207">
          <cell r="C207" t="str">
            <v>Meyersdale</v>
          </cell>
          <cell r="D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HC207" t="str">
            <v/>
          </cell>
          <cell r="HD207" t="str">
            <v/>
          </cell>
          <cell r="HE207" t="str">
            <v/>
          </cell>
          <cell r="HG207" t="str">
            <v/>
          </cell>
        </row>
        <row r="208">
          <cell r="C208" t="str">
            <v>Mill Run</v>
          </cell>
          <cell r="D208" t="str">
            <v>Major</v>
          </cell>
          <cell r="H208">
            <v>420</v>
          </cell>
          <cell r="I208">
            <v>0</v>
          </cell>
          <cell r="J208">
            <v>537.41481975106944</v>
          </cell>
          <cell r="K208">
            <v>0</v>
          </cell>
          <cell r="L208">
            <v>0</v>
          </cell>
          <cell r="M208">
            <v>14808.5</v>
          </cell>
          <cell r="N208">
            <v>10063.429001356501</v>
          </cell>
          <cell r="HC208">
            <v>0.2</v>
          </cell>
          <cell r="HD208">
            <v>1</v>
          </cell>
          <cell r="HE208">
            <v>7</v>
          </cell>
          <cell r="HG208">
            <v>7</v>
          </cell>
        </row>
        <row r="209">
          <cell r="C209" t="str">
            <v>Mill Run</v>
          </cell>
          <cell r="D209" t="str">
            <v>Minor</v>
          </cell>
          <cell r="H209">
            <v>140</v>
          </cell>
          <cell r="I209">
            <v>0</v>
          </cell>
          <cell r="J209">
            <v>537.41481975106944</v>
          </cell>
          <cell r="K209">
            <v>0</v>
          </cell>
          <cell r="L209">
            <v>0</v>
          </cell>
          <cell r="M209">
            <v>6032.3</v>
          </cell>
          <cell r="N209">
            <v>3604.3800148124992</v>
          </cell>
          <cell r="HC209">
            <v>0.2</v>
          </cell>
          <cell r="HD209">
            <v>0</v>
          </cell>
          <cell r="HE209">
            <v>3</v>
          </cell>
          <cell r="HG209">
            <v>3</v>
          </cell>
        </row>
        <row r="210">
          <cell r="C210" t="str">
            <v>Mill Run</v>
          </cell>
          <cell r="D210" t="str">
            <v>GBX Oil Changes</v>
          </cell>
          <cell r="H210">
            <v>70</v>
          </cell>
          <cell r="I210">
            <v>600</v>
          </cell>
          <cell r="J210">
            <v>0</v>
          </cell>
          <cell r="K210">
            <v>0</v>
          </cell>
          <cell r="L210">
            <v>0</v>
          </cell>
          <cell r="M210">
            <v>6675</v>
          </cell>
          <cell r="N210">
            <v>720.87600296249991</v>
          </cell>
          <cell r="HC210">
            <v>0.2</v>
          </cell>
          <cell r="HD210">
            <v>0</v>
          </cell>
          <cell r="HE210">
            <v>8</v>
          </cell>
          <cell r="HG210">
            <v>8</v>
          </cell>
        </row>
        <row r="211">
          <cell r="C211" t="str">
            <v>Mill Run</v>
          </cell>
          <cell r="D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HC211" t="str">
            <v/>
          </cell>
          <cell r="HD211" t="str">
            <v/>
          </cell>
          <cell r="HE211" t="str">
            <v/>
          </cell>
          <cell r="HG211" t="str">
            <v/>
          </cell>
        </row>
        <row r="212">
          <cell r="C212" t="str">
            <v>Mill Run</v>
          </cell>
          <cell r="D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HC212" t="str">
            <v/>
          </cell>
          <cell r="HD212" t="str">
            <v/>
          </cell>
          <cell r="HE212" t="str">
            <v/>
          </cell>
          <cell r="HG212" t="str">
            <v/>
          </cell>
        </row>
        <row r="213">
          <cell r="C213" t="str">
            <v>Mountaineer</v>
          </cell>
          <cell r="D213" t="str">
            <v>Major</v>
          </cell>
          <cell r="H213">
            <v>2100</v>
          </cell>
          <cell r="I213">
            <v>0</v>
          </cell>
          <cell r="J213">
            <v>2364.625206904705</v>
          </cell>
          <cell r="K213">
            <v>0</v>
          </cell>
          <cell r="L213">
            <v>0</v>
          </cell>
          <cell r="M213">
            <v>59034.8</v>
          </cell>
          <cell r="N213">
            <v>59515.522804584005</v>
          </cell>
          <cell r="HC213">
            <v>0</v>
          </cell>
          <cell r="HD213">
            <v>3</v>
          </cell>
          <cell r="HE213">
            <v>3</v>
          </cell>
          <cell r="HG213">
            <v>4</v>
          </cell>
        </row>
        <row r="214">
          <cell r="C214" t="str">
            <v>Mountaineer</v>
          </cell>
          <cell r="D214" t="str">
            <v>Minor</v>
          </cell>
          <cell r="H214">
            <v>1540</v>
          </cell>
          <cell r="I214">
            <v>0</v>
          </cell>
          <cell r="J214">
            <v>2364.625206904705</v>
          </cell>
          <cell r="K214">
            <v>0</v>
          </cell>
          <cell r="L214">
            <v>0</v>
          </cell>
          <cell r="M214">
            <v>71641.240000000005</v>
          </cell>
          <cell r="N214">
            <v>45025.915145037754</v>
          </cell>
          <cell r="HC214">
            <v>0</v>
          </cell>
          <cell r="HD214">
            <v>2</v>
          </cell>
          <cell r="HE214">
            <v>8</v>
          </cell>
          <cell r="HG214">
            <v>9</v>
          </cell>
        </row>
        <row r="215">
          <cell r="C215" t="str">
            <v>Mountaineer</v>
          </cell>
          <cell r="D215" t="str">
            <v>GBX Oil Changes</v>
          </cell>
          <cell r="H215">
            <v>140</v>
          </cell>
          <cell r="I215">
            <v>1200</v>
          </cell>
          <cell r="J215">
            <v>0</v>
          </cell>
          <cell r="K215">
            <v>0</v>
          </cell>
          <cell r="L215">
            <v>0</v>
          </cell>
          <cell r="M215">
            <v>43252</v>
          </cell>
          <cell r="N215">
            <v>2883.5040118500001</v>
          </cell>
          <cell r="HC215">
            <v>0</v>
          </cell>
          <cell r="HD215">
            <v>1</v>
          </cell>
          <cell r="HE215">
            <v>7</v>
          </cell>
          <cell r="HG215">
            <v>7</v>
          </cell>
        </row>
        <row r="216">
          <cell r="C216" t="str">
            <v>Mountaineer</v>
          </cell>
          <cell r="D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HC216" t="str">
            <v/>
          </cell>
          <cell r="HD216" t="str">
            <v/>
          </cell>
          <cell r="HE216" t="str">
            <v/>
          </cell>
          <cell r="HG216" t="str">
            <v/>
          </cell>
        </row>
        <row r="217">
          <cell r="C217" t="str">
            <v>Mountaineer</v>
          </cell>
          <cell r="D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HC217" t="str">
            <v/>
          </cell>
          <cell r="HD217" t="str">
            <v/>
          </cell>
          <cell r="HE217" t="str">
            <v/>
          </cell>
          <cell r="HG217" t="str">
            <v/>
          </cell>
        </row>
        <row r="218">
          <cell r="C218" t="str">
            <v>Somerset</v>
          </cell>
          <cell r="D218" t="str">
            <v>Major</v>
          </cell>
          <cell r="H218">
            <v>280</v>
          </cell>
          <cell r="I218">
            <v>0</v>
          </cell>
          <cell r="J218">
            <v>322.44889185064164</v>
          </cell>
          <cell r="K218">
            <v>0</v>
          </cell>
          <cell r="L218">
            <v>0</v>
          </cell>
          <cell r="M218">
            <v>8885.0999999999985</v>
          </cell>
          <cell r="N218">
            <v>6038.0574008138992</v>
          </cell>
          <cell r="HC218">
            <v>0.2</v>
          </cell>
          <cell r="HD218">
            <v>0</v>
          </cell>
          <cell r="HE218">
            <v>7</v>
          </cell>
          <cell r="HG218">
            <v>7</v>
          </cell>
        </row>
        <row r="219">
          <cell r="C219" t="str">
            <v>Somerset</v>
          </cell>
          <cell r="D219" t="str">
            <v>Minor</v>
          </cell>
          <cell r="H219">
            <v>70</v>
          </cell>
          <cell r="I219">
            <v>0</v>
          </cell>
          <cell r="J219">
            <v>322.44889185064164</v>
          </cell>
          <cell r="K219">
            <v>0</v>
          </cell>
          <cell r="L219">
            <v>0</v>
          </cell>
          <cell r="M219">
            <v>3619.38</v>
          </cell>
          <cell r="N219">
            <v>2162.6280088874996</v>
          </cell>
          <cell r="HC219">
            <v>0.2</v>
          </cell>
          <cell r="HD219">
            <v>0</v>
          </cell>
          <cell r="HE219">
            <v>3</v>
          </cell>
          <cell r="HG219">
            <v>3</v>
          </cell>
        </row>
        <row r="220">
          <cell r="C220" t="str">
            <v>Somerset</v>
          </cell>
          <cell r="D220" t="str">
            <v>GBX Oil Changes</v>
          </cell>
          <cell r="H220">
            <v>70</v>
          </cell>
          <cell r="I220">
            <v>600</v>
          </cell>
          <cell r="J220">
            <v>0</v>
          </cell>
          <cell r="K220">
            <v>0</v>
          </cell>
          <cell r="L220">
            <v>0</v>
          </cell>
          <cell r="M220">
            <v>3337.5</v>
          </cell>
          <cell r="N220">
            <v>360.43800148124996</v>
          </cell>
          <cell r="HC220">
            <v>0.2</v>
          </cell>
          <cell r="HD220">
            <v>0</v>
          </cell>
          <cell r="HE220">
            <v>8</v>
          </cell>
          <cell r="HG220">
            <v>8</v>
          </cell>
        </row>
        <row r="221">
          <cell r="C221" t="str">
            <v>Somerset</v>
          </cell>
          <cell r="D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HC221" t="str">
            <v/>
          </cell>
          <cell r="HD221" t="str">
            <v/>
          </cell>
          <cell r="HE221" t="str">
            <v/>
          </cell>
          <cell r="HG221" t="str">
            <v/>
          </cell>
        </row>
        <row r="222">
          <cell r="C222" t="str">
            <v>Somerset</v>
          </cell>
          <cell r="D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HC222" t="str">
            <v/>
          </cell>
          <cell r="HD222" t="str">
            <v/>
          </cell>
          <cell r="HE222" t="str">
            <v/>
          </cell>
          <cell r="HG222" t="str">
            <v/>
          </cell>
        </row>
        <row r="223">
          <cell r="C223" t="str">
            <v>Waymart</v>
          </cell>
          <cell r="D223" t="str">
            <v>Major</v>
          </cell>
          <cell r="H223">
            <v>1270</v>
          </cell>
          <cell r="I223">
            <v>0</v>
          </cell>
          <cell r="J223">
            <v>2960.8837249295984</v>
          </cell>
          <cell r="K223">
            <v>11468</v>
          </cell>
          <cell r="L223">
            <v>1100</v>
          </cell>
          <cell r="M223">
            <v>63676.549999999996</v>
          </cell>
          <cell r="N223">
            <v>45895.335294065248</v>
          </cell>
          <cell r="HC223">
            <v>0.33333333333333331</v>
          </cell>
          <cell r="HD223">
            <v>2</v>
          </cell>
          <cell r="HE223">
            <v>10</v>
          </cell>
          <cell r="HG223">
            <v>11</v>
          </cell>
        </row>
        <row r="224">
          <cell r="C224" t="str">
            <v>Waymart</v>
          </cell>
          <cell r="D224" t="str">
            <v>Minor</v>
          </cell>
          <cell r="H224">
            <v>720</v>
          </cell>
          <cell r="I224">
            <v>0</v>
          </cell>
          <cell r="J224">
            <v>3610.8837249295984</v>
          </cell>
          <cell r="K224">
            <v>4318</v>
          </cell>
          <cell r="L224">
            <v>0</v>
          </cell>
          <cell r="M224">
            <v>25938.89</v>
          </cell>
          <cell r="N224">
            <v>16438.157340281246</v>
          </cell>
          <cell r="HC224">
            <v>0.33333333333333331</v>
          </cell>
          <cell r="HD224">
            <v>1</v>
          </cell>
          <cell r="HE224">
            <v>6</v>
          </cell>
          <cell r="HG224">
            <v>6</v>
          </cell>
        </row>
        <row r="225">
          <cell r="C225" t="str">
            <v>Waymart</v>
          </cell>
          <cell r="D225" t="str">
            <v>GBX Oil Changes</v>
          </cell>
          <cell r="H225">
            <v>290</v>
          </cell>
          <cell r="I225">
            <v>1200</v>
          </cell>
          <cell r="J225">
            <v>650</v>
          </cell>
          <cell r="K225">
            <v>2194</v>
          </cell>
          <cell r="L225">
            <v>0</v>
          </cell>
          <cell r="M225">
            <v>30037.5</v>
          </cell>
          <cell r="N225">
            <v>3440.5445595937495</v>
          </cell>
          <cell r="HC225">
            <v>0.33333333333333331</v>
          </cell>
          <cell r="HD225">
            <v>0</v>
          </cell>
          <cell r="HE225">
            <v>7</v>
          </cell>
          <cell r="HG225">
            <v>7</v>
          </cell>
        </row>
        <row r="226">
          <cell r="C226" t="str">
            <v>Waymart</v>
          </cell>
          <cell r="D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HC226" t="str">
            <v/>
          </cell>
          <cell r="HD226" t="str">
            <v/>
          </cell>
          <cell r="HE226" t="str">
            <v/>
          </cell>
          <cell r="HG226" t="str">
            <v/>
          </cell>
        </row>
        <row r="227">
          <cell r="C227" t="str">
            <v>Waymart</v>
          </cell>
          <cell r="D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HC227" t="str">
            <v/>
          </cell>
          <cell r="HD227" t="str">
            <v/>
          </cell>
          <cell r="HE227" t="str">
            <v/>
          </cell>
          <cell r="HG227" t="str">
            <v/>
          </cell>
        </row>
        <row r="228">
          <cell r="C228" t="str">
            <v>Mount Copper</v>
          </cell>
          <cell r="D228" t="str">
            <v>Major</v>
          </cell>
          <cell r="H228">
            <v>1400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131983.19999999998</v>
          </cell>
          <cell r="N228">
            <v>43252.560177749991</v>
          </cell>
          <cell r="HC228">
            <v>0.2</v>
          </cell>
          <cell r="HD228">
            <v>2</v>
          </cell>
          <cell r="HE228">
            <v>9</v>
          </cell>
          <cell r="HG228">
            <v>10</v>
          </cell>
        </row>
        <row r="229">
          <cell r="C229" t="str">
            <v>Mount Copper</v>
          </cell>
          <cell r="D229" t="str">
            <v>Minor</v>
          </cell>
          <cell r="H229">
            <v>1050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31067.64</v>
          </cell>
          <cell r="N229">
            <v>35642.403282839063</v>
          </cell>
          <cell r="HC229">
            <v>0.1111111111111111</v>
          </cell>
          <cell r="HD229">
            <v>3</v>
          </cell>
          <cell r="HE229">
            <v>4</v>
          </cell>
          <cell r="HG229">
            <v>5</v>
          </cell>
        </row>
        <row r="230">
          <cell r="C230" t="str">
            <v>Mount Copper</v>
          </cell>
          <cell r="D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HC230" t="str">
            <v/>
          </cell>
          <cell r="HD230" t="str">
            <v/>
          </cell>
          <cell r="HE230" t="str">
            <v/>
          </cell>
          <cell r="HG230" t="str">
            <v/>
          </cell>
        </row>
        <row r="231">
          <cell r="C231" t="str">
            <v>Mount Copper</v>
          </cell>
          <cell r="D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HC231" t="str">
            <v/>
          </cell>
          <cell r="HD231" t="str">
            <v/>
          </cell>
          <cell r="HE231" t="str">
            <v/>
          </cell>
          <cell r="HG231" t="str">
            <v/>
          </cell>
        </row>
        <row r="232">
          <cell r="C232" t="str">
            <v>Mount Copper</v>
          </cell>
          <cell r="D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HC232" t="str">
            <v/>
          </cell>
          <cell r="HD232" t="str">
            <v/>
          </cell>
          <cell r="HE232" t="str">
            <v/>
          </cell>
          <cell r="HG232" t="str">
            <v/>
          </cell>
        </row>
        <row r="233">
          <cell r="C233" t="str">
            <v>Pubnico Point</v>
          </cell>
          <cell r="D233" t="str">
            <v>Major</v>
          </cell>
          <cell r="H233">
            <v>840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74790.48</v>
          </cell>
          <cell r="N233">
            <v>24509.784100724995</v>
          </cell>
          <cell r="HC233">
            <v>0.2</v>
          </cell>
          <cell r="HD233">
            <v>1</v>
          </cell>
          <cell r="HE233">
            <v>10</v>
          </cell>
          <cell r="HG233">
            <v>10</v>
          </cell>
        </row>
        <row r="234">
          <cell r="C234" t="str">
            <v>Pubnico Point</v>
          </cell>
          <cell r="D234" t="str">
            <v>Minor</v>
          </cell>
          <cell r="H234">
            <v>630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17604.995999999999</v>
          </cell>
          <cell r="N234">
            <v>20197.361860275472</v>
          </cell>
          <cell r="HC234">
            <v>0.1111111111111111</v>
          </cell>
          <cell r="HD234">
            <v>1</v>
          </cell>
          <cell r="HE234">
            <v>5</v>
          </cell>
          <cell r="HG234">
            <v>5</v>
          </cell>
        </row>
        <row r="235">
          <cell r="C235" t="str">
            <v>Pubnico Point</v>
          </cell>
          <cell r="D235" t="str">
            <v>GBX Oil Changes</v>
          </cell>
          <cell r="H235">
            <v>70</v>
          </cell>
          <cell r="I235">
            <v>600</v>
          </cell>
          <cell r="J235">
            <v>0</v>
          </cell>
          <cell r="K235">
            <v>0</v>
          </cell>
          <cell r="L235">
            <v>0</v>
          </cell>
          <cell r="M235">
            <v>8008.32</v>
          </cell>
          <cell r="N235">
            <v>524.2734567</v>
          </cell>
          <cell r="HC235">
            <v>0</v>
          </cell>
          <cell r="HD235">
            <v>0</v>
          </cell>
          <cell r="HE235">
            <v>7</v>
          </cell>
          <cell r="HG235">
            <v>7</v>
          </cell>
        </row>
        <row r="236">
          <cell r="C236" t="str">
            <v>Pubnico Point</v>
          </cell>
          <cell r="D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HC236" t="str">
            <v/>
          </cell>
          <cell r="HD236" t="str">
            <v/>
          </cell>
          <cell r="HE236" t="str">
            <v/>
          </cell>
          <cell r="HG236" t="str">
            <v/>
          </cell>
        </row>
        <row r="237">
          <cell r="C237" t="str">
            <v>Pubnico Point</v>
          </cell>
          <cell r="D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HC237" t="str">
            <v/>
          </cell>
          <cell r="HD237" t="str">
            <v/>
          </cell>
          <cell r="HE237" t="str">
            <v/>
          </cell>
          <cell r="HG237" t="str">
            <v/>
          </cell>
        </row>
        <row r="238">
          <cell r="C238" t="str">
            <v>Diablo</v>
          </cell>
          <cell r="D238" t="str">
            <v>Major</v>
          </cell>
          <cell r="H238">
            <v>1190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7340.49</v>
          </cell>
          <cell r="N238">
            <v>20428.837627176705</v>
          </cell>
          <cell r="HC238">
            <v>0.1111111111111111</v>
          </cell>
          <cell r="HD238">
            <v>3</v>
          </cell>
          <cell r="HE238">
            <v>1</v>
          </cell>
          <cell r="HG238">
            <v>2</v>
          </cell>
        </row>
        <row r="239">
          <cell r="C239" t="str">
            <v>Diablo</v>
          </cell>
          <cell r="D239" t="str">
            <v>Mini-Minor</v>
          </cell>
          <cell r="H239">
            <v>630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2133.73</v>
          </cell>
          <cell r="N239">
            <v>4863.1086735859044</v>
          </cell>
          <cell r="HC239">
            <v>0</v>
          </cell>
          <cell r="HD239">
            <v>2</v>
          </cell>
          <cell r="HE239">
            <v>10</v>
          </cell>
          <cell r="HG239">
            <v>11</v>
          </cell>
        </row>
        <row r="240">
          <cell r="C240" t="str">
            <v>Diablo</v>
          </cell>
          <cell r="D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HC240" t="str">
            <v/>
          </cell>
          <cell r="HD240" t="str">
            <v/>
          </cell>
          <cell r="HE240" t="str">
            <v/>
          </cell>
          <cell r="HG240" t="str">
            <v/>
          </cell>
        </row>
        <row r="241">
          <cell r="C241" t="str">
            <v>Diablo</v>
          </cell>
          <cell r="D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HC241" t="str">
            <v/>
          </cell>
          <cell r="HD241" t="str">
            <v/>
          </cell>
          <cell r="HE241" t="str">
            <v/>
          </cell>
          <cell r="HG241" t="str">
            <v/>
          </cell>
        </row>
        <row r="242">
          <cell r="C242" t="str">
            <v>Diablo</v>
          </cell>
          <cell r="D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HC242" t="str">
            <v/>
          </cell>
          <cell r="HD242" t="str">
            <v/>
          </cell>
          <cell r="HE242" t="str">
            <v/>
          </cell>
          <cell r="HG242" t="str">
            <v/>
          </cell>
        </row>
        <row r="243">
          <cell r="C243" t="str">
            <v>Green Ridge Power 33</v>
          </cell>
          <cell r="D243" t="str">
            <v>Major</v>
          </cell>
          <cell r="H243">
            <v>3640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10750</v>
          </cell>
          <cell r="N243">
            <v>14164.737999230772</v>
          </cell>
          <cell r="HC243">
            <v>0</v>
          </cell>
          <cell r="HD243">
            <v>11</v>
          </cell>
          <cell r="HE243">
            <v>1</v>
          </cell>
          <cell r="HG243">
            <v>6</v>
          </cell>
        </row>
        <row r="244">
          <cell r="C244" t="str">
            <v>Green Ridge Power 33</v>
          </cell>
          <cell r="D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HC244" t="str">
            <v/>
          </cell>
          <cell r="HD244" t="str">
            <v/>
          </cell>
          <cell r="HE244" t="str">
            <v/>
          </cell>
          <cell r="HG244" t="str">
            <v/>
          </cell>
        </row>
        <row r="245">
          <cell r="C245" t="str">
            <v>Green Ridge Power 33</v>
          </cell>
          <cell r="D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HC245" t="str">
            <v/>
          </cell>
          <cell r="HD245" t="str">
            <v/>
          </cell>
          <cell r="HE245" t="str">
            <v/>
          </cell>
          <cell r="HG245" t="str">
            <v/>
          </cell>
        </row>
        <row r="246">
          <cell r="C246" t="str">
            <v>Green Ridge Power 33</v>
          </cell>
          <cell r="D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HC246" t="str">
            <v/>
          </cell>
          <cell r="HD246" t="str">
            <v/>
          </cell>
          <cell r="HE246" t="str">
            <v/>
          </cell>
          <cell r="HG246" t="str">
            <v/>
          </cell>
        </row>
        <row r="247">
          <cell r="C247" t="str">
            <v>Green Ridge Power 33</v>
          </cell>
          <cell r="D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HC247" t="str">
            <v/>
          </cell>
          <cell r="HD247" t="str">
            <v/>
          </cell>
          <cell r="HE247" t="str">
            <v/>
          </cell>
          <cell r="HG247" t="str">
            <v/>
          </cell>
        </row>
        <row r="248">
          <cell r="C248" t="str">
            <v>Green Ridge Power 56/100</v>
          </cell>
          <cell r="D248" t="str">
            <v>Major</v>
          </cell>
          <cell r="H248">
            <v>3640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64350</v>
          </cell>
          <cell r="N248">
            <v>276867.51011746447</v>
          </cell>
          <cell r="HC248">
            <v>0.1111111111111111</v>
          </cell>
          <cell r="HD248">
            <v>11</v>
          </cell>
          <cell r="HE248">
            <v>1</v>
          </cell>
          <cell r="HG248">
            <v>6</v>
          </cell>
        </row>
        <row r="249">
          <cell r="C249" t="str">
            <v>Green Ridge Power 56/100</v>
          </cell>
          <cell r="D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HC249" t="str">
            <v/>
          </cell>
          <cell r="HD249" t="str">
            <v/>
          </cell>
          <cell r="HE249" t="str">
            <v/>
          </cell>
          <cell r="HG249" t="str">
            <v/>
          </cell>
        </row>
        <row r="250">
          <cell r="C250" t="str">
            <v>Green Ridge Power 56/100</v>
          </cell>
          <cell r="D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HC250" t="str">
            <v/>
          </cell>
          <cell r="HD250" t="str">
            <v/>
          </cell>
          <cell r="HE250" t="str">
            <v/>
          </cell>
          <cell r="HG250" t="str">
            <v/>
          </cell>
        </row>
        <row r="251">
          <cell r="C251" t="str">
            <v>Green Ridge Power 56/100</v>
          </cell>
          <cell r="D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HC251" t="str">
            <v/>
          </cell>
          <cell r="HD251" t="str">
            <v/>
          </cell>
          <cell r="HE251" t="str">
            <v/>
          </cell>
          <cell r="HG251" t="str">
            <v/>
          </cell>
        </row>
        <row r="252">
          <cell r="C252" t="str">
            <v>Green Ridge Power 56/100</v>
          </cell>
          <cell r="D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HC252" t="str">
            <v/>
          </cell>
          <cell r="HD252" t="str">
            <v/>
          </cell>
          <cell r="HE252" t="str">
            <v/>
          </cell>
          <cell r="HG252" t="str">
            <v/>
          </cell>
        </row>
        <row r="253">
          <cell r="C253" t="str">
            <v>Highwinds</v>
          </cell>
          <cell r="D253" t="str">
            <v>Major</v>
          </cell>
          <cell r="H253">
            <v>4560</v>
          </cell>
          <cell r="I253">
            <v>0</v>
          </cell>
          <cell r="J253">
            <v>12891.869409150477</v>
          </cell>
          <cell r="K253">
            <v>57672</v>
          </cell>
          <cell r="L253">
            <v>0</v>
          </cell>
          <cell r="M253">
            <v>329958</v>
          </cell>
          <cell r="N253">
            <v>148729.74899192312</v>
          </cell>
          <cell r="HC253">
            <v>0.33333333333333331</v>
          </cell>
          <cell r="HD253">
            <v>1</v>
          </cell>
          <cell r="HE253">
            <v>1</v>
          </cell>
          <cell r="HG253">
            <v>1</v>
          </cell>
        </row>
        <row r="254">
          <cell r="C254" t="str">
            <v>Highwinds</v>
          </cell>
          <cell r="D254" t="str">
            <v>Minor</v>
          </cell>
          <cell r="H254">
            <v>3150</v>
          </cell>
          <cell r="I254">
            <v>0</v>
          </cell>
          <cell r="J254">
            <v>7691.8694091504758</v>
          </cell>
          <cell r="K254">
            <v>0</v>
          </cell>
          <cell r="L254">
            <v>0</v>
          </cell>
          <cell r="M254">
            <v>77669.100000000006</v>
          </cell>
          <cell r="N254">
            <v>115557.70318997455</v>
          </cell>
          <cell r="HC254">
            <v>0.1111111111111111</v>
          </cell>
          <cell r="HD254">
            <v>3</v>
          </cell>
          <cell r="HE254">
            <v>7</v>
          </cell>
          <cell r="HG254">
            <v>8</v>
          </cell>
        </row>
        <row r="255">
          <cell r="C255" t="str">
            <v>Highwinds</v>
          </cell>
          <cell r="D255" t="str">
            <v>GBX Oil Changes</v>
          </cell>
          <cell r="H255">
            <v>210</v>
          </cell>
          <cell r="I255">
            <v>1800</v>
          </cell>
          <cell r="J255">
            <v>0</v>
          </cell>
          <cell r="K255">
            <v>0</v>
          </cell>
          <cell r="L255">
            <v>0</v>
          </cell>
          <cell r="M255">
            <v>60062.400000000001</v>
          </cell>
          <cell r="N255">
            <v>5099.3056797230784</v>
          </cell>
          <cell r="HC255">
            <v>0</v>
          </cell>
          <cell r="HD255">
            <v>1</v>
          </cell>
          <cell r="HE255">
            <v>1</v>
          </cell>
          <cell r="HG255">
            <v>1</v>
          </cell>
        </row>
        <row r="256">
          <cell r="C256" t="str">
            <v>Highwinds</v>
          </cell>
          <cell r="D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HC256" t="str">
            <v/>
          </cell>
          <cell r="HD256" t="str">
            <v/>
          </cell>
          <cell r="HE256" t="str">
            <v/>
          </cell>
          <cell r="HG256" t="str">
            <v/>
          </cell>
        </row>
        <row r="257">
          <cell r="C257" t="str">
            <v>Highwinds</v>
          </cell>
          <cell r="D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HC257" t="str">
            <v/>
          </cell>
          <cell r="HD257" t="str">
            <v/>
          </cell>
          <cell r="HE257" t="str">
            <v/>
          </cell>
          <cell r="HG257" t="str">
            <v/>
          </cell>
        </row>
        <row r="258">
          <cell r="C258" t="str">
            <v>Montezuma</v>
          </cell>
          <cell r="D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HC258" t="str">
            <v/>
          </cell>
          <cell r="HD258" t="str">
            <v/>
          </cell>
          <cell r="HE258" t="str">
            <v/>
          </cell>
          <cell r="HG258" t="str">
            <v/>
          </cell>
        </row>
        <row r="259">
          <cell r="C259" t="str">
            <v>Montezuma</v>
          </cell>
          <cell r="D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HC259" t="str">
            <v/>
          </cell>
          <cell r="HD259" t="str">
            <v/>
          </cell>
          <cell r="HE259" t="str">
            <v/>
          </cell>
          <cell r="HG259" t="str">
            <v/>
          </cell>
        </row>
        <row r="260">
          <cell r="C260" t="str">
            <v>Montezuma</v>
          </cell>
          <cell r="D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HC260" t="str">
            <v/>
          </cell>
          <cell r="HD260" t="str">
            <v/>
          </cell>
          <cell r="HE260" t="str">
            <v/>
          </cell>
          <cell r="HG260" t="str">
            <v/>
          </cell>
        </row>
        <row r="261">
          <cell r="C261" t="str">
            <v>Montezuma</v>
          </cell>
          <cell r="D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HC261" t="str">
            <v/>
          </cell>
          <cell r="HD261" t="str">
            <v/>
          </cell>
          <cell r="HE261" t="str">
            <v/>
          </cell>
          <cell r="HG261" t="str">
            <v/>
          </cell>
        </row>
        <row r="262">
          <cell r="C262" t="str">
            <v>Montezuma</v>
          </cell>
          <cell r="D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HC262" t="str">
            <v/>
          </cell>
          <cell r="HD262" t="str">
            <v/>
          </cell>
          <cell r="HE262" t="str">
            <v/>
          </cell>
          <cell r="HG262" t="str">
            <v/>
          </cell>
        </row>
        <row r="263">
          <cell r="C263" t="str">
            <v>Northern Colorado GE</v>
          </cell>
          <cell r="D263" t="str">
            <v>Warranty Sweep</v>
          </cell>
          <cell r="H263">
            <v>210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375</v>
          </cell>
          <cell r="N263">
            <v>6374.132099653847</v>
          </cell>
          <cell r="HC263">
            <v>0</v>
          </cell>
          <cell r="HD263">
            <v>0</v>
          </cell>
          <cell r="HE263">
            <v>8</v>
          </cell>
          <cell r="HG263">
            <v>8</v>
          </cell>
        </row>
        <row r="264">
          <cell r="C264" t="str">
            <v>Northern Colorado GE</v>
          </cell>
          <cell r="D264" t="str">
            <v>Major</v>
          </cell>
          <cell r="H264">
            <v>420</v>
          </cell>
          <cell r="I264">
            <v>0</v>
          </cell>
          <cell r="J264">
            <v>1068.3151957153441</v>
          </cell>
          <cell r="K264">
            <v>0</v>
          </cell>
          <cell r="L264">
            <v>0</v>
          </cell>
          <cell r="M264">
            <v>22212.75</v>
          </cell>
          <cell r="N264">
            <v>16313.528753714079</v>
          </cell>
          <cell r="HC264">
            <v>0.2</v>
          </cell>
          <cell r="HD264">
            <v>1</v>
          </cell>
          <cell r="HE264">
            <v>3</v>
          </cell>
          <cell r="HG264">
            <v>3</v>
          </cell>
        </row>
        <row r="265">
          <cell r="C265" t="str">
            <v>Northern Colorado GE</v>
          </cell>
          <cell r="D265" t="str">
            <v>Minor</v>
          </cell>
          <cell r="H265">
            <v>210</v>
          </cell>
          <cell r="I265">
            <v>0</v>
          </cell>
          <cell r="J265">
            <v>1068.3151957153441</v>
          </cell>
          <cell r="K265">
            <v>0</v>
          </cell>
          <cell r="L265">
            <v>0</v>
          </cell>
          <cell r="M265">
            <v>9048.4500000000007</v>
          </cell>
          <cell r="N265">
            <v>5842.9544246826936</v>
          </cell>
          <cell r="HC265">
            <v>0.2</v>
          </cell>
          <cell r="HD265">
            <v>0</v>
          </cell>
          <cell r="HE265">
            <v>12</v>
          </cell>
          <cell r="HG265">
            <v>12</v>
          </cell>
        </row>
        <row r="266">
          <cell r="C266" t="str">
            <v>Northern Colorado GE</v>
          </cell>
          <cell r="D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HC266" t="str">
            <v/>
          </cell>
          <cell r="HD266" t="str">
            <v/>
          </cell>
          <cell r="HE266" t="str">
            <v/>
          </cell>
          <cell r="HG266" t="str">
            <v/>
          </cell>
        </row>
        <row r="267">
          <cell r="C267" t="str">
            <v>Northern Colorado GE</v>
          </cell>
          <cell r="D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HC267" t="str">
            <v/>
          </cell>
          <cell r="HD267" t="str">
            <v/>
          </cell>
          <cell r="HE267" t="str">
            <v/>
          </cell>
          <cell r="HG267" t="str">
            <v/>
          </cell>
        </row>
        <row r="268">
          <cell r="C268" t="str">
            <v>Northern Colorado SE</v>
          </cell>
          <cell r="D268" t="str">
            <v>Warranty Sweep</v>
          </cell>
          <cell r="H268">
            <v>630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1650</v>
          </cell>
          <cell r="N268">
            <v>28046.181238476929</v>
          </cell>
          <cell r="HC268">
            <v>0</v>
          </cell>
          <cell r="HD268">
            <v>0</v>
          </cell>
          <cell r="HE268">
            <v>4</v>
          </cell>
          <cell r="HG268">
            <v>4</v>
          </cell>
        </row>
        <row r="269">
          <cell r="C269" t="str">
            <v>Northern Colorado SE</v>
          </cell>
          <cell r="D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HC269" t="str">
            <v/>
          </cell>
          <cell r="HD269" t="str">
            <v/>
          </cell>
          <cell r="HE269" t="str">
            <v/>
          </cell>
          <cell r="HG269" t="str">
            <v/>
          </cell>
        </row>
        <row r="270">
          <cell r="C270" t="str">
            <v>Northern Colorado SE</v>
          </cell>
          <cell r="D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HC270" t="str">
            <v/>
          </cell>
          <cell r="HD270" t="str">
            <v/>
          </cell>
          <cell r="HE270" t="str">
            <v/>
          </cell>
          <cell r="HG270" t="str">
            <v/>
          </cell>
        </row>
        <row r="271">
          <cell r="C271" t="str">
            <v>Northern Colorado SE</v>
          </cell>
          <cell r="D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HC271" t="str">
            <v/>
          </cell>
          <cell r="HD271" t="str">
            <v/>
          </cell>
          <cell r="HE271" t="str">
            <v/>
          </cell>
          <cell r="HG271" t="str">
            <v/>
          </cell>
        </row>
        <row r="272">
          <cell r="C272" t="str">
            <v>Northern Colorado SE</v>
          </cell>
          <cell r="D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HC272" t="str">
            <v/>
          </cell>
          <cell r="HD272" t="str">
            <v/>
          </cell>
          <cell r="HE272" t="str">
            <v/>
          </cell>
          <cell r="HG272" t="str">
            <v/>
          </cell>
        </row>
        <row r="273">
          <cell r="C273" t="str">
            <v>Peetz 1</v>
          </cell>
          <cell r="D273" t="str">
            <v>Major</v>
          </cell>
          <cell r="H273">
            <v>3360</v>
          </cell>
          <cell r="I273">
            <v>0</v>
          </cell>
          <cell r="J273">
            <v>9472.3947353427156</v>
          </cell>
          <cell r="K273">
            <v>0</v>
          </cell>
          <cell r="L273">
            <v>0</v>
          </cell>
          <cell r="M273">
            <v>196953.05</v>
          </cell>
          <cell r="N273">
            <v>144646.62161626483</v>
          </cell>
          <cell r="HC273">
            <v>0.2</v>
          </cell>
          <cell r="HD273">
            <v>4</v>
          </cell>
          <cell r="HE273">
            <v>8</v>
          </cell>
          <cell r="HG273">
            <v>10</v>
          </cell>
        </row>
        <row r="274">
          <cell r="C274" t="str">
            <v>Peetz 1</v>
          </cell>
          <cell r="D274" t="str">
            <v>Minor</v>
          </cell>
          <cell r="H274">
            <v>1260</v>
          </cell>
          <cell r="I274">
            <v>0</v>
          </cell>
          <cell r="J274">
            <v>9472.3947353427156</v>
          </cell>
          <cell r="K274">
            <v>0</v>
          </cell>
          <cell r="L274">
            <v>0</v>
          </cell>
          <cell r="M274">
            <v>80229.59</v>
          </cell>
          <cell r="N274">
            <v>51807.529232186549</v>
          </cell>
          <cell r="HC274">
            <v>0.2</v>
          </cell>
          <cell r="HD274">
            <v>1</v>
          </cell>
          <cell r="HE274">
            <v>2</v>
          </cell>
          <cell r="HG274">
            <v>2</v>
          </cell>
        </row>
        <row r="275">
          <cell r="C275" t="str">
            <v>Peetz 1</v>
          </cell>
          <cell r="D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HC275" t="str">
            <v/>
          </cell>
          <cell r="HD275" t="str">
            <v/>
          </cell>
          <cell r="HE275" t="str">
            <v/>
          </cell>
          <cell r="HG275" t="str">
            <v/>
          </cell>
        </row>
        <row r="276">
          <cell r="C276" t="str">
            <v>Peetz 1</v>
          </cell>
          <cell r="D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HC276" t="str">
            <v/>
          </cell>
          <cell r="HD276" t="str">
            <v/>
          </cell>
          <cell r="HE276" t="str">
            <v/>
          </cell>
          <cell r="HG276" t="str">
            <v/>
          </cell>
        </row>
        <row r="277">
          <cell r="C277" t="str">
            <v>Peetz 1</v>
          </cell>
          <cell r="D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HC277" t="str">
            <v/>
          </cell>
          <cell r="HD277" t="str">
            <v/>
          </cell>
          <cell r="HE277" t="str">
            <v/>
          </cell>
          <cell r="HG277" t="str">
            <v/>
          </cell>
        </row>
        <row r="278">
          <cell r="C278" t="str">
            <v>Peetz 2</v>
          </cell>
          <cell r="D278" t="str">
            <v>Major</v>
          </cell>
          <cell r="H278">
            <v>3360</v>
          </cell>
          <cell r="I278">
            <v>0</v>
          </cell>
          <cell r="J278">
            <v>9543.6157483904044</v>
          </cell>
          <cell r="K278">
            <v>0</v>
          </cell>
          <cell r="L278">
            <v>0</v>
          </cell>
          <cell r="M278">
            <v>198433.9</v>
          </cell>
          <cell r="N278">
            <v>145734.19019984579</v>
          </cell>
          <cell r="HC278">
            <v>0.2</v>
          </cell>
          <cell r="HD278">
            <v>4</v>
          </cell>
          <cell r="HE278">
            <v>4</v>
          </cell>
          <cell r="HG278">
            <v>6</v>
          </cell>
        </row>
        <row r="279">
          <cell r="C279" t="str">
            <v>Peetz 2</v>
          </cell>
          <cell r="D279" t="str">
            <v>Minor</v>
          </cell>
          <cell r="H279">
            <v>1260</v>
          </cell>
          <cell r="I279">
            <v>0</v>
          </cell>
          <cell r="J279">
            <v>9543.6157483904044</v>
          </cell>
          <cell r="K279">
            <v>0</v>
          </cell>
          <cell r="L279">
            <v>0</v>
          </cell>
          <cell r="M279">
            <v>80832.820000000007</v>
          </cell>
          <cell r="N279">
            <v>52197.059527165395</v>
          </cell>
          <cell r="HC279">
            <v>0.2</v>
          </cell>
          <cell r="HD279">
            <v>1</v>
          </cell>
          <cell r="HE279">
            <v>1</v>
          </cell>
          <cell r="HG279">
            <v>1</v>
          </cell>
        </row>
        <row r="280">
          <cell r="C280" t="str">
            <v>Peetz 2</v>
          </cell>
          <cell r="D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HC280" t="str">
            <v/>
          </cell>
          <cell r="HD280" t="str">
            <v/>
          </cell>
          <cell r="HE280" t="str">
            <v/>
          </cell>
          <cell r="HG280" t="str">
            <v/>
          </cell>
        </row>
        <row r="281">
          <cell r="C281" t="str">
            <v>Peetz 2</v>
          </cell>
          <cell r="D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HC281" t="str">
            <v/>
          </cell>
          <cell r="HD281" t="str">
            <v/>
          </cell>
          <cell r="HE281" t="str">
            <v/>
          </cell>
          <cell r="HG281" t="str">
            <v/>
          </cell>
        </row>
        <row r="282">
          <cell r="C282" t="str">
            <v>Peetz 2</v>
          </cell>
          <cell r="D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HC282" t="str">
            <v/>
          </cell>
          <cell r="HD282" t="str">
            <v/>
          </cell>
          <cell r="HE282" t="str">
            <v/>
          </cell>
          <cell r="HG282" t="str">
            <v/>
          </cell>
        </row>
        <row r="283">
          <cell r="C283" t="str">
            <v>Stateline</v>
          </cell>
          <cell r="D283" t="str">
            <v>Major</v>
          </cell>
          <cell r="H283">
            <v>11830</v>
          </cell>
          <cell r="I283">
            <v>0</v>
          </cell>
          <cell r="J283">
            <v>18745.772320665492</v>
          </cell>
          <cell r="K283">
            <v>87085.5</v>
          </cell>
          <cell r="L283">
            <v>7700</v>
          </cell>
          <cell r="M283">
            <v>107502.66</v>
          </cell>
          <cell r="N283">
            <v>320178.96392022166</v>
          </cell>
          <cell r="HC283">
            <v>0.25925925925925924</v>
          </cell>
          <cell r="HD283">
            <v>5</v>
          </cell>
          <cell r="HE283">
            <v>2</v>
          </cell>
          <cell r="HG283">
            <v>4</v>
          </cell>
        </row>
        <row r="284">
          <cell r="C284" t="str">
            <v>Stateline</v>
          </cell>
          <cell r="D284" t="str">
            <v>Mini-Minor</v>
          </cell>
          <cell r="H284">
            <v>3360</v>
          </cell>
          <cell r="I284">
            <v>0</v>
          </cell>
          <cell r="J284">
            <v>14195.77232066549</v>
          </cell>
          <cell r="K284">
            <v>0</v>
          </cell>
          <cell r="L284">
            <v>0</v>
          </cell>
          <cell r="M284">
            <v>31248.82</v>
          </cell>
          <cell r="N284">
            <v>71221.010897032276</v>
          </cell>
          <cell r="HC284">
            <v>0</v>
          </cell>
          <cell r="HD284">
            <v>11</v>
          </cell>
          <cell r="HE284">
            <v>1</v>
          </cell>
          <cell r="HG284">
            <v>6</v>
          </cell>
        </row>
        <row r="285">
          <cell r="C285" t="str">
            <v>Stateline</v>
          </cell>
          <cell r="D285" t="str">
            <v>GBX Oil Changes</v>
          </cell>
          <cell r="H285">
            <v>1400</v>
          </cell>
          <cell r="I285">
            <v>6000</v>
          </cell>
          <cell r="J285">
            <v>0</v>
          </cell>
          <cell r="K285">
            <v>0</v>
          </cell>
          <cell r="L285">
            <v>0</v>
          </cell>
          <cell r="M285">
            <v>59796</v>
          </cell>
          <cell r="N285">
            <v>58016.996252599332</v>
          </cell>
          <cell r="HC285">
            <v>0</v>
          </cell>
          <cell r="HD285">
            <v>2</v>
          </cell>
          <cell r="HE285">
            <v>9</v>
          </cell>
          <cell r="HG285">
            <v>10</v>
          </cell>
        </row>
        <row r="286">
          <cell r="C286" t="str">
            <v>Stateline</v>
          </cell>
          <cell r="D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HC286" t="str">
            <v/>
          </cell>
          <cell r="HD286" t="str">
            <v/>
          </cell>
          <cell r="HE286" t="str">
            <v/>
          </cell>
          <cell r="HG286" t="str">
            <v/>
          </cell>
        </row>
        <row r="287">
          <cell r="C287" t="str">
            <v>Stateline</v>
          </cell>
          <cell r="D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HC287" t="str">
            <v/>
          </cell>
          <cell r="HD287" t="str">
            <v/>
          </cell>
          <cell r="HE287" t="str">
            <v/>
          </cell>
          <cell r="HG287" t="str">
            <v/>
          </cell>
        </row>
        <row r="288">
          <cell r="C288" t="str">
            <v>Vansycle 1</v>
          </cell>
          <cell r="D288" t="str">
            <v>Major</v>
          </cell>
          <cell r="H288">
            <v>700</v>
          </cell>
          <cell r="I288">
            <v>0</v>
          </cell>
          <cell r="J288">
            <v>1190.81533815737</v>
          </cell>
          <cell r="K288">
            <v>0</v>
          </cell>
          <cell r="L288">
            <v>0</v>
          </cell>
          <cell r="M288">
            <v>8998.02</v>
          </cell>
          <cell r="N288">
            <v>25041.800962345638</v>
          </cell>
          <cell r="HC288">
            <v>0.1111111111111111</v>
          </cell>
          <cell r="HD288">
            <v>1</v>
          </cell>
          <cell r="HE288">
            <v>7</v>
          </cell>
          <cell r="HG288">
            <v>7</v>
          </cell>
        </row>
        <row r="289">
          <cell r="C289" t="str">
            <v>Vansycle 1</v>
          </cell>
          <cell r="D289" t="str">
            <v>Mini-Minor</v>
          </cell>
          <cell r="H289">
            <v>280</v>
          </cell>
          <cell r="I289">
            <v>0</v>
          </cell>
          <cell r="J289">
            <v>1190.81533815737</v>
          </cell>
          <cell r="K289">
            <v>0</v>
          </cell>
          <cell r="L289">
            <v>0</v>
          </cell>
          <cell r="M289">
            <v>2615.54</v>
          </cell>
          <cell r="N289">
            <v>5961.2299869762692</v>
          </cell>
          <cell r="HC289">
            <v>0</v>
          </cell>
          <cell r="HD289">
            <v>0</v>
          </cell>
          <cell r="HE289">
            <v>1</v>
          </cell>
          <cell r="HG289">
            <v>1</v>
          </cell>
        </row>
        <row r="290">
          <cell r="C290" t="str">
            <v>Vansycle 1</v>
          </cell>
          <cell r="D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HC290" t="str">
            <v/>
          </cell>
          <cell r="HD290" t="str">
            <v/>
          </cell>
          <cell r="HE290" t="str">
            <v/>
          </cell>
          <cell r="HG290" t="str">
            <v/>
          </cell>
        </row>
        <row r="291">
          <cell r="C291" t="str">
            <v>Vansycle 1</v>
          </cell>
          <cell r="D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HC291" t="str">
            <v/>
          </cell>
          <cell r="HD291" t="str">
            <v/>
          </cell>
          <cell r="HE291" t="str">
            <v/>
          </cell>
          <cell r="HG291" t="str">
            <v/>
          </cell>
        </row>
        <row r="292">
          <cell r="C292" t="str">
            <v>Vansycle 1</v>
          </cell>
          <cell r="D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HC292" t="str">
            <v/>
          </cell>
          <cell r="HD292" t="str">
            <v/>
          </cell>
          <cell r="HE292" t="str">
            <v/>
          </cell>
          <cell r="HG292" t="str">
            <v/>
          </cell>
        </row>
        <row r="293">
          <cell r="C293" t="str">
            <v>Vansycle 2</v>
          </cell>
          <cell r="D293" t="str">
            <v>Warranty Sweep</v>
          </cell>
          <cell r="H293">
            <v>280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1075</v>
          </cell>
          <cell r="N293">
            <v>18272.512019007696</v>
          </cell>
          <cell r="HC293">
            <v>0</v>
          </cell>
          <cell r="HD293">
            <v>1</v>
          </cell>
          <cell r="HE293">
            <v>8</v>
          </cell>
          <cell r="HG293">
            <v>8</v>
          </cell>
        </row>
        <row r="294">
          <cell r="C294" t="str">
            <v>Vansycle 2</v>
          </cell>
          <cell r="D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HC294" t="str">
            <v/>
          </cell>
          <cell r="HD294" t="str">
            <v/>
          </cell>
          <cell r="HE294" t="str">
            <v/>
          </cell>
          <cell r="HG294" t="str">
            <v/>
          </cell>
        </row>
        <row r="295">
          <cell r="C295" t="str">
            <v>Vansycle 2</v>
          </cell>
          <cell r="D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HC295" t="str">
            <v/>
          </cell>
          <cell r="HD295" t="str">
            <v/>
          </cell>
          <cell r="HE295" t="str">
            <v/>
          </cell>
          <cell r="HG295" t="str">
            <v/>
          </cell>
        </row>
        <row r="296">
          <cell r="C296" t="str">
            <v>Vansycle 2</v>
          </cell>
          <cell r="D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HC296" t="str">
            <v/>
          </cell>
          <cell r="HD296" t="str">
            <v/>
          </cell>
          <cell r="HE296" t="str">
            <v/>
          </cell>
          <cell r="HG296" t="str">
            <v/>
          </cell>
        </row>
        <row r="297">
          <cell r="C297" t="str">
            <v>Vansycle 2</v>
          </cell>
          <cell r="D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HC297" t="str">
            <v/>
          </cell>
          <cell r="HD297" t="str">
            <v/>
          </cell>
          <cell r="HE297" t="str">
            <v/>
          </cell>
          <cell r="HG297" t="str">
            <v/>
          </cell>
        </row>
        <row r="298">
          <cell r="C298" t="str">
            <v>Wind Power Partners 90</v>
          </cell>
          <cell r="D298" t="str">
            <v>Major</v>
          </cell>
          <cell r="H298">
            <v>3640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7150</v>
          </cell>
          <cell r="N298">
            <v>30763.056679718276</v>
          </cell>
          <cell r="HC298">
            <v>0.1111111111111111</v>
          </cell>
          <cell r="HD298">
            <v>11</v>
          </cell>
          <cell r="HE298">
            <v>1</v>
          </cell>
          <cell r="HG298">
            <v>6</v>
          </cell>
        </row>
        <row r="299">
          <cell r="C299" t="str">
            <v>Wind Power Partners 90</v>
          </cell>
          <cell r="D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HC299" t="str">
            <v/>
          </cell>
          <cell r="HD299" t="str">
            <v/>
          </cell>
          <cell r="HE299" t="str">
            <v/>
          </cell>
          <cell r="HG299" t="str">
            <v/>
          </cell>
        </row>
        <row r="300">
          <cell r="C300" t="str">
            <v>Wind Power Partners 90</v>
          </cell>
          <cell r="D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HC300" t="str">
            <v/>
          </cell>
          <cell r="HD300" t="str">
            <v/>
          </cell>
          <cell r="HE300" t="str">
            <v/>
          </cell>
          <cell r="HG300" t="str">
            <v/>
          </cell>
        </row>
        <row r="301">
          <cell r="C301" t="str">
            <v>Wind Power Partners 90</v>
          </cell>
          <cell r="D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HC301" t="str">
            <v/>
          </cell>
          <cell r="HD301" t="str">
            <v/>
          </cell>
          <cell r="HE301" t="str">
            <v/>
          </cell>
          <cell r="HG301" t="str">
            <v/>
          </cell>
        </row>
        <row r="302">
          <cell r="C302" t="str">
            <v>Wind Power Partners 90</v>
          </cell>
          <cell r="D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HC302" t="str">
            <v/>
          </cell>
          <cell r="HD302" t="str">
            <v/>
          </cell>
          <cell r="HE302" t="str">
            <v/>
          </cell>
          <cell r="HG302" t="str">
            <v/>
          </cell>
        </row>
        <row r="303">
          <cell r="C303" t="str">
            <v>Wind Power Partners 91</v>
          </cell>
          <cell r="D303" t="str">
            <v>Major</v>
          </cell>
          <cell r="H303">
            <v>3640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10725</v>
          </cell>
          <cell r="N303">
            <v>46144.585019577411</v>
          </cell>
          <cell r="HC303">
            <v>0.1111111111111111</v>
          </cell>
          <cell r="HD303">
            <v>11</v>
          </cell>
          <cell r="HE303">
            <v>1</v>
          </cell>
          <cell r="HG303">
            <v>6</v>
          </cell>
        </row>
        <row r="304">
          <cell r="C304" t="str">
            <v>Wind Power Partners 91</v>
          </cell>
          <cell r="D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HC304" t="str">
            <v/>
          </cell>
          <cell r="HD304" t="str">
            <v/>
          </cell>
          <cell r="HE304" t="str">
            <v/>
          </cell>
          <cell r="HG304" t="str">
            <v/>
          </cell>
        </row>
        <row r="305">
          <cell r="C305" t="str">
            <v>Wind Power Partners 91</v>
          </cell>
          <cell r="D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HC305" t="str">
            <v/>
          </cell>
          <cell r="HD305" t="str">
            <v/>
          </cell>
          <cell r="HE305" t="str">
            <v/>
          </cell>
          <cell r="HG305" t="str">
            <v/>
          </cell>
        </row>
        <row r="306">
          <cell r="C306" t="str">
            <v>Wind Power Partners 91</v>
          </cell>
          <cell r="D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HC306" t="str">
            <v/>
          </cell>
          <cell r="HD306" t="str">
            <v/>
          </cell>
          <cell r="HE306" t="str">
            <v/>
          </cell>
          <cell r="HG306" t="str">
            <v/>
          </cell>
        </row>
        <row r="307">
          <cell r="C307" t="str">
            <v>Wind Power Partners 91</v>
          </cell>
          <cell r="D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HC307" t="str">
            <v/>
          </cell>
          <cell r="HD307" t="str">
            <v/>
          </cell>
          <cell r="HE307" t="str">
            <v/>
          </cell>
          <cell r="HG307" t="str">
            <v/>
          </cell>
        </row>
        <row r="308">
          <cell r="C308" t="str">
            <v>Wind Power Partners 91-2</v>
          </cell>
          <cell r="D308" t="str">
            <v>Major</v>
          </cell>
          <cell r="H308">
            <v>3640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14300</v>
          </cell>
          <cell r="N308">
            <v>61526.113359436553</v>
          </cell>
          <cell r="HC308">
            <v>0.1111111111111111</v>
          </cell>
          <cell r="HD308">
            <v>11</v>
          </cell>
          <cell r="HE308">
            <v>1</v>
          </cell>
          <cell r="HG308">
            <v>6</v>
          </cell>
        </row>
        <row r="309">
          <cell r="C309" t="str">
            <v>Wind Power Partners 91-2</v>
          </cell>
          <cell r="D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HC309" t="str">
            <v/>
          </cell>
          <cell r="HD309" t="str">
            <v/>
          </cell>
          <cell r="HE309" t="str">
            <v/>
          </cell>
          <cell r="HG309" t="str">
            <v/>
          </cell>
        </row>
        <row r="310">
          <cell r="C310" t="str">
            <v>Wind Power Partners 91-2</v>
          </cell>
          <cell r="D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HC310" t="str">
            <v/>
          </cell>
          <cell r="HD310" t="str">
            <v/>
          </cell>
          <cell r="HE310" t="str">
            <v/>
          </cell>
          <cell r="HG310" t="str">
            <v/>
          </cell>
        </row>
        <row r="311">
          <cell r="C311" t="str">
            <v>Wind Power Partners 91-2</v>
          </cell>
          <cell r="D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HC311" t="str">
            <v/>
          </cell>
          <cell r="HD311" t="str">
            <v/>
          </cell>
          <cell r="HE311" t="str">
            <v/>
          </cell>
          <cell r="HG311" t="str">
            <v/>
          </cell>
        </row>
        <row r="312">
          <cell r="C312" t="str">
            <v>Wind Power Partners 91-2</v>
          </cell>
          <cell r="D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HC312" t="str">
            <v/>
          </cell>
          <cell r="HD312" t="str">
            <v/>
          </cell>
          <cell r="HE312" t="str">
            <v/>
          </cell>
          <cell r="HG312" t="str">
            <v/>
          </cell>
        </row>
        <row r="313">
          <cell r="C313" t="str">
            <v>Wind Power Partners 92</v>
          </cell>
          <cell r="D313" t="str">
            <v>Major</v>
          </cell>
          <cell r="H313">
            <v>3640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14300</v>
          </cell>
          <cell r="N313">
            <v>61526.113359436553</v>
          </cell>
          <cell r="HC313">
            <v>0.1111111111111111</v>
          </cell>
          <cell r="HD313">
            <v>11</v>
          </cell>
          <cell r="HE313">
            <v>1</v>
          </cell>
          <cell r="HG313">
            <v>6</v>
          </cell>
        </row>
        <row r="314">
          <cell r="C314" t="str">
            <v>Wind Power Partners 92</v>
          </cell>
          <cell r="D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HC314" t="str">
            <v/>
          </cell>
          <cell r="HD314" t="str">
            <v/>
          </cell>
          <cell r="HE314" t="str">
            <v/>
          </cell>
          <cell r="HG314" t="str">
            <v/>
          </cell>
        </row>
        <row r="315">
          <cell r="C315" t="str">
            <v>Wind Power Partners 92</v>
          </cell>
          <cell r="D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HC315" t="str">
            <v/>
          </cell>
          <cell r="HD315" t="str">
            <v/>
          </cell>
          <cell r="HE315" t="str">
            <v/>
          </cell>
          <cell r="HG315" t="str">
            <v/>
          </cell>
        </row>
        <row r="316">
          <cell r="C316" t="str">
            <v>Wind Power Partners 92</v>
          </cell>
          <cell r="D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HC316" t="str">
            <v/>
          </cell>
          <cell r="HD316" t="str">
            <v/>
          </cell>
          <cell r="HE316" t="str">
            <v/>
          </cell>
          <cell r="HG316" t="str">
            <v/>
          </cell>
        </row>
        <row r="317">
          <cell r="C317" t="str">
            <v>Wind Power Partners 92</v>
          </cell>
          <cell r="D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HC317" t="str">
            <v/>
          </cell>
          <cell r="HD317" t="str">
            <v/>
          </cell>
          <cell r="HE317" t="str">
            <v/>
          </cell>
          <cell r="HG317" t="str">
            <v/>
          </cell>
        </row>
        <row r="318">
          <cell r="C318" t="str">
            <v>Wyoming</v>
          </cell>
          <cell r="D318" t="str">
            <v>Major</v>
          </cell>
          <cell r="H318">
            <v>3840</v>
          </cell>
          <cell r="I318">
            <v>0</v>
          </cell>
          <cell r="J318">
            <v>10737.217252578201</v>
          </cell>
          <cell r="K318">
            <v>55310</v>
          </cell>
          <cell r="L318">
            <v>0</v>
          </cell>
          <cell r="M318">
            <v>293296</v>
          </cell>
          <cell r="N318">
            <v>132204.22132615387</v>
          </cell>
          <cell r="HC318">
            <v>0.33333333333333331</v>
          </cell>
          <cell r="HD318">
            <v>1</v>
          </cell>
          <cell r="HE318">
            <v>5</v>
          </cell>
          <cell r="HG318">
            <v>5</v>
          </cell>
        </row>
        <row r="319">
          <cell r="C319" t="str">
            <v>Wyoming</v>
          </cell>
          <cell r="D319" t="str">
            <v>Minor</v>
          </cell>
          <cell r="H319">
            <v>2730</v>
          </cell>
          <cell r="I319">
            <v>0</v>
          </cell>
          <cell r="J319">
            <v>6837.2172525782007</v>
          </cell>
          <cell r="K319">
            <v>0</v>
          </cell>
          <cell r="L319">
            <v>0</v>
          </cell>
          <cell r="M319">
            <v>69039.199999999997</v>
          </cell>
          <cell r="N319">
            <v>102717.95839108848</v>
          </cell>
          <cell r="HC319">
            <v>0.1111111111111111</v>
          </cell>
          <cell r="HD319">
            <v>3</v>
          </cell>
          <cell r="HE319">
            <v>9</v>
          </cell>
          <cell r="HG319">
            <v>10</v>
          </cell>
        </row>
        <row r="320">
          <cell r="C320" t="str">
            <v>Wyoming</v>
          </cell>
          <cell r="D320" t="str">
            <v>GBX Oil Changes</v>
          </cell>
          <cell r="H320">
            <v>140</v>
          </cell>
          <cell r="I320">
            <v>1200</v>
          </cell>
          <cell r="J320">
            <v>0</v>
          </cell>
          <cell r="K320">
            <v>0</v>
          </cell>
          <cell r="L320">
            <v>0</v>
          </cell>
          <cell r="M320">
            <v>53388.800000000003</v>
          </cell>
          <cell r="N320">
            <v>4532.716159753847</v>
          </cell>
          <cell r="HC320">
            <v>0</v>
          </cell>
          <cell r="HD320">
            <v>1</v>
          </cell>
          <cell r="HE320">
            <v>5</v>
          </cell>
          <cell r="HG320">
            <v>5</v>
          </cell>
        </row>
        <row r="321">
          <cell r="C321" t="str">
            <v>Wyoming</v>
          </cell>
          <cell r="D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HC321" t="str">
            <v/>
          </cell>
          <cell r="HD321" t="str">
            <v/>
          </cell>
          <cell r="HE321" t="str">
            <v/>
          </cell>
          <cell r="HG321" t="str">
            <v/>
          </cell>
        </row>
        <row r="322">
          <cell r="C322" t="str">
            <v>Wyoming</v>
          </cell>
          <cell r="D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HC322" t="str">
            <v/>
          </cell>
          <cell r="HD322" t="str">
            <v/>
          </cell>
          <cell r="HE322" t="str">
            <v/>
          </cell>
          <cell r="HG322" t="str">
            <v/>
          </cell>
        </row>
        <row r="323">
          <cell r="C323" t="str">
            <v>Cabazon</v>
          </cell>
          <cell r="D323" t="str">
            <v>Major (CZ &amp; GP)</v>
          </cell>
          <cell r="H323">
            <v>1540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23198.240000000002</v>
          </cell>
          <cell r="N323">
            <v>47444.309053922254</v>
          </cell>
          <cell r="HC323">
            <v>0</v>
          </cell>
          <cell r="HD323">
            <v>4</v>
          </cell>
          <cell r="HE323">
            <v>1</v>
          </cell>
          <cell r="HG323">
            <v>3</v>
          </cell>
        </row>
        <row r="324">
          <cell r="C324" t="str">
            <v>Cabazon</v>
          </cell>
          <cell r="D324" t="str">
            <v>Minor</v>
          </cell>
          <cell r="H324">
            <v>630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25477.399999999998</v>
          </cell>
          <cell r="N324">
            <v>20581.817972420253</v>
          </cell>
          <cell r="HC324">
            <v>0</v>
          </cell>
          <cell r="HD324">
            <v>1</v>
          </cell>
          <cell r="HE324">
            <v>10</v>
          </cell>
          <cell r="HG324">
            <v>10</v>
          </cell>
        </row>
        <row r="325">
          <cell r="C325" t="str">
            <v>Cabazon</v>
          </cell>
          <cell r="D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HC325" t="str">
            <v/>
          </cell>
          <cell r="HD325" t="str">
            <v/>
          </cell>
          <cell r="HE325" t="str">
            <v/>
          </cell>
          <cell r="HG325" t="str">
            <v/>
          </cell>
        </row>
        <row r="326">
          <cell r="C326" t="str">
            <v>Cabazon</v>
          </cell>
          <cell r="D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HC326" t="str">
            <v/>
          </cell>
          <cell r="HD326" t="str">
            <v/>
          </cell>
          <cell r="HE326" t="str">
            <v/>
          </cell>
          <cell r="HG326" t="str">
            <v/>
          </cell>
        </row>
        <row r="327">
          <cell r="C327" t="str">
            <v>Cabazon</v>
          </cell>
          <cell r="D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HC327" t="str">
            <v/>
          </cell>
          <cell r="HD327" t="str">
            <v/>
          </cell>
          <cell r="HE327" t="str">
            <v/>
          </cell>
          <cell r="HG327" t="str">
            <v/>
          </cell>
        </row>
        <row r="328">
          <cell r="C328" t="str">
            <v>Green Power</v>
          </cell>
          <cell r="D328" t="str">
            <v>Major (CZ &amp; GP)</v>
          </cell>
          <cell r="H328">
            <v>630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8922.4</v>
          </cell>
          <cell r="N328">
            <v>18247.811174585484</v>
          </cell>
          <cell r="HC328">
            <v>0</v>
          </cell>
          <cell r="HD328">
            <v>1</v>
          </cell>
          <cell r="HE328">
            <v>5</v>
          </cell>
          <cell r="HG328">
            <v>5</v>
          </cell>
        </row>
        <row r="329">
          <cell r="C329" t="str">
            <v>Green Power</v>
          </cell>
          <cell r="D329" t="str">
            <v>Minor</v>
          </cell>
          <cell r="H329">
            <v>630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9799</v>
          </cell>
          <cell r="N329">
            <v>7916.0838355462511</v>
          </cell>
          <cell r="HC329">
            <v>0</v>
          </cell>
          <cell r="HD329">
            <v>2</v>
          </cell>
          <cell r="HE329">
            <v>10</v>
          </cell>
          <cell r="HG329">
            <v>11</v>
          </cell>
        </row>
        <row r="330">
          <cell r="C330" t="str">
            <v>Green Power</v>
          </cell>
          <cell r="D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HC330" t="str">
            <v/>
          </cell>
          <cell r="HD330" t="str">
            <v/>
          </cell>
          <cell r="HE330" t="str">
            <v/>
          </cell>
          <cell r="HG330" t="str">
            <v/>
          </cell>
        </row>
        <row r="331">
          <cell r="C331" t="str">
            <v>Green Power</v>
          </cell>
          <cell r="D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HC331" t="str">
            <v/>
          </cell>
          <cell r="HD331" t="str">
            <v/>
          </cell>
          <cell r="HE331" t="str">
            <v/>
          </cell>
          <cell r="HG331" t="str">
            <v/>
          </cell>
        </row>
        <row r="332">
          <cell r="C332" t="str">
            <v>Green Power</v>
          </cell>
          <cell r="D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HC332" t="str">
            <v/>
          </cell>
          <cell r="HD332" t="str">
            <v/>
          </cell>
          <cell r="HE332" t="str">
            <v/>
          </cell>
          <cell r="HG332" t="str">
            <v/>
          </cell>
        </row>
        <row r="333">
          <cell r="C333" t="str">
            <v>Mojave 16/17/18 250</v>
          </cell>
          <cell r="D333" t="str">
            <v>Major</v>
          </cell>
          <cell r="H333">
            <v>3640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40215.54</v>
          </cell>
          <cell r="N333">
            <v>98265.165786134137</v>
          </cell>
          <cell r="HC333">
            <v>0.2</v>
          </cell>
          <cell r="HD333">
            <v>11</v>
          </cell>
          <cell r="HE333">
            <v>1</v>
          </cell>
          <cell r="HG333">
            <v>6</v>
          </cell>
        </row>
        <row r="334">
          <cell r="C334" t="str">
            <v>Mojave 16/17/18 250</v>
          </cell>
          <cell r="D334" t="str">
            <v>Minor</v>
          </cell>
          <cell r="H334">
            <v>3640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39067.439999999995</v>
          </cell>
          <cell r="N334">
            <v>50025.902582031922</v>
          </cell>
          <cell r="HC334">
            <v>0</v>
          </cell>
          <cell r="HD334">
            <v>11</v>
          </cell>
          <cell r="HE334">
            <v>1</v>
          </cell>
          <cell r="HG334">
            <v>6</v>
          </cell>
        </row>
        <row r="335">
          <cell r="C335" t="str">
            <v>Mojave 16/17/18 250</v>
          </cell>
          <cell r="D335" t="str">
            <v>Minor</v>
          </cell>
          <cell r="H335">
            <v>3640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39067.439999999995</v>
          </cell>
          <cell r="N335">
            <v>50025.902582031922</v>
          </cell>
          <cell r="HC335">
            <v>0</v>
          </cell>
          <cell r="HD335">
            <v>11</v>
          </cell>
          <cell r="HE335">
            <v>1</v>
          </cell>
          <cell r="HG335">
            <v>6</v>
          </cell>
        </row>
        <row r="336">
          <cell r="C336" t="str">
            <v>Mojave 16/17/18 250</v>
          </cell>
          <cell r="D336" t="str">
            <v>GBX Oil Changes</v>
          </cell>
          <cell r="H336">
            <v>3640</v>
          </cell>
          <cell r="I336">
            <v>31200</v>
          </cell>
          <cell r="J336">
            <v>0</v>
          </cell>
          <cell r="K336">
            <v>0</v>
          </cell>
          <cell r="L336">
            <v>0</v>
          </cell>
          <cell r="M336">
            <v>39658.400000000001</v>
          </cell>
          <cell r="N336">
            <v>32755.055262044716</v>
          </cell>
          <cell r="HC336">
            <v>0</v>
          </cell>
          <cell r="HD336">
            <v>11</v>
          </cell>
          <cell r="HE336">
            <v>1</v>
          </cell>
          <cell r="HG336">
            <v>6</v>
          </cell>
        </row>
        <row r="337">
          <cell r="C337" t="str">
            <v>Mojave 16/17/18 250</v>
          </cell>
          <cell r="D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HC337" t="str">
            <v/>
          </cell>
          <cell r="HD337" t="str">
            <v/>
          </cell>
          <cell r="HE337" t="str">
            <v/>
          </cell>
          <cell r="HG337" t="str">
            <v/>
          </cell>
        </row>
        <row r="338">
          <cell r="C338" t="str">
            <v>Mojave 16/17/18 600</v>
          </cell>
          <cell r="D338" t="str">
            <v>Major</v>
          </cell>
          <cell r="H338">
            <v>3640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7107.5999999999995</v>
          </cell>
          <cell r="N338">
            <v>17301.516847386134</v>
          </cell>
          <cell r="HC338">
            <v>0.1111111111111111</v>
          </cell>
          <cell r="HD338">
            <v>11</v>
          </cell>
          <cell r="HE338">
            <v>1</v>
          </cell>
          <cell r="HG338">
            <v>6</v>
          </cell>
        </row>
        <row r="339">
          <cell r="C339" t="str">
            <v>Mojave 16/17/18 600</v>
          </cell>
          <cell r="D339" t="str">
            <v>Minor (A / C)</v>
          </cell>
          <cell r="H339">
            <v>3640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1110.6000000000001</v>
          </cell>
          <cell r="N339">
            <v>14975.651415006349</v>
          </cell>
          <cell r="HC339">
            <v>0</v>
          </cell>
          <cell r="HD339">
            <v>11</v>
          </cell>
          <cell r="HE339">
            <v>1</v>
          </cell>
          <cell r="HG339">
            <v>6</v>
          </cell>
        </row>
        <row r="340">
          <cell r="C340" t="str">
            <v>Mojave 16/17/18 600</v>
          </cell>
          <cell r="D340" t="str">
            <v>Minor (A / C)</v>
          </cell>
          <cell r="H340">
            <v>3640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1110.6000000000001</v>
          </cell>
          <cell r="N340">
            <v>14975.651415006349</v>
          </cell>
          <cell r="HC340">
            <v>0</v>
          </cell>
          <cell r="HD340">
            <v>11</v>
          </cell>
          <cell r="HE340">
            <v>1</v>
          </cell>
          <cell r="HG340">
            <v>6</v>
          </cell>
        </row>
        <row r="341">
          <cell r="C341" t="str">
            <v>Mojave 16/17/18 600</v>
          </cell>
          <cell r="D341" t="str">
            <v>Minor (B)</v>
          </cell>
          <cell r="H341">
            <v>3640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4950.2999999999993</v>
          </cell>
          <cell r="N341">
            <v>11793.827354311299</v>
          </cell>
          <cell r="HC341">
            <v>0</v>
          </cell>
          <cell r="HD341">
            <v>11</v>
          </cell>
          <cell r="HE341">
            <v>1</v>
          </cell>
          <cell r="HG341">
            <v>6</v>
          </cell>
        </row>
        <row r="342">
          <cell r="C342" t="str">
            <v>Mojave 16/17/18 600</v>
          </cell>
          <cell r="D342" t="str">
            <v>GBX Oil Changes</v>
          </cell>
          <cell r="H342">
            <v>3640</v>
          </cell>
          <cell r="I342">
            <v>31200</v>
          </cell>
          <cell r="J342">
            <v>0</v>
          </cell>
          <cell r="K342">
            <v>0</v>
          </cell>
          <cell r="L342">
            <v>0</v>
          </cell>
          <cell r="M342">
            <v>3675</v>
          </cell>
          <cell r="N342">
            <v>1873.6293101884617</v>
          </cell>
          <cell r="HC342">
            <v>0</v>
          </cell>
          <cell r="HD342">
            <v>11</v>
          </cell>
          <cell r="HE342">
            <v>1</v>
          </cell>
          <cell r="HG342">
            <v>6</v>
          </cell>
        </row>
        <row r="343">
          <cell r="C343" t="str">
            <v>Mojave 3/5/4</v>
          </cell>
          <cell r="D343" t="str">
            <v>Major</v>
          </cell>
          <cell r="H343">
            <v>3640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45186</v>
          </cell>
          <cell r="N343">
            <v>110410.29863610578</v>
          </cell>
          <cell r="HC343">
            <v>0.2</v>
          </cell>
          <cell r="HD343">
            <v>11</v>
          </cell>
          <cell r="HE343">
            <v>1</v>
          </cell>
          <cell r="HG343">
            <v>6</v>
          </cell>
        </row>
        <row r="344">
          <cell r="C344" t="str">
            <v>Mojave 3/5/4</v>
          </cell>
          <cell r="D344" t="str">
            <v>Major</v>
          </cell>
          <cell r="H344">
            <v>3640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45186</v>
          </cell>
          <cell r="N344">
            <v>110410.29863610578</v>
          </cell>
          <cell r="HC344">
            <v>0.2</v>
          </cell>
          <cell r="HD344">
            <v>11</v>
          </cell>
          <cell r="HE344">
            <v>1</v>
          </cell>
          <cell r="HG344">
            <v>6</v>
          </cell>
        </row>
        <row r="345">
          <cell r="C345" t="str">
            <v>Mojave 3/5/4</v>
          </cell>
          <cell r="D345" t="str">
            <v>Minor</v>
          </cell>
          <cell r="H345">
            <v>3640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43896</v>
          </cell>
          <cell r="N345">
            <v>56208.879305653856</v>
          </cell>
          <cell r="HC345">
            <v>0</v>
          </cell>
          <cell r="HD345">
            <v>11</v>
          </cell>
          <cell r="HE345">
            <v>1</v>
          </cell>
          <cell r="HG345">
            <v>6</v>
          </cell>
        </row>
        <row r="346">
          <cell r="C346" t="str">
            <v>Mojave 3/5/4</v>
          </cell>
          <cell r="D346" t="str">
            <v>Minor</v>
          </cell>
          <cell r="H346">
            <v>3640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43896</v>
          </cell>
          <cell r="N346">
            <v>56208.879305653856</v>
          </cell>
          <cell r="HC346">
            <v>0</v>
          </cell>
          <cell r="HD346">
            <v>11</v>
          </cell>
          <cell r="HE346">
            <v>1</v>
          </cell>
          <cell r="HG346">
            <v>6</v>
          </cell>
        </row>
        <row r="347">
          <cell r="C347" t="str">
            <v>Mojave 3/5/4</v>
          </cell>
          <cell r="D347" t="str">
            <v>GBX Oil Changes</v>
          </cell>
          <cell r="H347">
            <v>3640</v>
          </cell>
          <cell r="I347">
            <v>31200</v>
          </cell>
          <cell r="J347">
            <v>0</v>
          </cell>
          <cell r="K347">
            <v>0</v>
          </cell>
          <cell r="L347">
            <v>0</v>
          </cell>
          <cell r="M347">
            <v>44560</v>
          </cell>
          <cell r="N347">
            <v>36803.432878701926</v>
          </cell>
          <cell r="HC347">
            <v>0</v>
          </cell>
          <cell r="HD347">
            <v>11</v>
          </cell>
          <cell r="HE347">
            <v>1</v>
          </cell>
          <cell r="HG347">
            <v>6</v>
          </cell>
        </row>
        <row r="348">
          <cell r="C348" t="str">
            <v>New Mexico</v>
          </cell>
          <cell r="D348" t="str">
            <v>Major</v>
          </cell>
          <cell r="H348">
            <v>3360</v>
          </cell>
          <cell r="I348">
            <v>0</v>
          </cell>
          <cell r="J348">
            <v>6277.5798083491809</v>
          </cell>
          <cell r="K348">
            <v>0</v>
          </cell>
          <cell r="L348">
            <v>0</v>
          </cell>
          <cell r="M348">
            <v>201395.59999999998</v>
          </cell>
          <cell r="N348">
            <v>139747.05105237666</v>
          </cell>
          <cell r="HC348">
            <v>0.2</v>
          </cell>
          <cell r="HD348">
            <v>4</v>
          </cell>
          <cell r="HE348">
            <v>7</v>
          </cell>
          <cell r="HG348">
            <v>9</v>
          </cell>
        </row>
        <row r="349">
          <cell r="C349" t="str">
            <v>New Mexico</v>
          </cell>
          <cell r="D349" t="str">
            <v>Minor</v>
          </cell>
          <cell r="H349">
            <v>1260</v>
          </cell>
          <cell r="I349">
            <v>0</v>
          </cell>
          <cell r="J349">
            <v>6277.5798083491809</v>
          </cell>
          <cell r="K349">
            <v>0</v>
          </cell>
          <cell r="L349">
            <v>0</v>
          </cell>
          <cell r="M349">
            <v>82039.28</v>
          </cell>
          <cell r="N349">
            <v>50052.668715034619</v>
          </cell>
          <cell r="HC349">
            <v>0.2</v>
          </cell>
          <cell r="HD349">
            <v>2</v>
          </cell>
          <cell r="HE349">
            <v>1</v>
          </cell>
          <cell r="HG349">
            <v>2</v>
          </cell>
        </row>
        <row r="350">
          <cell r="C350" t="str">
            <v>New Mexico</v>
          </cell>
          <cell r="D350" t="str">
            <v>GBX Oil Changes</v>
          </cell>
          <cell r="H350">
            <v>280</v>
          </cell>
          <cell r="I350">
            <v>2400</v>
          </cell>
          <cell r="J350">
            <v>0</v>
          </cell>
          <cell r="K350">
            <v>0</v>
          </cell>
          <cell r="L350">
            <v>0</v>
          </cell>
          <cell r="M350">
            <v>90112.5</v>
          </cell>
          <cell r="N350">
            <v>9936.9268772495197</v>
          </cell>
          <cell r="HC350">
            <v>0.2</v>
          </cell>
          <cell r="HD350">
            <v>1</v>
          </cell>
          <cell r="HE350">
            <v>5</v>
          </cell>
          <cell r="HG350">
            <v>5</v>
          </cell>
        </row>
        <row r="351">
          <cell r="C351" t="str">
            <v>New Mexico</v>
          </cell>
          <cell r="D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HC351" t="str">
            <v/>
          </cell>
          <cell r="HD351" t="str">
            <v/>
          </cell>
          <cell r="HE351" t="str">
            <v/>
          </cell>
          <cell r="HG351" t="str">
            <v/>
          </cell>
        </row>
        <row r="352">
          <cell r="C352" t="str">
            <v>New Mexico</v>
          </cell>
          <cell r="D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HC352" t="str">
            <v/>
          </cell>
          <cell r="HD352" t="str">
            <v/>
          </cell>
          <cell r="HE352" t="str">
            <v/>
          </cell>
          <cell r="HG352" t="str">
            <v/>
          </cell>
        </row>
        <row r="353">
          <cell r="C353" t="str">
            <v>Red Mesa</v>
          </cell>
          <cell r="D353" t="str">
            <v>Major</v>
          </cell>
          <cell r="H353">
            <v>1770</v>
          </cell>
          <cell r="I353">
            <v>0</v>
          </cell>
          <cell r="J353">
            <v>4451.0988841909621</v>
          </cell>
          <cell r="K353">
            <v>12376</v>
          </cell>
          <cell r="L353">
            <v>0</v>
          </cell>
          <cell r="M353">
            <v>94774.399999999994</v>
          </cell>
          <cell r="N353">
            <v>69748.973787282477</v>
          </cell>
          <cell r="HC353">
            <v>0.33333333333333331</v>
          </cell>
          <cell r="HD353">
            <v>1</v>
          </cell>
          <cell r="HE353">
            <v>11</v>
          </cell>
          <cell r="HG353">
            <v>11</v>
          </cell>
        </row>
        <row r="354">
          <cell r="C354" t="str">
            <v>Red Mesa</v>
          </cell>
          <cell r="D354" t="str">
            <v>Minor</v>
          </cell>
          <cell r="H354">
            <v>490</v>
          </cell>
          <cell r="I354">
            <v>0</v>
          </cell>
          <cell r="J354">
            <v>3151.0988841909616</v>
          </cell>
          <cell r="K354">
            <v>0</v>
          </cell>
          <cell r="L354">
            <v>0</v>
          </cell>
          <cell r="M354">
            <v>38606.720000000001</v>
          </cell>
          <cell r="N354">
            <v>23554.197042369233</v>
          </cell>
          <cell r="HC354">
            <v>0.2</v>
          </cell>
          <cell r="HD354">
            <v>2</v>
          </cell>
          <cell r="HE354">
            <v>5</v>
          </cell>
          <cell r="HG354">
            <v>6</v>
          </cell>
        </row>
        <row r="355">
          <cell r="C355" t="str">
            <v>Red Mesa</v>
          </cell>
          <cell r="D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HC355" t="str">
            <v/>
          </cell>
          <cell r="HD355" t="str">
            <v/>
          </cell>
          <cell r="HE355" t="str">
            <v/>
          </cell>
          <cell r="HG355" t="str">
            <v/>
          </cell>
        </row>
        <row r="356">
          <cell r="C356" t="str">
            <v>Red Mesa</v>
          </cell>
          <cell r="D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HC356" t="str">
            <v/>
          </cell>
          <cell r="HD356" t="str">
            <v/>
          </cell>
          <cell r="HE356" t="str">
            <v/>
          </cell>
          <cell r="HG356" t="str">
            <v/>
          </cell>
        </row>
        <row r="357">
          <cell r="C357" t="str">
            <v>Red Mesa</v>
          </cell>
          <cell r="D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HC357" t="str">
            <v/>
          </cell>
          <cell r="HD357" t="str">
            <v/>
          </cell>
          <cell r="HE357" t="str">
            <v/>
          </cell>
          <cell r="HG357" t="str">
            <v/>
          </cell>
        </row>
        <row r="358">
          <cell r="C358" t="str">
            <v>Sky River</v>
          </cell>
          <cell r="D358" t="str">
            <v>Major</v>
          </cell>
          <cell r="H358">
            <v>1820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36022.32</v>
          </cell>
          <cell r="N358">
            <v>142666.16551765028</v>
          </cell>
          <cell r="HC358">
            <v>0</v>
          </cell>
          <cell r="HD358">
            <v>6</v>
          </cell>
          <cell r="HE358">
            <v>1</v>
          </cell>
          <cell r="HG358">
            <v>4</v>
          </cell>
        </row>
        <row r="359">
          <cell r="C359" t="str">
            <v>Sky River</v>
          </cell>
          <cell r="D359" t="str">
            <v>Minor</v>
          </cell>
          <cell r="H359">
            <v>1260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16163.61</v>
          </cell>
          <cell r="N359">
            <v>111080.48914882693</v>
          </cell>
          <cell r="HC359">
            <v>0.2</v>
          </cell>
          <cell r="HD359">
            <v>3</v>
          </cell>
          <cell r="HE359">
            <v>8</v>
          </cell>
          <cell r="HG359">
            <v>9</v>
          </cell>
        </row>
        <row r="360">
          <cell r="C360" t="str">
            <v>Sky River</v>
          </cell>
          <cell r="D360" t="str">
            <v>GBX Oil Changes</v>
          </cell>
          <cell r="H360">
            <v>3080</v>
          </cell>
          <cell r="I360">
            <v>26400</v>
          </cell>
          <cell r="J360">
            <v>0</v>
          </cell>
          <cell r="K360">
            <v>0</v>
          </cell>
          <cell r="L360">
            <v>0</v>
          </cell>
          <cell r="M360">
            <v>22611.899999999998</v>
          </cell>
          <cell r="N360">
            <v>30513.391623069234</v>
          </cell>
          <cell r="HC360">
            <v>0</v>
          </cell>
          <cell r="HD360">
            <v>10</v>
          </cell>
          <cell r="HE360">
            <v>1</v>
          </cell>
          <cell r="HG360">
            <v>6</v>
          </cell>
        </row>
        <row r="361">
          <cell r="C361" t="str">
            <v>Sky River</v>
          </cell>
          <cell r="D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HC361" t="str">
            <v/>
          </cell>
          <cell r="HD361" t="str">
            <v/>
          </cell>
          <cell r="HE361" t="str">
            <v/>
          </cell>
          <cell r="HG361" t="str">
            <v/>
          </cell>
        </row>
        <row r="362">
          <cell r="C362" t="str">
            <v>Sky River</v>
          </cell>
          <cell r="D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HC362" t="str">
            <v/>
          </cell>
          <cell r="HD362" t="str">
            <v/>
          </cell>
          <cell r="HE362" t="str">
            <v/>
          </cell>
          <cell r="HG362" t="str">
            <v/>
          </cell>
        </row>
        <row r="363">
          <cell r="C363" t="str">
            <v>TPC Danwind 160</v>
          </cell>
          <cell r="D363" t="str">
            <v>Major</v>
          </cell>
          <cell r="H363">
            <v>3640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19936</v>
          </cell>
          <cell r="N363">
            <v>36746.554846071202</v>
          </cell>
          <cell r="HC363">
            <v>0</v>
          </cell>
          <cell r="HD363">
            <v>11</v>
          </cell>
          <cell r="HE363">
            <v>1</v>
          </cell>
          <cell r="HG363">
            <v>6</v>
          </cell>
        </row>
        <row r="364">
          <cell r="C364" t="str">
            <v>TPC Danwind 160</v>
          </cell>
          <cell r="D364" t="str">
            <v>Minor</v>
          </cell>
          <cell r="H364">
            <v>3640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961.80000000000007</v>
          </cell>
          <cell r="N364">
            <v>24654.61968544242</v>
          </cell>
          <cell r="HC364">
            <v>0.2</v>
          </cell>
          <cell r="HD364">
            <v>11</v>
          </cell>
          <cell r="HE364">
            <v>1</v>
          </cell>
          <cell r="HG364">
            <v>6</v>
          </cell>
        </row>
        <row r="365">
          <cell r="C365" t="str">
            <v>TPC Danwind 160</v>
          </cell>
          <cell r="D365" t="str">
            <v>GBX Oil Changes</v>
          </cell>
          <cell r="H365">
            <v>3640</v>
          </cell>
          <cell r="I365">
            <v>31200</v>
          </cell>
          <cell r="J365">
            <v>0</v>
          </cell>
          <cell r="K365">
            <v>0</v>
          </cell>
          <cell r="L365">
            <v>0</v>
          </cell>
          <cell r="M365">
            <v>14670</v>
          </cell>
          <cell r="N365">
            <v>4817.9039404846162</v>
          </cell>
          <cell r="HC365">
            <v>0</v>
          </cell>
          <cell r="HD365">
            <v>11</v>
          </cell>
          <cell r="HE365">
            <v>1</v>
          </cell>
          <cell r="HG365">
            <v>6</v>
          </cell>
        </row>
        <row r="366">
          <cell r="C366" t="str">
            <v>TPC Danwind 160</v>
          </cell>
          <cell r="D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HC366" t="str">
            <v/>
          </cell>
          <cell r="HD366" t="str">
            <v/>
          </cell>
          <cell r="HE366" t="str">
            <v/>
          </cell>
          <cell r="HG366" t="str">
            <v/>
          </cell>
        </row>
        <row r="367">
          <cell r="C367" t="str">
            <v>TPC Danwind 160</v>
          </cell>
          <cell r="D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HC367" t="str">
            <v/>
          </cell>
          <cell r="HD367" t="str">
            <v/>
          </cell>
          <cell r="HE367" t="str">
            <v/>
          </cell>
          <cell r="HG367" t="str">
            <v/>
          </cell>
        </row>
        <row r="368">
          <cell r="C368" t="str">
            <v>TPC Morwind 600</v>
          </cell>
          <cell r="D368" t="str">
            <v>Major</v>
          </cell>
          <cell r="H368">
            <v>3640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6870.6799999999994</v>
          </cell>
          <cell r="N368">
            <v>16724.799619139929</v>
          </cell>
          <cell r="HC368">
            <v>0.1111111111111111</v>
          </cell>
          <cell r="HD368">
            <v>11</v>
          </cell>
          <cell r="HE368">
            <v>1</v>
          </cell>
          <cell r="HG368">
            <v>6</v>
          </cell>
        </row>
        <row r="369">
          <cell r="C369" t="str">
            <v>TPC Morwind 600</v>
          </cell>
          <cell r="D369" t="str">
            <v>Minor (A / C)</v>
          </cell>
          <cell r="H369">
            <v>3640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1073.5800000000002</v>
          </cell>
          <cell r="N369">
            <v>14476.463034506136</v>
          </cell>
          <cell r="HC369">
            <v>0</v>
          </cell>
          <cell r="HD369">
            <v>11</v>
          </cell>
          <cell r="HE369">
            <v>1</v>
          </cell>
          <cell r="HG369">
            <v>6</v>
          </cell>
        </row>
        <row r="370">
          <cell r="C370" t="str">
            <v>TPC Morwind 600</v>
          </cell>
          <cell r="D370" t="str">
            <v>Minor (A / C)</v>
          </cell>
          <cell r="H370">
            <v>3640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1073.5800000000002</v>
          </cell>
          <cell r="N370">
            <v>14476.463034506136</v>
          </cell>
          <cell r="HC370">
            <v>0</v>
          </cell>
          <cell r="HD370">
            <v>11</v>
          </cell>
          <cell r="HE370">
            <v>1</v>
          </cell>
          <cell r="HG370">
            <v>6</v>
          </cell>
        </row>
        <row r="371">
          <cell r="C371" t="str">
            <v>TPC Morwind 600</v>
          </cell>
          <cell r="D371" t="str">
            <v>Minor (B)</v>
          </cell>
          <cell r="H371">
            <v>3640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4785.29</v>
          </cell>
          <cell r="N371">
            <v>11400.699775834257</v>
          </cell>
          <cell r="HC371">
            <v>0</v>
          </cell>
          <cell r="HD371">
            <v>11</v>
          </cell>
          <cell r="HE371">
            <v>1</v>
          </cell>
          <cell r="HG371">
            <v>6</v>
          </cell>
        </row>
        <row r="372">
          <cell r="C372" t="str">
            <v>TPC Morwind 600</v>
          </cell>
          <cell r="D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HC372" t="str">
            <v/>
          </cell>
          <cell r="HD372" t="str">
            <v/>
          </cell>
          <cell r="HE372" t="str">
            <v/>
          </cell>
          <cell r="HG372" t="str">
            <v/>
          </cell>
        </row>
        <row r="373">
          <cell r="C373" t="str">
            <v>Victory Gardens</v>
          </cell>
          <cell r="D373" t="str">
            <v>Major</v>
          </cell>
          <cell r="H373">
            <v>1540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10465.199999999999</v>
          </cell>
          <cell r="N373">
            <v>41447.356954669041</v>
          </cell>
          <cell r="HC373">
            <v>0</v>
          </cell>
          <cell r="HD373">
            <v>5</v>
          </cell>
          <cell r="HE373">
            <v>1</v>
          </cell>
          <cell r="HG373">
            <v>3</v>
          </cell>
        </row>
        <row r="374">
          <cell r="C374" t="str">
            <v>Victory Gardens</v>
          </cell>
          <cell r="D374" t="str">
            <v>Minor</v>
          </cell>
          <cell r="H374">
            <v>1540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4695.8500000000004</v>
          </cell>
          <cell r="N374">
            <v>32271.090119689787</v>
          </cell>
          <cell r="HC374">
            <v>0.2</v>
          </cell>
          <cell r="HD374">
            <v>4</v>
          </cell>
          <cell r="HE374">
            <v>7</v>
          </cell>
          <cell r="HG374">
            <v>9</v>
          </cell>
        </row>
        <row r="375">
          <cell r="C375" t="str">
            <v>Victory Gardens</v>
          </cell>
          <cell r="D375" t="str">
            <v>GBX Oil Changes</v>
          </cell>
          <cell r="H375">
            <v>3080</v>
          </cell>
          <cell r="I375">
            <v>26400</v>
          </cell>
          <cell r="J375">
            <v>0</v>
          </cell>
          <cell r="K375">
            <v>0</v>
          </cell>
          <cell r="L375">
            <v>0</v>
          </cell>
          <cell r="M375">
            <v>6347.2</v>
          </cell>
          <cell r="N375">
            <v>8565.1625608615395</v>
          </cell>
          <cell r="HC375">
            <v>0</v>
          </cell>
          <cell r="HD375">
            <v>10</v>
          </cell>
          <cell r="HE375">
            <v>1</v>
          </cell>
          <cell r="HG375">
            <v>6</v>
          </cell>
        </row>
        <row r="376">
          <cell r="C376" t="str">
            <v>Victory Gardens</v>
          </cell>
          <cell r="D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HC376" t="str">
            <v/>
          </cell>
          <cell r="HD376" t="str">
            <v/>
          </cell>
          <cell r="HE376" t="str">
            <v/>
          </cell>
          <cell r="HG376" t="str">
            <v/>
          </cell>
        </row>
        <row r="377">
          <cell r="C377" t="str">
            <v>Victory Gardens</v>
          </cell>
          <cell r="D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HC377" t="str">
            <v/>
          </cell>
          <cell r="HD377" t="str">
            <v/>
          </cell>
          <cell r="HE377" t="str">
            <v/>
          </cell>
          <cell r="HG377" t="str">
            <v/>
          </cell>
        </row>
        <row r="378">
          <cell r="C378" t="str">
            <v>Wind Power Partners 93 SG</v>
          </cell>
          <cell r="D378" t="str">
            <v>Major</v>
          </cell>
          <cell r="H378">
            <v>1120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48868.049999999996</v>
          </cell>
          <cell r="N378">
            <v>33909.210917120807</v>
          </cell>
          <cell r="HC378">
            <v>0.2</v>
          </cell>
          <cell r="HD378">
            <v>2</v>
          </cell>
          <cell r="HE378">
            <v>10</v>
          </cell>
          <cell r="HG378">
            <v>11</v>
          </cell>
        </row>
        <row r="379">
          <cell r="C379" t="str">
            <v>Wind Power Partners 93 SG</v>
          </cell>
          <cell r="D379" t="str">
            <v>Minor</v>
          </cell>
          <cell r="H379">
            <v>350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19906.59</v>
          </cell>
          <cell r="N379">
            <v>12145.132849971636</v>
          </cell>
          <cell r="HC379">
            <v>0.2</v>
          </cell>
          <cell r="HD379">
            <v>1</v>
          </cell>
          <cell r="HE379">
            <v>4</v>
          </cell>
          <cell r="HG379">
            <v>4</v>
          </cell>
        </row>
        <row r="380">
          <cell r="C380" t="str">
            <v>Wind Power Partners 93 SG</v>
          </cell>
          <cell r="D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HC380" t="str">
            <v/>
          </cell>
          <cell r="HD380" t="str">
            <v/>
          </cell>
          <cell r="HE380" t="str">
            <v/>
          </cell>
          <cell r="HG380" t="str">
            <v/>
          </cell>
        </row>
        <row r="381">
          <cell r="C381" t="str">
            <v>Wind Power Partners 93 SG</v>
          </cell>
          <cell r="D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HC381" t="str">
            <v/>
          </cell>
          <cell r="HD381" t="str">
            <v/>
          </cell>
          <cell r="HE381" t="str">
            <v/>
          </cell>
          <cell r="HG381" t="str">
            <v/>
          </cell>
        </row>
        <row r="382">
          <cell r="C382" t="str">
            <v>Wind Power Partners 93 SG</v>
          </cell>
          <cell r="D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HC382" t="str">
            <v/>
          </cell>
          <cell r="HD382" t="str">
            <v/>
          </cell>
          <cell r="HE382" t="str">
            <v/>
          </cell>
          <cell r="HG382" t="str">
            <v/>
          </cell>
        </row>
        <row r="383">
          <cell r="C383" t="str">
            <v>Capricorn Ridge 1</v>
          </cell>
          <cell r="D383" t="str">
            <v>Major</v>
          </cell>
          <cell r="H383">
            <v>4200</v>
          </cell>
          <cell r="I383">
            <v>0</v>
          </cell>
          <cell r="J383">
            <v>6600.6905337789176</v>
          </cell>
          <cell r="K383">
            <v>0</v>
          </cell>
          <cell r="L383">
            <v>0</v>
          </cell>
          <cell r="M383">
            <v>211761.55</v>
          </cell>
          <cell r="N383">
            <v>146939.91397419019</v>
          </cell>
          <cell r="HC383">
            <v>0.2</v>
          </cell>
          <cell r="HD383">
            <v>3</v>
          </cell>
          <cell r="HE383">
            <v>8</v>
          </cell>
          <cell r="HG383">
            <v>9</v>
          </cell>
        </row>
        <row r="384">
          <cell r="C384" t="str">
            <v>Capricorn Ridge 1</v>
          </cell>
          <cell r="D384" t="str">
            <v>Minor</v>
          </cell>
          <cell r="H384">
            <v>1400</v>
          </cell>
          <cell r="I384">
            <v>0</v>
          </cell>
          <cell r="J384">
            <v>6600.6905337789176</v>
          </cell>
          <cell r="K384">
            <v>0</v>
          </cell>
          <cell r="L384">
            <v>0</v>
          </cell>
          <cell r="M384">
            <v>86261.89</v>
          </cell>
          <cell r="N384">
            <v>52628.909016543752</v>
          </cell>
          <cell r="HC384">
            <v>0.2</v>
          </cell>
          <cell r="HD384">
            <v>1</v>
          </cell>
          <cell r="HE384">
            <v>1</v>
          </cell>
          <cell r="HG384">
            <v>1</v>
          </cell>
        </row>
        <row r="385">
          <cell r="C385" t="str">
            <v>Capricorn Ridge 1</v>
          </cell>
          <cell r="D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HC385" t="str">
            <v/>
          </cell>
          <cell r="HD385" t="str">
            <v/>
          </cell>
          <cell r="HE385" t="str">
            <v/>
          </cell>
          <cell r="HG385" t="str">
            <v/>
          </cell>
        </row>
        <row r="386">
          <cell r="C386" t="str">
            <v>Capricorn Ridge 1</v>
          </cell>
          <cell r="D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HC386" t="str">
            <v/>
          </cell>
          <cell r="HD386" t="str">
            <v/>
          </cell>
          <cell r="HE386" t="str">
            <v/>
          </cell>
          <cell r="HG386" t="str">
            <v/>
          </cell>
        </row>
        <row r="387">
          <cell r="C387" t="str">
            <v>Capricorn Ridge 1</v>
          </cell>
          <cell r="D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HC387" t="str">
            <v/>
          </cell>
          <cell r="HD387" t="str">
            <v/>
          </cell>
          <cell r="HE387" t="str">
            <v/>
          </cell>
          <cell r="HG387" t="str">
            <v/>
          </cell>
        </row>
        <row r="388">
          <cell r="C388" t="str">
            <v>Capricorn Ridge 2</v>
          </cell>
          <cell r="D388" t="str">
            <v>Major</v>
          </cell>
          <cell r="H388">
            <v>6440</v>
          </cell>
          <cell r="I388">
            <v>0</v>
          </cell>
          <cell r="J388">
            <v>9200.9625622372787</v>
          </cell>
          <cell r="K388">
            <v>0</v>
          </cell>
          <cell r="L388">
            <v>0</v>
          </cell>
          <cell r="M388">
            <v>214917.94999999998</v>
          </cell>
          <cell r="N388">
            <v>172167.57426210944</v>
          </cell>
          <cell r="HC388">
            <v>0.1111111111111111</v>
          </cell>
          <cell r="HD388">
            <v>10</v>
          </cell>
          <cell r="HE388">
            <v>1</v>
          </cell>
          <cell r="HG388">
            <v>6</v>
          </cell>
        </row>
        <row r="389">
          <cell r="C389" t="str">
            <v>Capricorn Ridge 2</v>
          </cell>
          <cell r="D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HC389" t="str">
            <v/>
          </cell>
          <cell r="HD389" t="str">
            <v/>
          </cell>
          <cell r="HE389" t="str">
            <v/>
          </cell>
          <cell r="HG389" t="str">
            <v/>
          </cell>
        </row>
        <row r="390">
          <cell r="C390" t="str">
            <v>Capricorn Ridge 2</v>
          </cell>
          <cell r="D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HC390" t="str">
            <v/>
          </cell>
          <cell r="HD390" t="str">
            <v/>
          </cell>
          <cell r="HE390" t="str">
            <v/>
          </cell>
          <cell r="HG390" t="str">
            <v/>
          </cell>
        </row>
        <row r="391">
          <cell r="C391" t="str">
            <v>Capricorn Ridge 2</v>
          </cell>
          <cell r="D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HC391" t="str">
            <v/>
          </cell>
          <cell r="HD391" t="str">
            <v/>
          </cell>
          <cell r="HE391" t="str">
            <v/>
          </cell>
          <cell r="HG391" t="str">
            <v/>
          </cell>
        </row>
        <row r="392">
          <cell r="C392" t="str">
            <v>Capricorn Ridge 2</v>
          </cell>
          <cell r="D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HC392" t="str">
            <v/>
          </cell>
          <cell r="HD392" t="str">
            <v/>
          </cell>
          <cell r="HE392" t="str">
            <v/>
          </cell>
          <cell r="HG392" t="str">
            <v/>
          </cell>
        </row>
        <row r="393">
          <cell r="C393" t="str">
            <v>Capricorn Ridge 3</v>
          </cell>
          <cell r="D393" t="str">
            <v>Major</v>
          </cell>
          <cell r="H393">
            <v>3500</v>
          </cell>
          <cell r="I393">
            <v>0</v>
          </cell>
          <cell r="J393">
            <v>5723.6757076124886</v>
          </cell>
          <cell r="K393">
            <v>0</v>
          </cell>
          <cell r="L393">
            <v>0</v>
          </cell>
          <cell r="M393">
            <v>183625.4</v>
          </cell>
          <cell r="N393">
            <v>127416.42890069638</v>
          </cell>
          <cell r="HC393">
            <v>0.2</v>
          </cell>
          <cell r="HD393">
            <v>3</v>
          </cell>
          <cell r="HE393">
            <v>2</v>
          </cell>
          <cell r="HG393">
            <v>3</v>
          </cell>
        </row>
        <row r="394">
          <cell r="C394" t="str">
            <v>Capricorn Ridge 3</v>
          </cell>
          <cell r="D394" t="str">
            <v>Minor</v>
          </cell>
          <cell r="H394">
            <v>1400</v>
          </cell>
          <cell r="I394">
            <v>0</v>
          </cell>
          <cell r="J394">
            <v>5723.6757076124886</v>
          </cell>
          <cell r="K394">
            <v>0</v>
          </cell>
          <cell r="L394">
            <v>0</v>
          </cell>
          <cell r="M394">
            <v>74800.52</v>
          </cell>
          <cell r="N394">
            <v>45636.256769590385</v>
          </cell>
          <cell r="HC394">
            <v>0.2</v>
          </cell>
          <cell r="HD394">
            <v>0</v>
          </cell>
          <cell r="HE394">
            <v>11</v>
          </cell>
          <cell r="HG394">
            <v>11</v>
          </cell>
        </row>
        <row r="395">
          <cell r="C395" t="str">
            <v>Capricorn Ridge 3</v>
          </cell>
          <cell r="D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HC395" t="str">
            <v/>
          </cell>
          <cell r="HD395" t="str">
            <v/>
          </cell>
          <cell r="HE395" t="str">
            <v/>
          </cell>
          <cell r="HG395" t="str">
            <v/>
          </cell>
        </row>
        <row r="396">
          <cell r="C396" t="str">
            <v>Capricorn Ridge 3</v>
          </cell>
          <cell r="D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HC396" t="str">
            <v/>
          </cell>
          <cell r="HD396" t="str">
            <v/>
          </cell>
          <cell r="HE396" t="str">
            <v/>
          </cell>
          <cell r="HG396" t="str">
            <v/>
          </cell>
        </row>
        <row r="397">
          <cell r="C397" t="str">
            <v>Capricorn Ridge 3</v>
          </cell>
          <cell r="D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HC397" t="str">
            <v/>
          </cell>
          <cell r="HD397" t="str">
            <v/>
          </cell>
          <cell r="HE397" t="str">
            <v/>
          </cell>
          <cell r="HG397" t="str">
            <v/>
          </cell>
        </row>
        <row r="398">
          <cell r="C398" t="str">
            <v>Capricorn Ridge 4</v>
          </cell>
          <cell r="D398" t="str">
            <v>Major</v>
          </cell>
          <cell r="H398">
            <v>2100</v>
          </cell>
          <cell r="I398">
            <v>0</v>
          </cell>
          <cell r="J398">
            <v>3461.9006296043276</v>
          </cell>
          <cell r="K398">
            <v>0</v>
          </cell>
          <cell r="L398">
            <v>0</v>
          </cell>
          <cell r="M398">
            <v>111063.75</v>
          </cell>
          <cell r="N398">
            <v>77066.388448001831</v>
          </cell>
          <cell r="HC398">
            <v>0.2</v>
          </cell>
          <cell r="HD398">
            <v>1</v>
          </cell>
          <cell r="HE398">
            <v>7</v>
          </cell>
          <cell r="HG398">
            <v>7</v>
          </cell>
        </row>
        <row r="399">
          <cell r="C399" t="str">
            <v>Capricorn Ridge 4</v>
          </cell>
          <cell r="D399" t="str">
            <v>Minor</v>
          </cell>
          <cell r="H399">
            <v>1400</v>
          </cell>
          <cell r="I399">
            <v>0</v>
          </cell>
          <cell r="J399">
            <v>3461.9006296043276</v>
          </cell>
          <cell r="K399">
            <v>0</v>
          </cell>
          <cell r="L399">
            <v>0</v>
          </cell>
          <cell r="M399">
            <v>45242.25</v>
          </cell>
          <cell r="N399">
            <v>27602.574659026446</v>
          </cell>
          <cell r="HC399">
            <v>0.2</v>
          </cell>
          <cell r="HD399">
            <v>0</v>
          </cell>
          <cell r="HE399">
            <v>1</v>
          </cell>
          <cell r="HG399">
            <v>1</v>
          </cell>
        </row>
        <row r="400">
          <cell r="C400" t="str">
            <v>Capricorn Ridge 4</v>
          </cell>
          <cell r="D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HC400" t="str">
            <v/>
          </cell>
          <cell r="HD400" t="str">
            <v/>
          </cell>
          <cell r="HE400" t="str">
            <v/>
          </cell>
          <cell r="HG400" t="str">
            <v/>
          </cell>
        </row>
        <row r="401">
          <cell r="C401" t="str">
            <v>Capricorn Ridge 4</v>
          </cell>
          <cell r="D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HC401" t="str">
            <v/>
          </cell>
          <cell r="HD401" t="str">
            <v/>
          </cell>
          <cell r="HE401" t="str">
            <v/>
          </cell>
          <cell r="HG401" t="str">
            <v/>
          </cell>
        </row>
        <row r="402">
          <cell r="C402" t="str">
            <v>Capricorn Ridge 4</v>
          </cell>
          <cell r="D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HC402" t="str">
            <v/>
          </cell>
          <cell r="HD402" t="str">
            <v/>
          </cell>
          <cell r="HE402" t="str">
            <v/>
          </cell>
          <cell r="HG402" t="str">
            <v/>
          </cell>
        </row>
        <row r="403">
          <cell r="C403" t="str">
            <v>Delaware Mountain</v>
          </cell>
          <cell r="D403" t="str">
            <v>Major (DW)</v>
          </cell>
          <cell r="H403">
            <v>1420</v>
          </cell>
          <cell r="I403">
            <v>0</v>
          </cell>
          <cell r="J403">
            <v>2015.4594634515611</v>
          </cell>
          <cell r="K403">
            <v>21336</v>
          </cell>
          <cell r="L403">
            <v>2200</v>
          </cell>
          <cell r="M403">
            <v>13829.72</v>
          </cell>
          <cell r="N403">
            <v>29198.561102089061</v>
          </cell>
          <cell r="HC403">
            <v>0.33333333333333331</v>
          </cell>
          <cell r="HD403">
            <v>1</v>
          </cell>
          <cell r="HE403">
            <v>1</v>
          </cell>
          <cell r="HG403">
            <v>1</v>
          </cell>
        </row>
        <row r="404">
          <cell r="C404" t="str">
            <v>Delaware Mountain</v>
          </cell>
          <cell r="D404" t="str">
            <v>Minor</v>
          </cell>
          <cell r="H404">
            <v>1450</v>
          </cell>
          <cell r="I404">
            <v>0</v>
          </cell>
          <cell r="J404">
            <v>3965.4594634515611</v>
          </cell>
          <cell r="K404">
            <v>11550</v>
          </cell>
          <cell r="L404">
            <v>0</v>
          </cell>
          <cell r="M404">
            <v>15188.449999999999</v>
          </cell>
          <cell r="N404">
            <v>14314.918269279471</v>
          </cell>
          <cell r="HC404">
            <v>0.33333333333333331</v>
          </cell>
          <cell r="HD404">
            <v>1</v>
          </cell>
          <cell r="HE404">
            <v>6</v>
          </cell>
          <cell r="HG404">
            <v>6</v>
          </cell>
        </row>
        <row r="405">
          <cell r="C405" t="str">
            <v>Delaware Mountain</v>
          </cell>
          <cell r="D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HC405" t="str">
            <v/>
          </cell>
          <cell r="HD405" t="str">
            <v/>
          </cell>
          <cell r="HE405" t="str">
            <v/>
          </cell>
          <cell r="HG405" t="str">
            <v/>
          </cell>
        </row>
        <row r="406">
          <cell r="C406" t="str">
            <v>Delaware Mountain</v>
          </cell>
          <cell r="D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HC406" t="str">
            <v/>
          </cell>
          <cell r="HD406" t="str">
            <v/>
          </cell>
          <cell r="HE406" t="str">
            <v/>
          </cell>
          <cell r="HG406" t="str">
            <v/>
          </cell>
        </row>
        <row r="407">
          <cell r="C407" t="str">
            <v>Delaware Mountain</v>
          </cell>
          <cell r="D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HC407" t="str">
            <v/>
          </cell>
          <cell r="HD407" t="str">
            <v/>
          </cell>
          <cell r="HE407" t="str">
            <v/>
          </cell>
          <cell r="HG407" t="str">
            <v/>
          </cell>
        </row>
        <row r="408">
          <cell r="C408" t="str">
            <v>Indian Mesa</v>
          </cell>
          <cell r="D408" t="str">
            <v>Major</v>
          </cell>
          <cell r="H408">
            <v>2310</v>
          </cell>
          <cell r="I408">
            <v>0</v>
          </cell>
          <cell r="J408">
            <v>2538.7271283765072</v>
          </cell>
          <cell r="K408">
            <v>0</v>
          </cell>
          <cell r="L408">
            <v>0</v>
          </cell>
          <cell r="M408">
            <v>29598.75</v>
          </cell>
          <cell r="N408">
            <v>77828.572672845883</v>
          </cell>
          <cell r="HC408">
            <v>0.1111111111111111</v>
          </cell>
          <cell r="HD408">
            <v>3</v>
          </cell>
          <cell r="HE408">
            <v>3</v>
          </cell>
          <cell r="HG408">
            <v>4</v>
          </cell>
        </row>
        <row r="409">
          <cell r="C409" t="str">
            <v>Indian Mesa</v>
          </cell>
          <cell r="D409" t="str">
            <v>Mini-Minor</v>
          </cell>
          <cell r="H409">
            <v>630</v>
          </cell>
          <cell r="I409">
            <v>0</v>
          </cell>
          <cell r="J409">
            <v>2538.7271283765072</v>
          </cell>
          <cell r="K409">
            <v>0</v>
          </cell>
          <cell r="L409">
            <v>0</v>
          </cell>
          <cell r="M409">
            <v>8603.75</v>
          </cell>
          <cell r="N409">
            <v>18527.182687801083</v>
          </cell>
          <cell r="HC409">
            <v>0</v>
          </cell>
          <cell r="HD409">
            <v>2</v>
          </cell>
          <cell r="HE409">
            <v>10</v>
          </cell>
          <cell r="HG409">
            <v>11</v>
          </cell>
        </row>
        <row r="410">
          <cell r="C410" t="str">
            <v>Indian Mesa</v>
          </cell>
          <cell r="D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HC410" t="str">
            <v/>
          </cell>
          <cell r="HD410" t="str">
            <v/>
          </cell>
          <cell r="HE410" t="str">
            <v/>
          </cell>
          <cell r="HG410" t="str">
            <v/>
          </cell>
        </row>
        <row r="411">
          <cell r="C411" t="str">
            <v>Indian Mesa</v>
          </cell>
          <cell r="D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HC411" t="str">
            <v/>
          </cell>
          <cell r="HD411" t="str">
            <v/>
          </cell>
          <cell r="HE411" t="str">
            <v/>
          </cell>
          <cell r="HG411" t="str">
            <v/>
          </cell>
        </row>
        <row r="412">
          <cell r="C412" t="str">
            <v>Indian Mesa</v>
          </cell>
          <cell r="D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HC412" t="str">
            <v/>
          </cell>
          <cell r="HD412" t="str">
            <v/>
          </cell>
          <cell r="HE412" t="str">
            <v/>
          </cell>
          <cell r="HG412" t="str">
            <v/>
          </cell>
        </row>
        <row r="413">
          <cell r="C413" t="str">
            <v>King Mountain</v>
          </cell>
          <cell r="D413" t="str">
            <v>Major</v>
          </cell>
          <cell r="H413">
            <v>14560</v>
          </cell>
          <cell r="I413">
            <v>0</v>
          </cell>
          <cell r="J413">
            <v>17121.791202771979</v>
          </cell>
          <cell r="K413">
            <v>0</v>
          </cell>
          <cell r="L413">
            <v>0</v>
          </cell>
          <cell r="M413">
            <v>558186.9</v>
          </cell>
          <cell r="N413">
            <v>529040.05383515882</v>
          </cell>
          <cell r="HC413">
            <v>0.1111111111111111</v>
          </cell>
          <cell r="HD413">
            <v>11</v>
          </cell>
          <cell r="HE413">
            <v>1</v>
          </cell>
          <cell r="HG413">
            <v>6</v>
          </cell>
        </row>
        <row r="414">
          <cell r="C414" t="str">
            <v>King Mountain</v>
          </cell>
          <cell r="D414" t="str">
            <v>Project Information</v>
          </cell>
          <cell r="H414">
            <v>420</v>
          </cell>
          <cell r="I414">
            <v>3600</v>
          </cell>
          <cell r="J414">
            <v>0</v>
          </cell>
          <cell r="K414">
            <v>0</v>
          </cell>
          <cell r="L414">
            <v>0</v>
          </cell>
          <cell r="M414">
            <v>86475.15</v>
          </cell>
          <cell r="N414">
            <v>11509.437191157695</v>
          </cell>
          <cell r="HC414">
            <v>0</v>
          </cell>
          <cell r="HD414">
            <v>1</v>
          </cell>
          <cell r="HE414">
            <v>7</v>
          </cell>
          <cell r="HG414">
            <v>7</v>
          </cell>
        </row>
        <row r="415">
          <cell r="C415" t="str">
            <v>King Mountain</v>
          </cell>
          <cell r="D415" t="str">
            <v>Description</v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HC415" t="str">
            <v/>
          </cell>
          <cell r="HD415" t="str">
            <v/>
          </cell>
          <cell r="HE415" t="str">
            <v/>
          </cell>
          <cell r="HG415" t="str">
            <v/>
          </cell>
        </row>
        <row r="416">
          <cell r="C416" t="str">
            <v>King Mountain</v>
          </cell>
          <cell r="D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HC416" t="str">
            <v/>
          </cell>
          <cell r="HD416" t="str">
            <v/>
          </cell>
          <cell r="HE416" t="str">
            <v/>
          </cell>
          <cell r="HG416" t="str">
            <v/>
          </cell>
        </row>
        <row r="417">
          <cell r="C417" t="str">
            <v>King Mountain</v>
          </cell>
          <cell r="D417" t="str">
            <v/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HC417" t="str">
            <v/>
          </cell>
          <cell r="HD417" t="str">
            <v/>
          </cell>
          <cell r="HE417" t="str">
            <v/>
          </cell>
          <cell r="HG417" t="str">
            <v/>
          </cell>
        </row>
        <row r="418">
          <cell r="C418" t="str">
            <v>Southwest Mesa</v>
          </cell>
          <cell r="D418" t="str">
            <v>Major</v>
          </cell>
          <cell r="H418">
            <v>1890</v>
          </cell>
          <cell r="I418">
            <v>0</v>
          </cell>
          <cell r="J418">
            <v>2446.4097782537247</v>
          </cell>
          <cell r="K418">
            <v>0</v>
          </cell>
          <cell r="L418">
            <v>0</v>
          </cell>
          <cell r="M418">
            <v>23564.86</v>
          </cell>
          <cell r="N418">
            <v>62816.619689954627</v>
          </cell>
          <cell r="HC418">
            <v>0.1111111111111111</v>
          </cell>
          <cell r="HD418">
            <v>2</v>
          </cell>
          <cell r="HE418">
            <v>6</v>
          </cell>
          <cell r="HG418">
            <v>7</v>
          </cell>
        </row>
        <row r="419">
          <cell r="C419" t="str">
            <v>Southwest Mesa</v>
          </cell>
          <cell r="D419" t="str">
            <v>Minor</v>
          </cell>
          <cell r="H419">
            <v>1540</v>
          </cell>
          <cell r="I419">
            <v>0</v>
          </cell>
          <cell r="J419">
            <v>2446.4097782537247</v>
          </cell>
          <cell r="K419">
            <v>0</v>
          </cell>
          <cell r="L419">
            <v>0</v>
          </cell>
          <cell r="M419">
            <v>23564.86</v>
          </cell>
          <cell r="N419">
            <v>43976.756523423472</v>
          </cell>
          <cell r="HC419">
            <v>0</v>
          </cell>
          <cell r="HD419">
            <v>2</v>
          </cell>
          <cell r="HE419">
            <v>1</v>
          </cell>
          <cell r="HG419">
            <v>2</v>
          </cell>
        </row>
        <row r="420">
          <cell r="C420" t="str">
            <v>Southwest Mesa</v>
          </cell>
          <cell r="D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HC420" t="str">
            <v/>
          </cell>
          <cell r="HD420" t="str">
            <v/>
          </cell>
          <cell r="HE420" t="str">
            <v/>
          </cell>
          <cell r="HG420" t="str">
            <v/>
          </cell>
        </row>
        <row r="421">
          <cell r="C421" t="str">
            <v>Southwest Mesa</v>
          </cell>
          <cell r="D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HC421" t="str">
            <v/>
          </cell>
          <cell r="HD421" t="str">
            <v/>
          </cell>
          <cell r="HE421" t="str">
            <v/>
          </cell>
          <cell r="HG421" t="str">
            <v/>
          </cell>
        </row>
        <row r="422">
          <cell r="C422" t="str">
            <v>Southwest Mesa</v>
          </cell>
          <cell r="D422" t="str">
            <v/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HC422" t="str">
            <v/>
          </cell>
          <cell r="HD422" t="str">
            <v/>
          </cell>
          <cell r="HE422" t="str">
            <v/>
          </cell>
          <cell r="HG422" t="str">
            <v/>
          </cell>
        </row>
        <row r="423">
          <cell r="C423" t="str">
            <v>Wind Power Partners 94</v>
          </cell>
          <cell r="D423" t="str">
            <v>Major</v>
          </cell>
          <cell r="H423">
            <v>3200</v>
          </cell>
          <cell r="I423">
            <v>0</v>
          </cell>
          <cell r="J423">
            <v>4258.1054633407803</v>
          </cell>
          <cell r="K423">
            <v>45500</v>
          </cell>
          <cell r="L423">
            <v>0</v>
          </cell>
          <cell r="M423">
            <v>39130</v>
          </cell>
          <cell r="N423">
            <v>56833.422409050007</v>
          </cell>
          <cell r="HC423">
            <v>0.33333333333333331</v>
          </cell>
          <cell r="HD423">
            <v>1</v>
          </cell>
          <cell r="HE423">
            <v>5</v>
          </cell>
          <cell r="HG423">
            <v>5</v>
          </cell>
        </row>
        <row r="424">
          <cell r="C424" t="str">
            <v>Wind Power Partners 94</v>
          </cell>
          <cell r="D424" t="str">
            <v>Minor</v>
          </cell>
          <cell r="H424">
            <v>1485</v>
          </cell>
          <cell r="I424">
            <v>0</v>
          </cell>
          <cell r="J424">
            <v>1983.1054633407803</v>
          </cell>
          <cell r="K424">
            <v>12642</v>
          </cell>
          <cell r="L424">
            <v>0</v>
          </cell>
          <cell r="M424">
            <v>33549.879999999997</v>
          </cell>
          <cell r="N424">
            <v>48414.971714709478</v>
          </cell>
          <cell r="HC424">
            <v>0.33333333333333331</v>
          </cell>
          <cell r="HD424">
            <v>1</v>
          </cell>
          <cell r="HE424">
            <v>11</v>
          </cell>
          <cell r="HG424">
            <v>11</v>
          </cell>
        </row>
        <row r="425">
          <cell r="C425" t="str">
            <v>Wind Power Partners 94</v>
          </cell>
          <cell r="D425" t="str">
            <v>GBX Oil Changes</v>
          </cell>
          <cell r="H425">
            <v>430</v>
          </cell>
          <cell r="I425">
            <v>2400</v>
          </cell>
          <cell r="J425">
            <v>650</v>
          </cell>
          <cell r="K425">
            <v>2930</v>
          </cell>
          <cell r="L425">
            <v>0</v>
          </cell>
          <cell r="M425">
            <v>36854.399999999994</v>
          </cell>
          <cell r="N425">
            <v>7066.2591127107698</v>
          </cell>
          <cell r="HC425">
            <v>0.2</v>
          </cell>
          <cell r="HD425">
            <v>1</v>
          </cell>
          <cell r="HE425">
            <v>8</v>
          </cell>
          <cell r="HG425">
            <v>8</v>
          </cell>
        </row>
        <row r="426">
          <cell r="C426" t="str">
            <v>Wind Power Partners 94</v>
          </cell>
          <cell r="D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  <cell r="HC426" t="str">
            <v/>
          </cell>
          <cell r="HD426" t="str">
            <v/>
          </cell>
          <cell r="HE426" t="str">
            <v/>
          </cell>
          <cell r="HG426" t="str">
            <v/>
          </cell>
        </row>
        <row r="427">
          <cell r="C427" t="str">
            <v>Wind Power Partners 94</v>
          </cell>
          <cell r="D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  <cell r="HC427" t="str">
            <v/>
          </cell>
          <cell r="HD427" t="str">
            <v/>
          </cell>
          <cell r="HE427" t="str">
            <v/>
          </cell>
          <cell r="HG427" t="str">
            <v/>
          </cell>
        </row>
        <row r="428">
          <cell r="C428" t="str">
            <v>Woodward Mountain</v>
          </cell>
          <cell r="D428" t="str">
            <v>Major</v>
          </cell>
          <cell r="H428">
            <v>4710</v>
          </cell>
          <cell r="I428">
            <v>0</v>
          </cell>
          <cell r="J428">
            <v>6214.9757205369178</v>
          </cell>
          <cell r="K428">
            <v>49384</v>
          </cell>
          <cell r="L428">
            <v>2200</v>
          </cell>
          <cell r="M428">
            <v>57303.18</v>
          </cell>
          <cell r="N428">
            <v>161249.87926969136</v>
          </cell>
          <cell r="HC428">
            <v>0.25925925925925924</v>
          </cell>
          <cell r="HD428">
            <v>4</v>
          </cell>
          <cell r="HE428">
            <v>8</v>
          </cell>
          <cell r="HG428">
            <v>10</v>
          </cell>
        </row>
        <row r="429">
          <cell r="C429" t="str">
            <v>Woodward Mountain</v>
          </cell>
          <cell r="D429" t="str">
            <v>Mini-Minor</v>
          </cell>
          <cell r="H429">
            <v>3640</v>
          </cell>
          <cell r="I429">
            <v>0</v>
          </cell>
          <cell r="J429">
            <v>4914.9757205369178</v>
          </cell>
          <cell r="K429">
            <v>0</v>
          </cell>
          <cell r="L429">
            <v>0</v>
          </cell>
          <cell r="M429">
            <v>16656.86</v>
          </cell>
          <cell r="N429">
            <v>35868.625683582897</v>
          </cell>
          <cell r="HC429">
            <v>0</v>
          </cell>
          <cell r="HD429">
            <v>11</v>
          </cell>
          <cell r="HE429">
            <v>1</v>
          </cell>
          <cell r="HG429">
            <v>6</v>
          </cell>
        </row>
        <row r="430">
          <cell r="C430" t="str">
            <v>Woodward Mountain</v>
          </cell>
          <cell r="D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HC430" t="str">
            <v/>
          </cell>
          <cell r="HD430" t="str">
            <v/>
          </cell>
          <cell r="HE430" t="str">
            <v/>
          </cell>
          <cell r="HG430" t="str">
            <v/>
          </cell>
        </row>
        <row r="431">
          <cell r="C431" t="str">
            <v>Woodward Mountain</v>
          </cell>
          <cell r="D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  <cell r="HC431" t="str">
            <v/>
          </cell>
          <cell r="HD431" t="str">
            <v/>
          </cell>
          <cell r="HE431" t="str">
            <v/>
          </cell>
          <cell r="HG431" t="str">
            <v/>
          </cell>
        </row>
        <row r="432">
          <cell r="C432" t="str">
            <v>Woodward Mountain</v>
          </cell>
          <cell r="D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  <cell r="HC432" t="str">
            <v/>
          </cell>
          <cell r="HD432" t="str">
            <v/>
          </cell>
          <cell r="HE432" t="str">
            <v/>
          </cell>
          <cell r="HG432" t="str">
            <v/>
          </cell>
        </row>
        <row r="436">
          <cell r="C436" t="str">
            <v>Callahan</v>
          </cell>
          <cell r="D436" t="str">
            <v>Major</v>
          </cell>
          <cell r="H436">
            <v>2100</v>
          </cell>
          <cell r="I436">
            <v>0</v>
          </cell>
          <cell r="J436">
            <v>4146.9625318297567</v>
          </cell>
          <cell r="K436">
            <v>0</v>
          </cell>
          <cell r="L436">
            <v>0</v>
          </cell>
          <cell r="M436">
            <v>112544.59999999999</v>
          </cell>
          <cell r="N436">
            <v>83800.484380008274</v>
          </cell>
          <cell r="HC436">
            <v>0.2</v>
          </cell>
          <cell r="HD436">
            <v>1</v>
          </cell>
          <cell r="HE436">
            <v>9</v>
          </cell>
          <cell r="HG436">
            <v>9</v>
          </cell>
        </row>
        <row r="437">
          <cell r="C437" t="str">
            <v>Callahan</v>
          </cell>
          <cell r="D437" t="str">
            <v>Minor</v>
          </cell>
          <cell r="H437">
            <v>700</v>
          </cell>
          <cell r="I437">
            <v>0</v>
          </cell>
          <cell r="J437">
            <v>4146.9625318297567</v>
          </cell>
          <cell r="K437">
            <v>0</v>
          </cell>
          <cell r="L437">
            <v>0</v>
          </cell>
          <cell r="M437">
            <v>45845.48</v>
          </cell>
          <cell r="N437">
            <v>30014.500136106115</v>
          </cell>
          <cell r="HC437">
            <v>0.2</v>
          </cell>
          <cell r="HD437">
            <v>1</v>
          </cell>
          <cell r="HE437">
            <v>3</v>
          </cell>
          <cell r="HG437">
            <v>3</v>
          </cell>
        </row>
        <row r="438">
          <cell r="C438" t="str">
            <v>Callahan</v>
          </cell>
          <cell r="D438" t="str">
            <v>GBX Oil Changes</v>
          </cell>
          <cell r="H438">
            <v>210</v>
          </cell>
          <cell r="I438">
            <v>1800</v>
          </cell>
          <cell r="J438">
            <v>0</v>
          </cell>
          <cell r="K438">
            <v>0</v>
          </cell>
          <cell r="L438">
            <v>0</v>
          </cell>
          <cell r="M438">
            <v>50062.5</v>
          </cell>
          <cell r="N438">
            <v>5923.9145005472601</v>
          </cell>
          <cell r="HC438">
            <v>0.2</v>
          </cell>
          <cell r="HD438">
            <v>1</v>
          </cell>
          <cell r="HE438">
            <v>8</v>
          </cell>
          <cell r="HG438">
            <v>8</v>
          </cell>
        </row>
        <row r="439">
          <cell r="C439" t="str">
            <v>Callahan</v>
          </cell>
          <cell r="D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HC439" t="str">
            <v/>
          </cell>
          <cell r="HD439" t="str">
            <v/>
          </cell>
          <cell r="HE439" t="str">
            <v/>
          </cell>
          <cell r="HG439" t="str">
            <v/>
          </cell>
        </row>
        <row r="440">
          <cell r="C440" t="str">
            <v>Callahan</v>
          </cell>
          <cell r="D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  <cell r="HC440" t="str">
            <v/>
          </cell>
          <cell r="HD440" t="str">
            <v/>
          </cell>
          <cell r="HE440" t="str">
            <v/>
          </cell>
          <cell r="HG440" t="str">
            <v/>
          </cell>
        </row>
        <row r="441">
          <cell r="C441" t="str">
            <v>Elk City</v>
          </cell>
          <cell r="D441" t="str">
            <v>Major</v>
          </cell>
          <cell r="H441">
            <v>5400</v>
          </cell>
          <cell r="I441">
            <v>0</v>
          </cell>
          <cell r="J441">
            <v>9750</v>
          </cell>
          <cell r="K441">
            <v>32640</v>
          </cell>
          <cell r="L441">
            <v>3300</v>
          </cell>
          <cell r="M441">
            <v>142176.49</v>
          </cell>
          <cell r="N441">
            <v>130794.84625366551</v>
          </cell>
          <cell r="HC441">
            <v>0.25925925925925924</v>
          </cell>
          <cell r="HD441">
            <v>3</v>
          </cell>
          <cell r="HE441">
            <v>3</v>
          </cell>
          <cell r="HG441">
            <v>4</v>
          </cell>
        </row>
        <row r="442">
          <cell r="C442" t="str">
            <v>Elk City</v>
          </cell>
          <cell r="D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/>
          </cell>
          <cell r="HC442" t="str">
            <v/>
          </cell>
          <cell r="HD442" t="str">
            <v/>
          </cell>
          <cell r="HE442" t="str">
            <v/>
          </cell>
          <cell r="HG442" t="str">
            <v/>
          </cell>
        </row>
        <row r="443">
          <cell r="C443" t="str">
            <v>Elk City</v>
          </cell>
          <cell r="D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/>
          </cell>
          <cell r="HC443" t="str">
            <v/>
          </cell>
          <cell r="HD443" t="str">
            <v/>
          </cell>
          <cell r="HE443" t="str">
            <v/>
          </cell>
          <cell r="HG443" t="str">
            <v/>
          </cell>
        </row>
        <row r="444">
          <cell r="C444" t="str">
            <v>Elk City</v>
          </cell>
          <cell r="D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/>
          </cell>
          <cell r="HC444" t="str">
            <v/>
          </cell>
          <cell r="HD444" t="str">
            <v/>
          </cell>
          <cell r="HE444" t="str">
            <v/>
          </cell>
          <cell r="HG444" t="str">
            <v/>
          </cell>
        </row>
        <row r="445">
          <cell r="C445" t="str">
            <v>Elk City</v>
          </cell>
          <cell r="D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/>
          </cell>
          <cell r="HC445" t="str">
            <v/>
          </cell>
          <cell r="HD445" t="str">
            <v/>
          </cell>
          <cell r="HE445" t="str">
            <v/>
          </cell>
          <cell r="HG445" t="str">
            <v/>
          </cell>
        </row>
        <row r="446">
          <cell r="C446" t="str">
            <v>Gray County</v>
          </cell>
          <cell r="D446" t="str">
            <v>Major</v>
          </cell>
          <cell r="H446">
            <v>1890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40254.299999999996</v>
          </cell>
          <cell r="N446">
            <v>113581.38681556014</v>
          </cell>
          <cell r="HC446">
            <v>0.1111111111111111</v>
          </cell>
          <cell r="HD446">
            <v>5</v>
          </cell>
          <cell r="HE446">
            <v>7</v>
          </cell>
          <cell r="HG446">
            <v>9</v>
          </cell>
        </row>
        <row r="447">
          <cell r="C447" t="str">
            <v>Gray County</v>
          </cell>
          <cell r="D447" t="str">
            <v>Mini-Minor</v>
          </cell>
          <cell r="H447">
            <v>1820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11701.1</v>
          </cell>
          <cell r="N447">
            <v>27038.181880982673</v>
          </cell>
          <cell r="HC447">
            <v>0</v>
          </cell>
          <cell r="HD447">
            <v>5</v>
          </cell>
          <cell r="HE447">
            <v>1</v>
          </cell>
          <cell r="HG447">
            <v>3</v>
          </cell>
        </row>
        <row r="448">
          <cell r="C448" t="str">
            <v>Gray County</v>
          </cell>
          <cell r="D448" t="str">
            <v>GBX Oil Changes (GC)</v>
          </cell>
          <cell r="H448">
            <v>1820</v>
          </cell>
          <cell r="I448">
            <v>15600</v>
          </cell>
          <cell r="J448">
            <v>0</v>
          </cell>
          <cell r="K448">
            <v>0</v>
          </cell>
          <cell r="L448">
            <v>0</v>
          </cell>
          <cell r="M448">
            <v>21513.52</v>
          </cell>
          <cell r="N448">
            <v>8042.1627158944621</v>
          </cell>
          <cell r="HC448">
            <v>0</v>
          </cell>
          <cell r="HD448">
            <v>5</v>
          </cell>
          <cell r="HE448">
            <v>1</v>
          </cell>
          <cell r="HG448">
            <v>3</v>
          </cell>
        </row>
        <row r="449">
          <cell r="C449" t="str">
            <v>Gray County</v>
          </cell>
          <cell r="D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/>
          </cell>
          <cell r="HC449" t="str">
            <v/>
          </cell>
          <cell r="HD449" t="str">
            <v/>
          </cell>
          <cell r="HE449" t="str">
            <v/>
          </cell>
          <cell r="HG449" t="str">
            <v/>
          </cell>
        </row>
        <row r="450">
          <cell r="C450" t="str">
            <v>Gray County</v>
          </cell>
          <cell r="D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/>
          </cell>
          <cell r="HC450" t="str">
            <v/>
          </cell>
          <cell r="HD450" t="str">
            <v/>
          </cell>
          <cell r="HE450" t="str">
            <v/>
          </cell>
          <cell r="HG450" t="str">
            <v/>
          </cell>
        </row>
        <row r="451">
          <cell r="C451" t="str">
            <v>Horse Hollow 1</v>
          </cell>
          <cell r="D451" t="str">
            <v>Major</v>
          </cell>
          <cell r="H451">
            <v>4200</v>
          </cell>
          <cell r="I451">
            <v>0</v>
          </cell>
          <cell r="J451">
            <v>7748.2720989450709</v>
          </cell>
          <cell r="K451">
            <v>0</v>
          </cell>
          <cell r="L451">
            <v>0</v>
          </cell>
          <cell r="M451">
            <v>210280.69999999998</v>
          </cell>
          <cell r="N451">
            <v>156574.58923633126</v>
          </cell>
          <cell r="HC451">
            <v>0.2</v>
          </cell>
          <cell r="HD451">
            <v>2</v>
          </cell>
          <cell r="HE451">
            <v>1</v>
          </cell>
          <cell r="HG451">
            <v>2</v>
          </cell>
        </row>
        <row r="452">
          <cell r="C452" t="str">
            <v>Horse Hollow 1</v>
          </cell>
          <cell r="D452" t="str">
            <v>Minor</v>
          </cell>
          <cell r="H452">
            <v>1400</v>
          </cell>
          <cell r="I452">
            <v>0</v>
          </cell>
          <cell r="J452">
            <v>7748.2720989450709</v>
          </cell>
          <cell r="K452">
            <v>0</v>
          </cell>
          <cell r="L452">
            <v>0</v>
          </cell>
          <cell r="M452">
            <v>85658.66</v>
          </cell>
          <cell r="N452">
            <v>56079.723938514056</v>
          </cell>
          <cell r="HC452">
            <v>0.2</v>
          </cell>
          <cell r="HD452">
            <v>1</v>
          </cell>
          <cell r="HE452">
            <v>7</v>
          </cell>
          <cell r="HG452">
            <v>7</v>
          </cell>
        </row>
        <row r="453">
          <cell r="C453" t="str">
            <v>Horse Hollow 1</v>
          </cell>
          <cell r="D453" t="str">
            <v>GBX Oil Changes</v>
          </cell>
          <cell r="H453">
            <v>280</v>
          </cell>
          <cell r="I453">
            <v>2400</v>
          </cell>
          <cell r="J453">
            <v>0</v>
          </cell>
          <cell r="K453">
            <v>0</v>
          </cell>
          <cell r="L453">
            <v>0</v>
          </cell>
          <cell r="M453">
            <v>93450</v>
          </cell>
          <cell r="N453">
            <v>11057.973734354884</v>
          </cell>
          <cell r="HC453">
            <v>0.2</v>
          </cell>
          <cell r="HD453">
            <v>1</v>
          </cell>
          <cell r="HE453">
            <v>7</v>
          </cell>
          <cell r="HG453">
            <v>7</v>
          </cell>
        </row>
        <row r="454">
          <cell r="C454" t="str">
            <v>Horse Hollow 1</v>
          </cell>
          <cell r="D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/>
          </cell>
          <cell r="HC454" t="str">
            <v/>
          </cell>
          <cell r="HD454" t="str">
            <v/>
          </cell>
          <cell r="HE454" t="str">
            <v/>
          </cell>
          <cell r="HG454" t="str">
            <v/>
          </cell>
        </row>
        <row r="455">
          <cell r="C455" t="str">
            <v>Horse Hollow 1</v>
          </cell>
          <cell r="D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/>
          </cell>
          <cell r="HC455" t="str">
            <v/>
          </cell>
          <cell r="HD455" t="str">
            <v/>
          </cell>
          <cell r="HE455" t="str">
            <v/>
          </cell>
          <cell r="HG455" t="str">
            <v/>
          </cell>
        </row>
        <row r="456">
          <cell r="C456" t="str">
            <v>Horse Hollow 2</v>
          </cell>
          <cell r="D456" t="str">
            <v>Major</v>
          </cell>
          <cell r="H456">
            <v>10290</v>
          </cell>
          <cell r="I456">
            <v>0</v>
          </cell>
          <cell r="J456">
            <v>21753.364859949073</v>
          </cell>
          <cell r="K456">
            <v>0</v>
          </cell>
          <cell r="L456">
            <v>0</v>
          </cell>
          <cell r="M456">
            <v>429835.89999999997</v>
          </cell>
          <cell r="N456">
            <v>369496.68728160934</v>
          </cell>
          <cell r="HC456">
            <v>0.1111111111111111</v>
          </cell>
          <cell r="HD456">
            <v>11</v>
          </cell>
          <cell r="HE456">
            <v>1</v>
          </cell>
          <cell r="HG456">
            <v>6</v>
          </cell>
        </row>
        <row r="457">
          <cell r="C457" t="str">
            <v>Horse Hollow 2</v>
          </cell>
          <cell r="D457" t="str">
            <v>GBX Oil Changes</v>
          </cell>
          <cell r="H457">
            <v>280</v>
          </cell>
          <cell r="I457">
            <v>2400</v>
          </cell>
          <cell r="J457">
            <v>0</v>
          </cell>
          <cell r="K457">
            <v>0</v>
          </cell>
          <cell r="L457">
            <v>0</v>
          </cell>
          <cell r="M457">
            <v>44244.800000000003</v>
          </cell>
          <cell r="N457">
            <v>4595.5215519396925</v>
          </cell>
          <cell r="HC457">
            <v>0</v>
          </cell>
          <cell r="HD457">
            <v>1</v>
          </cell>
          <cell r="HE457">
            <v>10</v>
          </cell>
          <cell r="HG457">
            <v>10</v>
          </cell>
        </row>
        <row r="458">
          <cell r="C458" t="str">
            <v>Horse Hollow 2</v>
          </cell>
          <cell r="D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/>
          </cell>
          <cell r="HC458" t="str">
            <v/>
          </cell>
          <cell r="HD458" t="str">
            <v/>
          </cell>
          <cell r="HE458" t="str">
            <v/>
          </cell>
          <cell r="HG458" t="str">
            <v/>
          </cell>
        </row>
        <row r="459">
          <cell r="C459" t="str">
            <v>Horse Hollow 2</v>
          </cell>
          <cell r="D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/>
          </cell>
          <cell r="HC459" t="str">
            <v/>
          </cell>
          <cell r="HD459" t="str">
            <v/>
          </cell>
          <cell r="HE459" t="str">
            <v/>
          </cell>
          <cell r="HG459" t="str">
            <v/>
          </cell>
        </row>
        <row r="460">
          <cell r="C460" t="str">
            <v>Horse Hollow 2</v>
          </cell>
          <cell r="D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/>
          </cell>
          <cell r="HC460" t="str">
            <v/>
          </cell>
          <cell r="HD460" t="str">
            <v/>
          </cell>
          <cell r="HE460" t="str">
            <v/>
          </cell>
          <cell r="HG460" t="str">
            <v/>
          </cell>
        </row>
        <row r="461">
          <cell r="C461" t="str">
            <v>Horse Hollow 3</v>
          </cell>
          <cell r="D461" t="str">
            <v>Major</v>
          </cell>
          <cell r="H461">
            <v>3780</v>
          </cell>
          <cell r="I461">
            <v>0</v>
          </cell>
          <cell r="J461">
            <v>8130.2291742451807</v>
          </cell>
          <cell r="K461">
            <v>0</v>
          </cell>
          <cell r="L461">
            <v>0</v>
          </cell>
          <cell r="M461">
            <v>220646.65</v>
          </cell>
          <cell r="N461">
            <v>164293.05490291095</v>
          </cell>
          <cell r="HC461">
            <v>0.2</v>
          </cell>
          <cell r="HD461">
            <v>2</v>
          </cell>
          <cell r="HE461">
            <v>5</v>
          </cell>
          <cell r="HG461">
            <v>6</v>
          </cell>
        </row>
        <row r="462">
          <cell r="C462" t="str">
            <v>Horse Hollow 3</v>
          </cell>
          <cell r="D462" t="str">
            <v>Minor</v>
          </cell>
          <cell r="H462">
            <v>1400</v>
          </cell>
          <cell r="I462">
            <v>0</v>
          </cell>
          <cell r="J462">
            <v>8130.2291742451807</v>
          </cell>
          <cell r="K462">
            <v>0</v>
          </cell>
          <cell r="L462">
            <v>0</v>
          </cell>
          <cell r="M462">
            <v>89881.27</v>
          </cell>
          <cell r="N462">
            <v>58844.217372102779</v>
          </cell>
          <cell r="HC462">
            <v>0.2</v>
          </cell>
          <cell r="HD462">
            <v>1</v>
          </cell>
          <cell r="HE462">
            <v>11</v>
          </cell>
          <cell r="HG462">
            <v>11</v>
          </cell>
        </row>
        <row r="463">
          <cell r="C463" t="str">
            <v>Horse Hollow 3</v>
          </cell>
          <cell r="D463" t="str">
            <v>GBX Oil Changes</v>
          </cell>
          <cell r="H463">
            <v>280</v>
          </cell>
          <cell r="I463">
            <v>2400</v>
          </cell>
          <cell r="J463">
            <v>0</v>
          </cell>
          <cell r="K463">
            <v>0</v>
          </cell>
          <cell r="L463">
            <v>0</v>
          </cell>
          <cell r="M463">
            <v>100125</v>
          </cell>
          <cell r="N463">
            <v>11847.82900109452</v>
          </cell>
          <cell r="HC463">
            <v>0.2</v>
          </cell>
          <cell r="HD463">
            <v>1</v>
          </cell>
          <cell r="HE463">
            <v>9</v>
          </cell>
          <cell r="HG463">
            <v>9</v>
          </cell>
        </row>
        <row r="464">
          <cell r="C464" t="str">
            <v>Horse Hollow 3</v>
          </cell>
          <cell r="D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/>
          </cell>
          <cell r="HC464" t="str">
            <v/>
          </cell>
          <cell r="HD464" t="str">
            <v/>
          </cell>
          <cell r="HE464" t="str">
            <v/>
          </cell>
          <cell r="HG464" t="str">
            <v/>
          </cell>
        </row>
        <row r="465">
          <cell r="C465" t="str">
            <v>Horse Hollow 3</v>
          </cell>
          <cell r="D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/>
          </cell>
          <cell r="HC465" t="str">
            <v/>
          </cell>
          <cell r="HD465" t="str">
            <v/>
          </cell>
          <cell r="HE465" t="str">
            <v/>
          </cell>
          <cell r="HG465" t="str">
            <v/>
          </cell>
        </row>
        <row r="466">
          <cell r="C466" t="str">
            <v>Majestic</v>
          </cell>
          <cell r="D466" t="str">
            <v>Major</v>
          </cell>
          <cell r="H466">
            <v>2075</v>
          </cell>
          <cell r="I466">
            <v>0</v>
          </cell>
          <cell r="J466">
            <v>5816.9607129865408</v>
          </cell>
          <cell r="K466">
            <v>28430</v>
          </cell>
          <cell r="L466">
            <v>0</v>
          </cell>
          <cell r="M466">
            <v>78485.049999999988</v>
          </cell>
          <cell r="N466">
            <v>61981.61823162494</v>
          </cell>
          <cell r="HC466">
            <v>0.33333333333333331</v>
          </cell>
          <cell r="HD466">
            <v>1</v>
          </cell>
          <cell r="HE466">
            <v>4</v>
          </cell>
          <cell r="HG466">
            <v>4</v>
          </cell>
        </row>
        <row r="467">
          <cell r="C467" t="str">
            <v>Majestic</v>
          </cell>
          <cell r="D467" t="str">
            <v>Minor</v>
          </cell>
          <cell r="H467">
            <v>1450</v>
          </cell>
          <cell r="I467">
            <v>0</v>
          </cell>
          <cell r="J467">
            <v>6141.9607129865408</v>
          </cell>
          <cell r="K467">
            <v>12230</v>
          </cell>
          <cell r="L467">
            <v>0</v>
          </cell>
          <cell r="M467">
            <v>31971.190000000002</v>
          </cell>
          <cell r="N467">
            <v>22199.719997000338</v>
          </cell>
          <cell r="HC467">
            <v>0.33333333333333331</v>
          </cell>
          <cell r="HD467">
            <v>0</v>
          </cell>
          <cell r="HE467">
            <v>11</v>
          </cell>
          <cell r="HG467">
            <v>11</v>
          </cell>
        </row>
        <row r="468">
          <cell r="C468" t="str">
            <v>Majestic</v>
          </cell>
          <cell r="D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/>
          </cell>
          <cell r="HC468" t="str">
            <v/>
          </cell>
          <cell r="HD468" t="str">
            <v/>
          </cell>
          <cell r="HE468" t="str">
            <v/>
          </cell>
          <cell r="HG468" t="str">
            <v/>
          </cell>
        </row>
        <row r="469">
          <cell r="C469" t="str">
            <v>Majestic</v>
          </cell>
          <cell r="D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/>
          </cell>
          <cell r="HC469" t="str">
            <v/>
          </cell>
          <cell r="HD469" t="str">
            <v/>
          </cell>
          <cell r="HE469" t="str">
            <v/>
          </cell>
          <cell r="HG469" t="str">
            <v/>
          </cell>
        </row>
        <row r="470">
          <cell r="C470" t="str">
            <v>Majestic</v>
          </cell>
          <cell r="D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 t="str">
            <v/>
          </cell>
          <cell r="N470" t="str">
            <v/>
          </cell>
          <cell r="HC470" t="str">
            <v/>
          </cell>
          <cell r="HD470" t="str">
            <v/>
          </cell>
          <cell r="HE470" t="str">
            <v/>
          </cell>
          <cell r="HG470" t="str">
            <v/>
          </cell>
        </row>
        <row r="471">
          <cell r="C471" t="str">
            <v>Oklahoma</v>
          </cell>
          <cell r="D471" t="str">
            <v>Major</v>
          </cell>
          <cell r="H471">
            <v>2240</v>
          </cell>
          <cell r="I471">
            <v>0</v>
          </cell>
          <cell r="J471">
            <v>3710.4401600582032</v>
          </cell>
          <cell r="K471">
            <v>0</v>
          </cell>
          <cell r="L471">
            <v>0</v>
          </cell>
          <cell r="M471">
            <v>100697.79999999999</v>
          </cell>
          <cell r="N471">
            <v>74979.380761060049</v>
          </cell>
          <cell r="HC471">
            <v>0.2</v>
          </cell>
          <cell r="HD471">
            <v>4</v>
          </cell>
          <cell r="HE471">
            <v>7</v>
          </cell>
          <cell r="HG471">
            <v>9</v>
          </cell>
        </row>
        <row r="472">
          <cell r="C472" t="str">
            <v>Oklahoma</v>
          </cell>
          <cell r="D472" t="str">
            <v>Minor</v>
          </cell>
          <cell r="H472">
            <v>630</v>
          </cell>
          <cell r="I472">
            <v>0</v>
          </cell>
          <cell r="J472">
            <v>3710.4401600582032</v>
          </cell>
          <cell r="K472">
            <v>0</v>
          </cell>
          <cell r="L472">
            <v>0</v>
          </cell>
          <cell r="M472">
            <v>41019.64</v>
          </cell>
          <cell r="N472">
            <v>26855.079069147578</v>
          </cell>
          <cell r="HC472">
            <v>0.2</v>
          </cell>
          <cell r="HD472">
            <v>2</v>
          </cell>
          <cell r="HE472">
            <v>1</v>
          </cell>
          <cell r="HG472">
            <v>2</v>
          </cell>
        </row>
        <row r="473">
          <cell r="C473" t="str">
            <v>Oklahoma</v>
          </cell>
          <cell r="D473" t="str">
            <v>GBX Oil Changes</v>
          </cell>
          <cell r="H473">
            <v>140</v>
          </cell>
          <cell r="I473">
            <v>1200</v>
          </cell>
          <cell r="J473">
            <v>0</v>
          </cell>
          <cell r="K473">
            <v>0</v>
          </cell>
          <cell r="L473">
            <v>0</v>
          </cell>
          <cell r="M473">
            <v>46725</v>
          </cell>
          <cell r="N473">
            <v>5528.986867177442</v>
          </cell>
          <cell r="HC473">
            <v>0.2</v>
          </cell>
          <cell r="HD473">
            <v>0</v>
          </cell>
          <cell r="HE473">
            <v>7</v>
          </cell>
          <cell r="HG473">
            <v>7</v>
          </cell>
        </row>
        <row r="474">
          <cell r="C474" t="str">
            <v>Oklahoma</v>
          </cell>
          <cell r="D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/>
          </cell>
          <cell r="HC474" t="str">
            <v/>
          </cell>
          <cell r="HD474" t="str">
            <v/>
          </cell>
          <cell r="HE474" t="str">
            <v/>
          </cell>
          <cell r="HG474" t="str">
            <v/>
          </cell>
        </row>
        <row r="475">
          <cell r="C475" t="str">
            <v>Oklahoma</v>
          </cell>
          <cell r="D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/>
          </cell>
          <cell r="HC475" t="str">
            <v/>
          </cell>
          <cell r="HD475" t="str">
            <v/>
          </cell>
          <cell r="HE475" t="str">
            <v/>
          </cell>
          <cell r="HG475" t="str">
            <v/>
          </cell>
        </row>
        <row r="476">
          <cell r="C476" t="str">
            <v>Red Canyon</v>
          </cell>
          <cell r="D476" t="str">
            <v>Major</v>
          </cell>
          <cell r="H476">
            <v>2350</v>
          </cell>
          <cell r="I476">
            <v>0</v>
          </cell>
          <cell r="J476">
            <v>5655.6566024008735</v>
          </cell>
          <cell r="K476">
            <v>26560</v>
          </cell>
          <cell r="L476">
            <v>0</v>
          </cell>
          <cell r="M476">
            <v>82927.599999999991</v>
          </cell>
          <cell r="N476">
            <v>65490.011716433895</v>
          </cell>
          <cell r="HC476">
            <v>0.33333333333333331</v>
          </cell>
          <cell r="HD476">
            <v>1</v>
          </cell>
          <cell r="HE476">
            <v>8</v>
          </cell>
          <cell r="HG476">
            <v>8</v>
          </cell>
        </row>
        <row r="477">
          <cell r="C477" t="str">
            <v>Red Canyon</v>
          </cell>
          <cell r="D477" t="str">
            <v>Minor</v>
          </cell>
          <cell r="H477">
            <v>1450</v>
          </cell>
          <cell r="I477">
            <v>0</v>
          </cell>
          <cell r="J477">
            <v>6305.6566024008735</v>
          </cell>
          <cell r="K477">
            <v>13350</v>
          </cell>
          <cell r="L477">
            <v>0</v>
          </cell>
          <cell r="M477">
            <v>33780.880000000005</v>
          </cell>
          <cell r="N477">
            <v>23456.307921358846</v>
          </cell>
          <cell r="HC477">
            <v>0.33333333333333331</v>
          </cell>
          <cell r="HD477">
            <v>0</v>
          </cell>
          <cell r="HE477">
            <v>2</v>
          </cell>
          <cell r="HG477">
            <v>2</v>
          </cell>
        </row>
        <row r="478">
          <cell r="C478" t="str">
            <v>Red Canyon</v>
          </cell>
          <cell r="D478" t="str">
            <v>GBX Oil Changes</v>
          </cell>
          <cell r="H478">
            <v>290</v>
          </cell>
          <cell r="I478">
            <v>1200</v>
          </cell>
          <cell r="J478">
            <v>650</v>
          </cell>
          <cell r="K478">
            <v>2930</v>
          </cell>
          <cell r="L478">
            <v>0</v>
          </cell>
          <cell r="M478">
            <v>36712.5</v>
          </cell>
          <cell r="N478">
            <v>4607.489055981202</v>
          </cell>
          <cell r="HC478">
            <v>0.33333333333333331</v>
          </cell>
          <cell r="HD478">
            <v>0</v>
          </cell>
          <cell r="HE478">
            <v>8</v>
          </cell>
          <cell r="HG478">
            <v>8</v>
          </cell>
        </row>
        <row r="479">
          <cell r="C479" t="str">
            <v>Red Canyon</v>
          </cell>
          <cell r="D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/>
          </cell>
          <cell r="HC479" t="str">
            <v/>
          </cell>
          <cell r="HD479" t="str">
            <v/>
          </cell>
          <cell r="HE479" t="str">
            <v/>
          </cell>
          <cell r="HG479" t="str">
            <v/>
          </cell>
        </row>
        <row r="480">
          <cell r="C480" t="str">
            <v>Red Canyon</v>
          </cell>
          <cell r="D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/>
          </cell>
          <cell r="HC480" t="str">
            <v/>
          </cell>
          <cell r="HD480" t="str">
            <v/>
          </cell>
          <cell r="HE480" t="str">
            <v/>
          </cell>
          <cell r="HG480" t="str">
            <v/>
          </cell>
        </row>
        <row r="481">
          <cell r="C481" t="str">
            <v>Weatherford</v>
          </cell>
          <cell r="D481" t="str">
            <v>Major</v>
          </cell>
          <cell r="H481">
            <v>3220</v>
          </cell>
          <cell r="I481">
            <v>0</v>
          </cell>
          <cell r="J481">
            <v>5347.3990542015281</v>
          </cell>
          <cell r="K481">
            <v>0</v>
          </cell>
          <cell r="L481">
            <v>0</v>
          </cell>
          <cell r="M481">
            <v>145123.29999999999</v>
          </cell>
          <cell r="N481">
            <v>108058.51933211595</v>
          </cell>
          <cell r="HC481">
            <v>0.2</v>
          </cell>
          <cell r="HD481">
            <v>5</v>
          </cell>
          <cell r="HE481">
            <v>1</v>
          </cell>
          <cell r="HG481">
            <v>3</v>
          </cell>
        </row>
        <row r="482">
          <cell r="C482" t="str">
            <v>Weatherford</v>
          </cell>
          <cell r="D482" t="str">
            <v>Minor</v>
          </cell>
          <cell r="H482">
            <v>1820</v>
          </cell>
          <cell r="I482">
            <v>0</v>
          </cell>
          <cell r="J482">
            <v>5347.3990542015281</v>
          </cell>
          <cell r="K482">
            <v>0</v>
          </cell>
          <cell r="L482">
            <v>0</v>
          </cell>
          <cell r="M482">
            <v>59116.54</v>
          </cell>
          <cell r="N482">
            <v>38702.908070242098</v>
          </cell>
          <cell r="HC482">
            <v>0.2</v>
          </cell>
          <cell r="HD482">
            <v>2</v>
          </cell>
          <cell r="HE482">
            <v>7</v>
          </cell>
          <cell r="HG482">
            <v>8</v>
          </cell>
        </row>
        <row r="483">
          <cell r="C483" t="str">
            <v>Weatherford</v>
          </cell>
          <cell r="D483" t="str">
            <v>GBX Oil Changes</v>
          </cell>
          <cell r="H483">
            <v>210</v>
          </cell>
          <cell r="I483">
            <v>1800</v>
          </cell>
          <cell r="J483">
            <v>0</v>
          </cell>
          <cell r="K483">
            <v>0</v>
          </cell>
          <cell r="L483">
            <v>0</v>
          </cell>
          <cell r="M483">
            <v>66750</v>
          </cell>
          <cell r="N483">
            <v>7898.5526673963459</v>
          </cell>
          <cell r="HC483">
            <v>0.2</v>
          </cell>
          <cell r="HD483">
            <v>1</v>
          </cell>
          <cell r="HE483">
            <v>6</v>
          </cell>
          <cell r="HG483">
            <v>6</v>
          </cell>
        </row>
        <row r="484">
          <cell r="C484" t="str">
            <v>Weatherford</v>
          </cell>
          <cell r="D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HC484" t="str">
            <v/>
          </cell>
          <cell r="HD484" t="str">
            <v/>
          </cell>
          <cell r="HE484" t="str">
            <v/>
          </cell>
          <cell r="HG484" t="str">
            <v/>
          </cell>
        </row>
        <row r="485">
          <cell r="C485" t="str">
            <v>Weatherford</v>
          </cell>
          <cell r="D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HC485" t="str">
            <v/>
          </cell>
          <cell r="HD485" t="str">
            <v/>
          </cell>
          <cell r="HE485" t="str">
            <v/>
          </cell>
          <cell r="HG485" t="str">
            <v/>
          </cell>
        </row>
        <row r="486">
          <cell r="C486" t="str">
            <v>Wolf Ridge</v>
          </cell>
          <cell r="D486" t="str">
            <v>Major</v>
          </cell>
          <cell r="H486">
            <v>2775</v>
          </cell>
          <cell r="I486">
            <v>0</v>
          </cell>
          <cell r="J486">
            <v>7017.3972353583122</v>
          </cell>
          <cell r="K486">
            <v>44380</v>
          </cell>
          <cell r="L486">
            <v>0</v>
          </cell>
          <cell r="M486">
            <v>111063.75</v>
          </cell>
          <cell r="N486">
            <v>87709.837120223965</v>
          </cell>
          <cell r="HC486">
            <v>0.33333333333333331</v>
          </cell>
          <cell r="HD486">
            <v>1</v>
          </cell>
          <cell r="HE486">
            <v>1</v>
          </cell>
          <cell r="HG486">
            <v>1</v>
          </cell>
        </row>
        <row r="487">
          <cell r="C487" t="str">
            <v>Wolf Ridge</v>
          </cell>
          <cell r="D487" t="str">
            <v>Minor</v>
          </cell>
          <cell r="H487">
            <v>1000</v>
          </cell>
          <cell r="I487">
            <v>0</v>
          </cell>
          <cell r="J487">
            <v>5392.3972353583122</v>
          </cell>
          <cell r="K487">
            <v>12376</v>
          </cell>
          <cell r="L487">
            <v>0</v>
          </cell>
          <cell r="M487">
            <v>45242.25</v>
          </cell>
          <cell r="N487">
            <v>31414.698108962741</v>
          </cell>
          <cell r="HC487">
            <v>0.33333333333333331</v>
          </cell>
          <cell r="HD487">
            <v>1</v>
          </cell>
          <cell r="HE487">
            <v>6</v>
          </cell>
          <cell r="HG487">
            <v>6</v>
          </cell>
        </row>
        <row r="488">
          <cell r="C488" t="str">
            <v>Wolf Ridge</v>
          </cell>
          <cell r="D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HC488" t="str">
            <v/>
          </cell>
          <cell r="HD488" t="str">
            <v/>
          </cell>
          <cell r="HE488" t="str">
            <v/>
          </cell>
          <cell r="HG488" t="str">
            <v/>
          </cell>
        </row>
        <row r="489">
          <cell r="C489" t="str">
            <v>Wolf Ridge</v>
          </cell>
          <cell r="D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HC489" t="str">
            <v/>
          </cell>
          <cell r="HD489" t="str">
            <v/>
          </cell>
          <cell r="HE489" t="str">
            <v/>
          </cell>
          <cell r="HG489" t="str">
            <v/>
          </cell>
        </row>
        <row r="490">
          <cell r="C490" t="str">
            <v>Wolf Ridge</v>
          </cell>
          <cell r="D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HC490" t="str">
            <v/>
          </cell>
          <cell r="HD490" t="str">
            <v/>
          </cell>
          <cell r="HE490" t="str">
            <v/>
          </cell>
          <cell r="HG490" t="str">
            <v/>
          </cell>
        </row>
        <row r="491">
          <cell r="C491" t="str">
            <v>Ashtabula 1</v>
          </cell>
          <cell r="D491" t="str">
            <v>Major</v>
          </cell>
          <cell r="H491">
            <v>3360</v>
          </cell>
          <cell r="I491">
            <v>0</v>
          </cell>
          <cell r="J491">
            <v>8812.8447773243042</v>
          </cell>
          <cell r="K491">
            <v>0</v>
          </cell>
          <cell r="L491">
            <v>0</v>
          </cell>
          <cell r="M491">
            <v>146604.15</v>
          </cell>
          <cell r="N491">
            <v>103155.40828567963</v>
          </cell>
          <cell r="HC491">
            <v>0.2</v>
          </cell>
          <cell r="HD491">
            <v>3</v>
          </cell>
          <cell r="HE491">
            <v>5</v>
          </cell>
          <cell r="HG491">
            <v>6</v>
          </cell>
        </row>
        <row r="492">
          <cell r="C492" t="str">
            <v>Ashtabula 1</v>
          </cell>
          <cell r="D492" t="str">
            <v>Minor</v>
          </cell>
          <cell r="H492">
            <v>1260</v>
          </cell>
          <cell r="I492">
            <v>0</v>
          </cell>
          <cell r="J492">
            <v>8812.8447773243042</v>
          </cell>
          <cell r="K492">
            <v>0</v>
          </cell>
          <cell r="L492">
            <v>0</v>
          </cell>
          <cell r="M492">
            <v>59719.770000000004</v>
          </cell>
          <cell r="N492">
            <v>36946.779471948292</v>
          </cell>
          <cell r="HC492">
            <v>0.2</v>
          </cell>
          <cell r="HD492">
            <v>2</v>
          </cell>
          <cell r="HE492">
            <v>10</v>
          </cell>
          <cell r="HG492">
            <v>11</v>
          </cell>
        </row>
        <row r="493">
          <cell r="C493" t="str">
            <v>Ashtabula 1</v>
          </cell>
          <cell r="D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HC493" t="str">
            <v/>
          </cell>
          <cell r="HD493" t="str">
            <v/>
          </cell>
          <cell r="HE493" t="str">
            <v/>
          </cell>
          <cell r="HG493" t="str">
            <v/>
          </cell>
        </row>
        <row r="494">
          <cell r="C494" t="str">
            <v>Ashtabula 1</v>
          </cell>
          <cell r="D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HC494" t="str">
            <v/>
          </cell>
          <cell r="HD494" t="str">
            <v/>
          </cell>
          <cell r="HE494" t="str">
            <v/>
          </cell>
          <cell r="HG494" t="str">
            <v/>
          </cell>
        </row>
        <row r="495">
          <cell r="C495" t="str">
            <v>Ashtabula 1</v>
          </cell>
          <cell r="D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HC495" t="str">
            <v/>
          </cell>
          <cell r="HD495" t="str">
            <v/>
          </cell>
          <cell r="HE495" t="str">
            <v/>
          </cell>
          <cell r="HG495" t="str">
            <v/>
          </cell>
        </row>
        <row r="496">
          <cell r="C496" t="str">
            <v>Ashtabula 2</v>
          </cell>
          <cell r="D496" t="str">
            <v>Major</v>
          </cell>
          <cell r="H496">
            <v>3150</v>
          </cell>
          <cell r="I496">
            <v>0</v>
          </cell>
          <cell r="J496">
            <v>7601.9195407453926</v>
          </cell>
          <cell r="K496">
            <v>0</v>
          </cell>
          <cell r="L496">
            <v>0</v>
          </cell>
          <cell r="M496">
            <v>118468</v>
          </cell>
          <cell r="N496">
            <v>83357.905685397694</v>
          </cell>
          <cell r="HC496">
            <v>0.2</v>
          </cell>
          <cell r="HD496">
            <v>2</v>
          </cell>
          <cell r="HE496">
            <v>2</v>
          </cell>
          <cell r="HG496">
            <v>3</v>
          </cell>
        </row>
        <row r="497">
          <cell r="C497" t="str">
            <v>Ashtabula 2</v>
          </cell>
          <cell r="D497" t="str">
            <v>Minor</v>
          </cell>
          <cell r="H497">
            <v>1050</v>
          </cell>
          <cell r="I497">
            <v>0</v>
          </cell>
          <cell r="J497">
            <v>7601.9195407453926</v>
          </cell>
          <cell r="K497">
            <v>0</v>
          </cell>
          <cell r="L497">
            <v>0</v>
          </cell>
          <cell r="M497">
            <v>48258.400000000001</v>
          </cell>
          <cell r="N497">
            <v>29855.983411675385</v>
          </cell>
          <cell r="HC497">
            <v>0.2</v>
          </cell>
          <cell r="HD497">
            <v>1</v>
          </cell>
          <cell r="HE497">
            <v>9</v>
          </cell>
          <cell r="HG497">
            <v>9</v>
          </cell>
        </row>
        <row r="498">
          <cell r="C498" t="str">
            <v>Ashtabula 2</v>
          </cell>
          <cell r="D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HC498" t="str">
            <v/>
          </cell>
          <cell r="HD498" t="str">
            <v/>
          </cell>
          <cell r="HE498" t="str">
            <v/>
          </cell>
          <cell r="HG498" t="str">
            <v/>
          </cell>
        </row>
        <row r="499">
          <cell r="C499" t="str">
            <v>Ashtabula 2</v>
          </cell>
          <cell r="D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HC499" t="str">
            <v/>
          </cell>
          <cell r="HD499" t="str">
            <v/>
          </cell>
          <cell r="HE499" t="str">
            <v/>
          </cell>
          <cell r="HG499" t="str">
            <v/>
          </cell>
        </row>
        <row r="500">
          <cell r="C500" t="str">
            <v>Ashtabula 2</v>
          </cell>
          <cell r="D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HC500" t="str">
            <v/>
          </cell>
          <cell r="HD500" t="str">
            <v/>
          </cell>
          <cell r="HE500" t="str">
            <v/>
          </cell>
          <cell r="HG500" t="str">
            <v/>
          </cell>
        </row>
        <row r="501">
          <cell r="C501" t="str">
            <v>Baldwin</v>
          </cell>
          <cell r="D501" t="str">
            <v>Warranty Sweep</v>
          </cell>
          <cell r="H501">
            <v>560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1600</v>
          </cell>
          <cell r="N501">
            <v>26056.130977462155</v>
          </cell>
          <cell r="HC501">
            <v>0</v>
          </cell>
          <cell r="HD501">
            <v>1</v>
          </cell>
          <cell r="HE501">
            <v>9</v>
          </cell>
          <cell r="HG501">
            <v>9</v>
          </cell>
        </row>
        <row r="502">
          <cell r="C502" t="str">
            <v>Baldwin</v>
          </cell>
          <cell r="D502" t="str">
            <v>Major</v>
          </cell>
          <cell r="H502">
            <v>1680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94774.399999999994</v>
          </cell>
          <cell r="N502">
            <v>66686.324548318138</v>
          </cell>
          <cell r="HC502">
            <v>0.2</v>
          </cell>
          <cell r="HD502">
            <v>2</v>
          </cell>
          <cell r="HE502">
            <v>10</v>
          </cell>
          <cell r="HG502">
            <v>11</v>
          </cell>
        </row>
        <row r="503">
          <cell r="C503" t="str">
            <v>Baldwin</v>
          </cell>
          <cell r="D503" t="str">
            <v>Minor</v>
          </cell>
          <cell r="H503">
            <v>630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38606.720000000001</v>
          </cell>
          <cell r="N503">
            <v>23884.786729340307</v>
          </cell>
          <cell r="HC503">
            <v>0.2</v>
          </cell>
          <cell r="HD503">
            <v>1</v>
          </cell>
          <cell r="HE503">
            <v>4</v>
          </cell>
          <cell r="HG503">
            <v>4</v>
          </cell>
        </row>
        <row r="504">
          <cell r="C504" t="str">
            <v>Baldwin</v>
          </cell>
          <cell r="D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HC504" t="str">
            <v/>
          </cell>
          <cell r="HD504" t="str">
            <v/>
          </cell>
          <cell r="HE504" t="str">
            <v/>
          </cell>
          <cell r="HG504" t="str">
            <v/>
          </cell>
        </row>
        <row r="505">
          <cell r="C505" t="str">
            <v>Baldwin</v>
          </cell>
          <cell r="D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HC505" t="str">
            <v/>
          </cell>
          <cell r="HD505" t="str">
            <v/>
          </cell>
          <cell r="HE505" t="str">
            <v/>
          </cell>
          <cell r="HG505" t="str">
            <v/>
          </cell>
        </row>
        <row r="506">
          <cell r="C506" t="str">
            <v>Day County</v>
          </cell>
          <cell r="D506" t="str">
            <v>Warranty Sweep</v>
          </cell>
          <cell r="H506">
            <v>630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1650</v>
          </cell>
          <cell r="N506">
            <v>26870.385070507848</v>
          </cell>
          <cell r="HC506">
            <v>0</v>
          </cell>
          <cell r="HD506">
            <v>1</v>
          </cell>
          <cell r="HE506">
            <v>5</v>
          </cell>
          <cell r="HG506">
            <v>5</v>
          </cell>
        </row>
        <row r="507">
          <cell r="C507" t="str">
            <v>Day County</v>
          </cell>
          <cell r="D507" t="str">
            <v>Major</v>
          </cell>
          <cell r="H507">
            <v>2240</v>
          </cell>
          <cell r="I507">
            <v>0</v>
          </cell>
          <cell r="J507">
            <v>4440.0592007893447</v>
          </cell>
          <cell r="K507">
            <v>0</v>
          </cell>
          <cell r="L507">
            <v>0</v>
          </cell>
          <cell r="M507">
            <v>97736.099999999991</v>
          </cell>
          <cell r="N507">
            <v>68770.272190453077</v>
          </cell>
          <cell r="HC507">
            <v>0.2</v>
          </cell>
          <cell r="HD507">
            <v>4</v>
          </cell>
          <cell r="HE507">
            <v>5</v>
          </cell>
          <cell r="HG507">
            <v>7</v>
          </cell>
        </row>
        <row r="508">
          <cell r="C508" t="str">
            <v>Day County</v>
          </cell>
          <cell r="D508" t="str">
            <v>Minor</v>
          </cell>
          <cell r="H508">
            <v>630</v>
          </cell>
          <cell r="I508">
            <v>0</v>
          </cell>
          <cell r="J508">
            <v>4440.0592007893447</v>
          </cell>
          <cell r="K508">
            <v>0</v>
          </cell>
          <cell r="L508">
            <v>0</v>
          </cell>
          <cell r="M508">
            <v>39813.18</v>
          </cell>
          <cell r="N508">
            <v>24631.186314632192</v>
          </cell>
          <cell r="HC508">
            <v>0.2</v>
          </cell>
          <cell r="HD508">
            <v>2</v>
          </cell>
          <cell r="HE508">
            <v>10</v>
          </cell>
          <cell r="HG508">
            <v>11</v>
          </cell>
        </row>
        <row r="509">
          <cell r="C509" t="str">
            <v>Day County</v>
          </cell>
          <cell r="D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HC509" t="str">
            <v/>
          </cell>
          <cell r="HD509" t="str">
            <v/>
          </cell>
          <cell r="HE509" t="str">
            <v/>
          </cell>
          <cell r="HG509" t="str">
            <v/>
          </cell>
        </row>
        <row r="510">
          <cell r="C510" t="str">
            <v>Day County</v>
          </cell>
          <cell r="D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HC510" t="str">
            <v/>
          </cell>
          <cell r="HD510" t="str">
            <v/>
          </cell>
          <cell r="HE510" t="str">
            <v/>
          </cell>
          <cell r="HG510" t="str">
            <v/>
          </cell>
        </row>
        <row r="511">
          <cell r="C511" t="str">
            <v>Endeavor 1</v>
          </cell>
          <cell r="D511" t="str">
            <v>Major</v>
          </cell>
          <cell r="H511">
            <v>1400</v>
          </cell>
          <cell r="I511">
            <v>0</v>
          </cell>
          <cell r="J511">
            <v>4484.9082836256002</v>
          </cell>
          <cell r="K511">
            <v>0</v>
          </cell>
          <cell r="L511">
            <v>0</v>
          </cell>
          <cell r="M511">
            <v>50846</v>
          </cell>
          <cell r="N511">
            <v>50136.941840313462</v>
          </cell>
          <cell r="HC511">
            <v>0.1111111111111111</v>
          </cell>
          <cell r="HD511">
            <v>3</v>
          </cell>
          <cell r="HE511">
            <v>2</v>
          </cell>
          <cell r="HG511">
            <v>3</v>
          </cell>
        </row>
        <row r="512">
          <cell r="C512" t="str">
            <v>Endeavor 1</v>
          </cell>
          <cell r="D512" t="str">
            <v>Minor</v>
          </cell>
          <cell r="H512">
            <v>490</v>
          </cell>
          <cell r="I512">
            <v>0</v>
          </cell>
          <cell r="J512">
            <v>4484.9082836256002</v>
          </cell>
          <cell r="K512">
            <v>0</v>
          </cell>
          <cell r="L512">
            <v>0</v>
          </cell>
          <cell r="M512">
            <v>17000</v>
          </cell>
          <cell r="N512">
            <v>16285.081860913848</v>
          </cell>
          <cell r="HC512">
            <v>0</v>
          </cell>
          <cell r="HD512">
            <v>1</v>
          </cell>
          <cell r="HE512">
            <v>8</v>
          </cell>
          <cell r="HG512">
            <v>8</v>
          </cell>
        </row>
        <row r="513">
          <cell r="C513" t="str">
            <v>Endeavor 1</v>
          </cell>
          <cell r="D513" t="str">
            <v>GBX Oil Changes</v>
          </cell>
          <cell r="H513">
            <v>140</v>
          </cell>
          <cell r="I513">
            <v>1200</v>
          </cell>
          <cell r="J513">
            <v>0</v>
          </cell>
          <cell r="K513">
            <v>0</v>
          </cell>
          <cell r="L513">
            <v>0</v>
          </cell>
          <cell r="M513">
            <v>42575</v>
          </cell>
          <cell r="N513">
            <v>1357.0901550761539</v>
          </cell>
          <cell r="HC513">
            <v>0</v>
          </cell>
          <cell r="HD513">
            <v>0</v>
          </cell>
          <cell r="HE513">
            <v>6</v>
          </cell>
          <cell r="HG513">
            <v>6</v>
          </cell>
        </row>
        <row r="514">
          <cell r="C514" t="str">
            <v>Endeavor 1</v>
          </cell>
          <cell r="D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HC514" t="str">
            <v/>
          </cell>
          <cell r="HD514" t="str">
            <v/>
          </cell>
          <cell r="HE514" t="str">
            <v/>
          </cell>
          <cell r="HG514" t="str">
            <v/>
          </cell>
        </row>
        <row r="515">
          <cell r="C515" t="str">
            <v>Endeavor 1</v>
          </cell>
          <cell r="D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HC515" t="str">
            <v/>
          </cell>
          <cell r="HD515" t="str">
            <v/>
          </cell>
          <cell r="HE515" t="str">
            <v/>
          </cell>
          <cell r="HG515" t="str">
            <v/>
          </cell>
        </row>
        <row r="516">
          <cell r="C516" t="str">
            <v>Endeavor 2</v>
          </cell>
          <cell r="D516" t="str">
            <v>Major</v>
          </cell>
          <cell r="H516">
            <v>700</v>
          </cell>
          <cell r="I516">
            <v>0</v>
          </cell>
          <cell r="J516">
            <v>2242.4541418128001</v>
          </cell>
          <cell r="K516">
            <v>0</v>
          </cell>
          <cell r="L516">
            <v>0</v>
          </cell>
          <cell r="M516">
            <v>25423</v>
          </cell>
          <cell r="N516">
            <v>25068.470920156731</v>
          </cell>
          <cell r="HC516">
            <v>0.1111111111111111</v>
          </cell>
          <cell r="HD516">
            <v>2</v>
          </cell>
          <cell r="HE516">
            <v>5</v>
          </cell>
          <cell r="HG516">
            <v>6</v>
          </cell>
        </row>
        <row r="517">
          <cell r="C517" t="str">
            <v>Endeavor 2</v>
          </cell>
          <cell r="D517" t="str">
            <v>Minor</v>
          </cell>
          <cell r="H517">
            <v>210</v>
          </cell>
          <cell r="I517">
            <v>0</v>
          </cell>
          <cell r="J517">
            <v>2242.4541418128001</v>
          </cell>
          <cell r="K517">
            <v>0</v>
          </cell>
          <cell r="L517">
            <v>0</v>
          </cell>
          <cell r="M517">
            <v>8500</v>
          </cell>
          <cell r="N517">
            <v>8142.5409304569239</v>
          </cell>
          <cell r="HC517">
            <v>0</v>
          </cell>
          <cell r="HD517">
            <v>1</v>
          </cell>
          <cell r="HE517">
            <v>10</v>
          </cell>
          <cell r="HG517">
            <v>10</v>
          </cell>
        </row>
        <row r="518">
          <cell r="C518" t="str">
            <v>Endeavor 2</v>
          </cell>
          <cell r="D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HC518" t="str">
            <v/>
          </cell>
          <cell r="HD518" t="str">
            <v/>
          </cell>
          <cell r="HE518" t="str">
            <v/>
          </cell>
          <cell r="HG518" t="str">
            <v/>
          </cell>
        </row>
        <row r="519">
          <cell r="C519" t="str">
            <v>Endeavor 2</v>
          </cell>
          <cell r="D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HC519" t="str">
            <v/>
          </cell>
          <cell r="HD519" t="str">
            <v/>
          </cell>
          <cell r="HE519" t="str">
            <v/>
          </cell>
          <cell r="HG519" t="str">
            <v/>
          </cell>
        </row>
        <row r="520">
          <cell r="C520" t="str">
            <v>Endeavor 2</v>
          </cell>
          <cell r="D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HC520" t="str">
            <v/>
          </cell>
          <cell r="HD520" t="str">
            <v/>
          </cell>
          <cell r="HE520" t="str">
            <v/>
          </cell>
          <cell r="HG520" t="str">
            <v/>
          </cell>
        </row>
        <row r="521">
          <cell r="C521" t="str">
            <v>Lake Benton 2</v>
          </cell>
          <cell r="D521" t="str">
            <v>Major</v>
          </cell>
          <cell r="H521">
            <v>2240</v>
          </cell>
          <cell r="I521">
            <v>0</v>
          </cell>
          <cell r="J521">
            <v>4608.2432614253048</v>
          </cell>
          <cell r="K521">
            <v>0</v>
          </cell>
          <cell r="L521">
            <v>0</v>
          </cell>
          <cell r="M521">
            <v>61118.44</v>
          </cell>
          <cell r="N521">
            <v>93718.305129041662</v>
          </cell>
          <cell r="HC521">
            <v>0.2</v>
          </cell>
          <cell r="HD521">
            <v>7</v>
          </cell>
          <cell r="HE521">
            <v>1</v>
          </cell>
          <cell r="HG521">
            <v>4</v>
          </cell>
        </row>
        <row r="522">
          <cell r="C522" t="str">
            <v>Lake Benton 2</v>
          </cell>
          <cell r="D522" t="str">
            <v>Minor</v>
          </cell>
          <cell r="H522">
            <v>2240</v>
          </cell>
          <cell r="I522">
            <v>0</v>
          </cell>
          <cell r="J522">
            <v>4608.2432614253048</v>
          </cell>
          <cell r="K522">
            <v>0</v>
          </cell>
          <cell r="L522">
            <v>0</v>
          </cell>
          <cell r="M522">
            <v>67123.149999999994</v>
          </cell>
          <cell r="N522">
            <v>54986.239630836833</v>
          </cell>
          <cell r="HC522">
            <v>0</v>
          </cell>
          <cell r="HD522">
            <v>4</v>
          </cell>
          <cell r="HE522">
            <v>8</v>
          </cell>
          <cell r="HG522">
            <v>10</v>
          </cell>
        </row>
        <row r="523">
          <cell r="C523" t="str">
            <v>Lake Benton 2</v>
          </cell>
          <cell r="D523" t="str">
            <v>GBX Oil Changes</v>
          </cell>
          <cell r="H523">
            <v>280</v>
          </cell>
          <cell r="I523">
            <v>2400</v>
          </cell>
          <cell r="J523">
            <v>0</v>
          </cell>
          <cell r="K523">
            <v>0</v>
          </cell>
          <cell r="L523">
            <v>0</v>
          </cell>
          <cell r="M523">
            <v>76780.5</v>
          </cell>
          <cell r="N523">
            <v>9228.2130545178461</v>
          </cell>
          <cell r="HC523">
            <v>0</v>
          </cell>
          <cell r="HD523">
            <v>1</v>
          </cell>
          <cell r="HE523">
            <v>8</v>
          </cell>
          <cell r="HG523">
            <v>8</v>
          </cell>
        </row>
        <row r="524">
          <cell r="C524" t="str">
            <v>Lake Benton 2</v>
          </cell>
          <cell r="D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HC524" t="str">
            <v/>
          </cell>
          <cell r="HD524" t="str">
            <v/>
          </cell>
          <cell r="HE524" t="str">
            <v/>
          </cell>
          <cell r="HG524" t="str">
            <v/>
          </cell>
        </row>
        <row r="525">
          <cell r="C525" t="str">
            <v>Lake Benton 2</v>
          </cell>
          <cell r="D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HC525" t="str">
            <v/>
          </cell>
          <cell r="HD525" t="str">
            <v/>
          </cell>
          <cell r="HE525" t="str">
            <v/>
          </cell>
          <cell r="HG525" t="str">
            <v/>
          </cell>
        </row>
        <row r="526">
          <cell r="C526" t="str">
            <v>Langdon 1</v>
          </cell>
          <cell r="D526" t="str">
            <v>Major</v>
          </cell>
          <cell r="H526">
            <v>3180</v>
          </cell>
          <cell r="I526">
            <v>0</v>
          </cell>
          <cell r="J526">
            <v>9081.0041709647048</v>
          </cell>
          <cell r="K526">
            <v>19250</v>
          </cell>
          <cell r="L526">
            <v>3300</v>
          </cell>
          <cell r="M526">
            <v>116987.15</v>
          </cell>
          <cell r="N526">
            <v>87304.776219744163</v>
          </cell>
          <cell r="HC526">
            <v>0.33333333333333331</v>
          </cell>
          <cell r="HD526">
            <v>3</v>
          </cell>
          <cell r="HE526">
            <v>2</v>
          </cell>
          <cell r="HG526">
            <v>3</v>
          </cell>
        </row>
        <row r="527">
          <cell r="C527" t="str">
            <v>Langdon 1</v>
          </cell>
          <cell r="D527" t="str">
            <v>Minor</v>
          </cell>
          <cell r="H527">
            <v>980</v>
          </cell>
          <cell r="I527">
            <v>0</v>
          </cell>
          <cell r="J527">
            <v>7131.0041709647039</v>
          </cell>
          <cell r="K527">
            <v>0</v>
          </cell>
          <cell r="L527">
            <v>0</v>
          </cell>
          <cell r="M527">
            <v>47655.17</v>
          </cell>
          <cell r="N527">
            <v>29482.783619029444</v>
          </cell>
          <cell r="HC527">
            <v>0.2</v>
          </cell>
          <cell r="HD527">
            <v>2</v>
          </cell>
          <cell r="HE527">
            <v>8</v>
          </cell>
          <cell r="HG527">
            <v>9</v>
          </cell>
        </row>
        <row r="528">
          <cell r="C528" t="str">
            <v>Langdon 1</v>
          </cell>
          <cell r="D528" t="str">
            <v>GBX Oil Changes</v>
          </cell>
          <cell r="H528">
            <v>140</v>
          </cell>
          <cell r="I528">
            <v>1200</v>
          </cell>
          <cell r="J528">
            <v>0</v>
          </cell>
          <cell r="K528">
            <v>0</v>
          </cell>
          <cell r="L528">
            <v>0</v>
          </cell>
          <cell r="M528">
            <v>53400</v>
          </cell>
          <cell r="N528">
            <v>5971.1966823350767</v>
          </cell>
          <cell r="HC528">
            <v>0.2</v>
          </cell>
          <cell r="HD528">
            <v>0</v>
          </cell>
          <cell r="HE528">
            <v>6</v>
          </cell>
          <cell r="HG528">
            <v>6</v>
          </cell>
        </row>
        <row r="529">
          <cell r="C529" t="str">
            <v>Langdon 1</v>
          </cell>
          <cell r="D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HC529" t="str">
            <v/>
          </cell>
          <cell r="HD529" t="str">
            <v/>
          </cell>
          <cell r="HE529" t="str">
            <v/>
          </cell>
          <cell r="HG529" t="str">
            <v/>
          </cell>
        </row>
        <row r="530">
          <cell r="C530" t="str">
            <v>Langdon 1</v>
          </cell>
          <cell r="D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HC530" t="str">
            <v/>
          </cell>
          <cell r="HD530" t="str">
            <v/>
          </cell>
          <cell r="HE530" t="str">
            <v/>
          </cell>
          <cell r="HG530" t="str">
            <v/>
          </cell>
        </row>
        <row r="531">
          <cell r="C531" t="str">
            <v>Langdon 2</v>
          </cell>
          <cell r="D531" t="str">
            <v>Major</v>
          </cell>
          <cell r="H531">
            <v>980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39982.949999999997</v>
          </cell>
          <cell r="N531">
            <v>28133.293168821718</v>
          </cell>
          <cell r="HC531">
            <v>0.2</v>
          </cell>
          <cell r="HD531">
            <v>2</v>
          </cell>
          <cell r="HE531">
            <v>5</v>
          </cell>
          <cell r="HG531">
            <v>6</v>
          </cell>
        </row>
        <row r="532">
          <cell r="C532" t="str">
            <v>Langdon 2</v>
          </cell>
          <cell r="D532" t="str">
            <v>Minor</v>
          </cell>
          <cell r="H532">
            <v>280</v>
          </cell>
          <cell r="I532">
            <v>0</v>
          </cell>
          <cell r="J532">
            <v>1816.3878548683679</v>
          </cell>
          <cell r="K532">
            <v>0</v>
          </cell>
          <cell r="L532">
            <v>0</v>
          </cell>
          <cell r="M532">
            <v>16287.210000000001</v>
          </cell>
          <cell r="N532">
            <v>10076.394401440442</v>
          </cell>
          <cell r="HC532">
            <v>0.2</v>
          </cell>
          <cell r="HD532">
            <v>0</v>
          </cell>
          <cell r="HE532">
            <v>11</v>
          </cell>
          <cell r="HG532">
            <v>11</v>
          </cell>
        </row>
        <row r="533">
          <cell r="C533" t="str">
            <v>Langdon 2</v>
          </cell>
          <cell r="D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HC533" t="str">
            <v/>
          </cell>
          <cell r="HD533" t="str">
            <v/>
          </cell>
          <cell r="HE533" t="str">
            <v/>
          </cell>
          <cell r="HG533" t="str">
            <v/>
          </cell>
        </row>
        <row r="534">
          <cell r="C534" t="str">
            <v>Langdon 2</v>
          </cell>
          <cell r="D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HC534" t="str">
            <v/>
          </cell>
          <cell r="HD534" t="str">
            <v/>
          </cell>
          <cell r="HE534" t="str">
            <v/>
          </cell>
          <cell r="HG534" t="str">
            <v/>
          </cell>
        </row>
        <row r="535">
          <cell r="C535" t="str">
            <v>Langdon 2</v>
          </cell>
          <cell r="D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HC535" t="str">
            <v/>
          </cell>
          <cell r="HD535" t="str">
            <v/>
          </cell>
          <cell r="HE535" t="str">
            <v/>
          </cell>
          <cell r="HG535" t="str">
            <v/>
          </cell>
        </row>
        <row r="536">
          <cell r="C536" t="str">
            <v>North Dakota</v>
          </cell>
          <cell r="D536" t="str">
            <v>Major</v>
          </cell>
          <cell r="H536">
            <v>2800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60714.85</v>
          </cell>
          <cell r="N536">
            <v>42720.92666376631</v>
          </cell>
          <cell r="HC536">
            <v>0.2</v>
          </cell>
          <cell r="HD536">
            <v>4</v>
          </cell>
          <cell r="HE536">
            <v>3</v>
          </cell>
          <cell r="HG536">
            <v>5</v>
          </cell>
        </row>
        <row r="537">
          <cell r="C537" t="str">
            <v>North Dakota</v>
          </cell>
          <cell r="D537" t="str">
            <v>Minor</v>
          </cell>
          <cell r="H537">
            <v>770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24732.43</v>
          </cell>
          <cell r="N537">
            <v>15301.191498483635</v>
          </cell>
          <cell r="HC537">
            <v>0.2</v>
          </cell>
          <cell r="HD537">
            <v>2</v>
          </cell>
          <cell r="HE537">
            <v>9</v>
          </cell>
          <cell r="HG537">
            <v>10</v>
          </cell>
        </row>
        <row r="538">
          <cell r="C538" t="str">
            <v>North Dakota</v>
          </cell>
          <cell r="D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HC538" t="str">
            <v/>
          </cell>
          <cell r="HD538" t="str">
            <v/>
          </cell>
          <cell r="HE538" t="str">
            <v/>
          </cell>
          <cell r="HG538" t="str">
            <v/>
          </cell>
        </row>
        <row r="539">
          <cell r="C539" t="str">
            <v>North Dakota</v>
          </cell>
          <cell r="D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/>
          </cell>
          <cell r="HC539" t="str">
            <v/>
          </cell>
          <cell r="HD539" t="str">
            <v/>
          </cell>
          <cell r="HE539" t="str">
            <v/>
          </cell>
          <cell r="HG539" t="str">
            <v/>
          </cell>
        </row>
        <row r="540">
          <cell r="C540" t="str">
            <v>North Dakota</v>
          </cell>
          <cell r="D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HC540" t="str">
            <v/>
          </cell>
          <cell r="HD540" t="str">
            <v/>
          </cell>
          <cell r="HE540" t="str">
            <v/>
          </cell>
          <cell r="HG540" t="str">
            <v/>
          </cell>
        </row>
        <row r="541">
          <cell r="C541" t="str">
            <v>Oliver 1</v>
          </cell>
          <cell r="D541" t="str">
            <v>Major</v>
          </cell>
          <cell r="H541">
            <v>2240</v>
          </cell>
          <cell r="I541">
            <v>0</v>
          </cell>
          <cell r="J541">
            <v>4538.7271830291074</v>
          </cell>
          <cell r="K541">
            <v>0</v>
          </cell>
          <cell r="L541">
            <v>0</v>
          </cell>
          <cell r="M541">
            <v>72741.459999999992</v>
          </cell>
          <cell r="N541">
            <v>59089.967168940871</v>
          </cell>
          <cell r="HC541">
            <v>0.1111111111111111</v>
          </cell>
          <cell r="HD541">
            <v>4</v>
          </cell>
          <cell r="HE541">
            <v>4</v>
          </cell>
          <cell r="HG541">
            <v>6</v>
          </cell>
        </row>
        <row r="542">
          <cell r="C542" t="str">
            <v>Oliver 1</v>
          </cell>
          <cell r="D542" t="str">
            <v>GBX Oil Changes</v>
          </cell>
          <cell r="H542">
            <v>70</v>
          </cell>
          <cell r="I542">
            <v>600</v>
          </cell>
          <cell r="J542">
            <v>0</v>
          </cell>
          <cell r="K542">
            <v>0</v>
          </cell>
          <cell r="L542">
            <v>0</v>
          </cell>
          <cell r="M542">
            <v>13826.5</v>
          </cell>
          <cell r="N542">
            <v>1357.0901550761539</v>
          </cell>
          <cell r="HC542">
            <v>0</v>
          </cell>
          <cell r="HD542">
            <v>0</v>
          </cell>
          <cell r="HE542">
            <v>9</v>
          </cell>
          <cell r="HG542">
            <v>9</v>
          </cell>
        </row>
        <row r="543">
          <cell r="C543" t="str">
            <v>Oliver 1</v>
          </cell>
          <cell r="D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HC543" t="str">
            <v/>
          </cell>
          <cell r="HD543" t="str">
            <v/>
          </cell>
          <cell r="HE543" t="str">
            <v/>
          </cell>
          <cell r="HG543" t="str">
            <v/>
          </cell>
        </row>
        <row r="544">
          <cell r="C544" t="str">
            <v>Oliver 1</v>
          </cell>
          <cell r="D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HC544" t="str">
            <v/>
          </cell>
          <cell r="HD544" t="str">
            <v/>
          </cell>
          <cell r="HE544" t="str">
            <v/>
          </cell>
          <cell r="HG544" t="str">
            <v/>
          </cell>
        </row>
        <row r="545">
          <cell r="C545" t="str">
            <v>Oliver 1</v>
          </cell>
          <cell r="D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HC545" t="str">
            <v/>
          </cell>
          <cell r="HD545" t="str">
            <v/>
          </cell>
          <cell r="HE545" t="str">
            <v/>
          </cell>
          <cell r="HG545" t="str">
            <v/>
          </cell>
        </row>
        <row r="546">
          <cell r="C546" t="str">
            <v>Oliver 2</v>
          </cell>
          <cell r="D546" t="str">
            <v>Major</v>
          </cell>
          <cell r="H546">
            <v>1120</v>
          </cell>
          <cell r="I546">
            <v>0</v>
          </cell>
          <cell r="J546">
            <v>2152.7559761402881</v>
          </cell>
          <cell r="K546">
            <v>0</v>
          </cell>
          <cell r="L546">
            <v>0</v>
          </cell>
          <cell r="M546">
            <v>47387.199999999997</v>
          </cell>
          <cell r="N546">
            <v>33343.162274159069</v>
          </cell>
          <cell r="HC546">
            <v>0.2</v>
          </cell>
          <cell r="HD546">
            <v>2</v>
          </cell>
          <cell r="HE546">
            <v>2</v>
          </cell>
          <cell r="HG546">
            <v>3</v>
          </cell>
        </row>
        <row r="547">
          <cell r="C547" t="str">
            <v>Oliver 2</v>
          </cell>
          <cell r="D547" t="str">
            <v>Minor</v>
          </cell>
          <cell r="H547">
            <v>350</v>
          </cell>
          <cell r="I547">
            <v>0</v>
          </cell>
          <cell r="J547">
            <v>2152.7559761402881</v>
          </cell>
          <cell r="K547">
            <v>0</v>
          </cell>
          <cell r="L547">
            <v>0</v>
          </cell>
          <cell r="M547">
            <v>19303.36</v>
          </cell>
          <cell r="N547">
            <v>11942.393364670153</v>
          </cell>
          <cell r="HC547">
            <v>0.2</v>
          </cell>
          <cell r="HD547">
            <v>1</v>
          </cell>
          <cell r="HE547">
            <v>8</v>
          </cell>
          <cell r="HG547">
            <v>8</v>
          </cell>
        </row>
        <row r="548">
          <cell r="C548" t="str">
            <v>Oliver 2</v>
          </cell>
          <cell r="D548" t="str">
            <v>GBX Oil Changes</v>
          </cell>
          <cell r="H548">
            <v>70</v>
          </cell>
          <cell r="I548">
            <v>600</v>
          </cell>
          <cell r="J548">
            <v>0</v>
          </cell>
          <cell r="K548">
            <v>0</v>
          </cell>
          <cell r="L548">
            <v>0</v>
          </cell>
          <cell r="M548">
            <v>23362.5</v>
          </cell>
          <cell r="N548">
            <v>2612.3985485215962</v>
          </cell>
          <cell r="HC548">
            <v>0.2</v>
          </cell>
          <cell r="HD548">
            <v>0</v>
          </cell>
          <cell r="HE548">
            <v>5</v>
          </cell>
          <cell r="HG548">
            <v>5</v>
          </cell>
        </row>
        <row r="549">
          <cell r="C549" t="str">
            <v>Oliver 2</v>
          </cell>
          <cell r="D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HC549" t="str">
            <v/>
          </cell>
          <cell r="HD549" t="str">
            <v/>
          </cell>
          <cell r="HE549" t="str">
            <v/>
          </cell>
          <cell r="HG549" t="str">
            <v/>
          </cell>
        </row>
        <row r="550">
          <cell r="C550" t="str">
            <v>Oliver 2</v>
          </cell>
          <cell r="D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HC550" t="str">
            <v/>
          </cell>
          <cell r="HD550" t="str">
            <v/>
          </cell>
          <cell r="HE550" t="str">
            <v/>
          </cell>
          <cell r="HG550" t="str">
            <v/>
          </cell>
        </row>
        <row r="551">
          <cell r="C551" t="str">
            <v>South Dakota</v>
          </cell>
          <cell r="D551" t="str">
            <v>Major</v>
          </cell>
          <cell r="H551">
            <v>1820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39982.949999999997</v>
          </cell>
          <cell r="N551">
            <v>28133.293168821718</v>
          </cell>
          <cell r="HC551">
            <v>0.2</v>
          </cell>
          <cell r="HD551">
            <v>3</v>
          </cell>
          <cell r="HE551">
            <v>5</v>
          </cell>
          <cell r="HG551">
            <v>6</v>
          </cell>
        </row>
        <row r="552">
          <cell r="C552" t="str">
            <v>South Dakota</v>
          </cell>
          <cell r="D552" t="str">
            <v>Minor</v>
          </cell>
          <cell r="H552">
            <v>560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16287.210000000001</v>
          </cell>
          <cell r="N552">
            <v>10076.394401440442</v>
          </cell>
          <cell r="HC552">
            <v>0.2</v>
          </cell>
          <cell r="HD552">
            <v>2</v>
          </cell>
          <cell r="HE552">
            <v>10</v>
          </cell>
          <cell r="HG552">
            <v>11</v>
          </cell>
        </row>
        <row r="553">
          <cell r="C553" t="str">
            <v>South Dakota</v>
          </cell>
          <cell r="D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HC553" t="str">
            <v/>
          </cell>
          <cell r="HD553" t="str">
            <v/>
          </cell>
          <cell r="HE553" t="str">
            <v/>
          </cell>
          <cell r="HG553" t="str">
            <v/>
          </cell>
        </row>
        <row r="554">
          <cell r="C554" t="str">
            <v>South Dakota</v>
          </cell>
          <cell r="D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HC554" t="str">
            <v/>
          </cell>
          <cell r="HD554" t="str">
            <v/>
          </cell>
          <cell r="HE554" t="str">
            <v/>
          </cell>
          <cell r="HG554" t="str">
            <v/>
          </cell>
        </row>
        <row r="555">
          <cell r="C555" t="str">
            <v>South Dakota</v>
          </cell>
          <cell r="D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HC555" t="str">
            <v/>
          </cell>
          <cell r="HD555" t="str">
            <v/>
          </cell>
          <cell r="HE555" t="str">
            <v/>
          </cell>
          <cell r="HG555" t="str">
            <v/>
          </cell>
        </row>
        <row r="556">
          <cell r="C556" t="str">
            <v>Wessington Springs</v>
          </cell>
          <cell r="D556" t="str">
            <v>Major</v>
          </cell>
          <cell r="H556">
            <v>1120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50348.899999999994</v>
          </cell>
          <cell r="N556">
            <v>35427.109916294015</v>
          </cell>
          <cell r="HC556">
            <v>0.2</v>
          </cell>
          <cell r="HD556">
            <v>2</v>
          </cell>
          <cell r="HE556">
            <v>3</v>
          </cell>
          <cell r="HG556">
            <v>4</v>
          </cell>
        </row>
        <row r="557">
          <cell r="C557" t="str">
            <v>Wessington Springs</v>
          </cell>
          <cell r="D557" t="str">
            <v>Minor</v>
          </cell>
          <cell r="H557">
            <v>350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20509.82</v>
          </cell>
          <cell r="N557">
            <v>12688.792949962039</v>
          </cell>
          <cell r="HC557">
            <v>0.2</v>
          </cell>
          <cell r="HD557">
            <v>1</v>
          </cell>
          <cell r="HE557">
            <v>9</v>
          </cell>
          <cell r="HG557">
            <v>9</v>
          </cell>
        </row>
        <row r="558">
          <cell r="C558" t="str">
            <v>Wessington Springs</v>
          </cell>
          <cell r="D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HC558" t="str">
            <v/>
          </cell>
          <cell r="HD558" t="str">
            <v/>
          </cell>
          <cell r="HE558" t="str">
            <v/>
          </cell>
          <cell r="HG558" t="str">
            <v/>
          </cell>
        </row>
        <row r="559">
          <cell r="C559" t="str">
            <v>Wessington Springs</v>
          </cell>
          <cell r="D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HC559" t="str">
            <v/>
          </cell>
          <cell r="HD559" t="str">
            <v/>
          </cell>
          <cell r="HE559" t="str">
            <v/>
          </cell>
          <cell r="HG559" t="str">
            <v/>
          </cell>
        </row>
        <row r="560">
          <cell r="C560" t="str">
            <v>Wessington Springs</v>
          </cell>
          <cell r="D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HC560" t="str">
            <v/>
          </cell>
          <cell r="HD560" t="str">
            <v/>
          </cell>
          <cell r="HE560" t="str">
            <v/>
          </cell>
          <cell r="HG560" t="str">
            <v/>
          </cell>
        </row>
        <row r="561">
          <cell r="C561" t="str">
            <v>Wilton Wind Center 1</v>
          </cell>
          <cell r="D561" t="str">
            <v>Major</v>
          </cell>
          <cell r="H561">
            <v>1120</v>
          </cell>
          <cell r="I561">
            <v>0</v>
          </cell>
          <cell r="J561">
            <v>2220.0296003946723</v>
          </cell>
          <cell r="K561">
            <v>0</v>
          </cell>
          <cell r="L561">
            <v>0</v>
          </cell>
          <cell r="M561">
            <v>48868.049999999996</v>
          </cell>
          <cell r="N561">
            <v>34385.136095226539</v>
          </cell>
          <cell r="HC561">
            <v>0.2</v>
          </cell>
          <cell r="HD561">
            <v>2</v>
          </cell>
          <cell r="HE561">
            <v>2</v>
          </cell>
          <cell r="HG561">
            <v>3</v>
          </cell>
        </row>
        <row r="562">
          <cell r="C562" t="str">
            <v>Wilton Wind Center 1</v>
          </cell>
          <cell r="D562" t="str">
            <v>Minor</v>
          </cell>
          <cell r="H562">
            <v>350</v>
          </cell>
          <cell r="I562">
            <v>0</v>
          </cell>
          <cell r="J562">
            <v>2220.0296003946723</v>
          </cell>
          <cell r="K562">
            <v>0</v>
          </cell>
          <cell r="L562">
            <v>0</v>
          </cell>
          <cell r="M562">
            <v>19906.59</v>
          </cell>
          <cell r="N562">
            <v>12315.593157316096</v>
          </cell>
          <cell r="HC562">
            <v>0.2</v>
          </cell>
          <cell r="HD562">
            <v>1</v>
          </cell>
          <cell r="HE562">
            <v>9</v>
          </cell>
          <cell r="HG562">
            <v>9</v>
          </cell>
        </row>
        <row r="563">
          <cell r="C563" t="str">
            <v>Wilton Wind Center 1</v>
          </cell>
          <cell r="D563" t="str">
            <v>GBX Oil Changes</v>
          </cell>
          <cell r="H563">
            <v>70</v>
          </cell>
          <cell r="I563">
            <v>600</v>
          </cell>
          <cell r="J563">
            <v>0</v>
          </cell>
          <cell r="K563">
            <v>0</v>
          </cell>
          <cell r="L563">
            <v>0</v>
          </cell>
          <cell r="M563">
            <v>23362.5</v>
          </cell>
          <cell r="N563">
            <v>2612.3985485215962</v>
          </cell>
          <cell r="HC563">
            <v>0.2</v>
          </cell>
          <cell r="HD563">
            <v>1</v>
          </cell>
          <cell r="HE563">
            <v>9</v>
          </cell>
          <cell r="HG563">
            <v>9</v>
          </cell>
        </row>
        <row r="564">
          <cell r="C564" t="str">
            <v>Wilton Wind Center 1</v>
          </cell>
          <cell r="D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HC564" t="str">
            <v/>
          </cell>
          <cell r="HD564" t="str">
            <v/>
          </cell>
          <cell r="HE564" t="str">
            <v/>
          </cell>
          <cell r="HG564" t="str">
            <v/>
          </cell>
        </row>
        <row r="565">
          <cell r="C565" t="str">
            <v>Wilton Wind Center 1</v>
          </cell>
          <cell r="D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HC565" t="str">
            <v/>
          </cell>
          <cell r="HD565" t="str">
            <v/>
          </cell>
          <cell r="HE565" t="str">
            <v/>
          </cell>
          <cell r="HG565" t="str">
            <v/>
          </cell>
        </row>
        <row r="566">
          <cell r="C566" t="str">
            <v>Wilton Wind Center 2</v>
          </cell>
          <cell r="D566" t="str">
            <v>Major</v>
          </cell>
          <cell r="H566">
            <v>1120</v>
          </cell>
          <cell r="I566">
            <v>0</v>
          </cell>
          <cell r="J566">
            <v>2220.0296003946723</v>
          </cell>
          <cell r="K566">
            <v>0</v>
          </cell>
          <cell r="L566">
            <v>0</v>
          </cell>
          <cell r="M566">
            <v>48868.049999999996</v>
          </cell>
          <cell r="N566">
            <v>34385.136095226539</v>
          </cell>
          <cell r="HC566">
            <v>0.2</v>
          </cell>
          <cell r="HD566">
            <v>2</v>
          </cell>
          <cell r="HE566">
            <v>2</v>
          </cell>
          <cell r="HG566">
            <v>3</v>
          </cell>
        </row>
        <row r="567">
          <cell r="C567" t="str">
            <v>Wilton Wind Center 2</v>
          </cell>
          <cell r="D567" t="str">
            <v>Minor</v>
          </cell>
          <cell r="H567">
            <v>350</v>
          </cell>
          <cell r="I567">
            <v>0</v>
          </cell>
          <cell r="J567">
            <v>2220.0296003946723</v>
          </cell>
          <cell r="K567">
            <v>0</v>
          </cell>
          <cell r="L567">
            <v>0</v>
          </cell>
          <cell r="M567">
            <v>19906.59</v>
          </cell>
          <cell r="N567">
            <v>12315.593157316096</v>
          </cell>
          <cell r="HC567">
            <v>0.2</v>
          </cell>
          <cell r="HD567">
            <v>1</v>
          </cell>
          <cell r="HE567">
            <v>8</v>
          </cell>
          <cell r="HG567">
            <v>8</v>
          </cell>
        </row>
        <row r="568">
          <cell r="C568" t="str">
            <v>Wilton Wind Center 2</v>
          </cell>
          <cell r="D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HC568" t="str">
            <v/>
          </cell>
          <cell r="HD568" t="str">
            <v/>
          </cell>
          <cell r="HE568" t="str">
            <v/>
          </cell>
          <cell r="HG568" t="str">
            <v/>
          </cell>
        </row>
        <row r="569">
          <cell r="C569" t="str">
            <v>Wilton Wind Center 2</v>
          </cell>
          <cell r="D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HC569" t="str">
            <v/>
          </cell>
          <cell r="HD569" t="str">
            <v/>
          </cell>
          <cell r="HE569" t="str">
            <v/>
          </cell>
          <cell r="HG569" t="str">
            <v/>
          </cell>
        </row>
        <row r="570">
          <cell r="C570" t="str">
            <v>Wilton Wind Center 2</v>
          </cell>
          <cell r="D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HC570" t="str">
            <v/>
          </cell>
          <cell r="HD570" t="str">
            <v/>
          </cell>
          <cell r="HE570" t="str">
            <v/>
          </cell>
          <cell r="HG570" t="str">
            <v/>
          </cell>
        </row>
        <row r="571">
          <cell r="C571" t="str">
            <v>Wind Power Partners 93 BR</v>
          </cell>
          <cell r="D571" t="str">
            <v>Major</v>
          </cell>
          <cell r="H571">
            <v>1680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31390</v>
          </cell>
          <cell r="N571">
            <v>39627.032528223695</v>
          </cell>
          <cell r="HC571">
            <v>0</v>
          </cell>
          <cell r="HD571">
            <v>3</v>
          </cell>
          <cell r="HE571">
            <v>3</v>
          </cell>
          <cell r="HG571">
            <v>4</v>
          </cell>
        </row>
        <row r="572">
          <cell r="C572" t="str">
            <v>Wind Power Partners 93 BR</v>
          </cell>
          <cell r="D572" t="str">
            <v>Minor</v>
          </cell>
          <cell r="H572">
            <v>1120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26913.64</v>
          </cell>
          <cell r="N572">
            <v>33757.278334980561</v>
          </cell>
          <cell r="HC572">
            <v>0</v>
          </cell>
          <cell r="HD572">
            <v>4</v>
          </cell>
          <cell r="HE572">
            <v>8</v>
          </cell>
          <cell r="HG572">
            <v>10</v>
          </cell>
        </row>
        <row r="573">
          <cell r="C573" t="str">
            <v>Wind Power Partners 93 BR</v>
          </cell>
          <cell r="D573" t="str">
            <v>GBX Oil Changes</v>
          </cell>
          <cell r="H573">
            <v>210</v>
          </cell>
          <cell r="I573">
            <v>1800</v>
          </cell>
          <cell r="J573">
            <v>0</v>
          </cell>
          <cell r="K573">
            <v>0</v>
          </cell>
          <cell r="L573">
            <v>0</v>
          </cell>
          <cell r="M573">
            <v>27640.799999999999</v>
          </cell>
          <cell r="N573">
            <v>4885.5245582741536</v>
          </cell>
          <cell r="HC573">
            <v>0</v>
          </cell>
          <cell r="HD573">
            <v>0</v>
          </cell>
          <cell r="HE573">
            <v>6</v>
          </cell>
          <cell r="HG573">
            <v>6</v>
          </cell>
        </row>
        <row r="574">
          <cell r="C574" t="str">
            <v>Wind Power Partners 93 BR</v>
          </cell>
          <cell r="D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HC574" t="str">
            <v/>
          </cell>
          <cell r="HD574" t="str">
            <v/>
          </cell>
          <cell r="HE574" t="str">
            <v/>
          </cell>
          <cell r="HG574" t="str">
            <v/>
          </cell>
        </row>
        <row r="575">
          <cell r="C575" t="str">
            <v>Wind Power Partners 93 BR</v>
          </cell>
          <cell r="D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HC575" t="str">
            <v/>
          </cell>
          <cell r="HD575" t="str">
            <v/>
          </cell>
          <cell r="HE575" t="str">
            <v/>
          </cell>
          <cell r="HG575" t="str">
            <v/>
          </cell>
        </row>
        <row r="576">
          <cell r="C576" t="str">
            <v>Butler Ridge</v>
          </cell>
          <cell r="D576" t="str">
            <v>Major</v>
          </cell>
          <cell r="H576">
            <v>1260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53310.6</v>
          </cell>
          <cell r="N576">
            <v>36952.911292981073</v>
          </cell>
          <cell r="HC576">
            <v>0.2</v>
          </cell>
          <cell r="HD576">
            <v>2</v>
          </cell>
          <cell r="HE576">
            <v>1</v>
          </cell>
          <cell r="HG576">
            <v>2</v>
          </cell>
        </row>
        <row r="577">
          <cell r="C577" t="str">
            <v>Butler Ridge</v>
          </cell>
          <cell r="D577" t="str">
            <v>Minor</v>
          </cell>
          <cell r="H577">
            <v>350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21716.28</v>
          </cell>
          <cell r="N577">
            <v>13235.283414391501</v>
          </cell>
          <cell r="HC577">
            <v>0.2</v>
          </cell>
          <cell r="HD577">
            <v>1</v>
          </cell>
          <cell r="HE577">
            <v>7</v>
          </cell>
          <cell r="HG577">
            <v>7</v>
          </cell>
        </row>
        <row r="578">
          <cell r="C578" t="str">
            <v>Butler Ridge</v>
          </cell>
          <cell r="D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HC578" t="str">
            <v/>
          </cell>
          <cell r="HD578" t="str">
            <v/>
          </cell>
          <cell r="HE578" t="str">
            <v/>
          </cell>
          <cell r="HG578" t="str">
            <v/>
          </cell>
        </row>
        <row r="579">
          <cell r="C579" t="str">
            <v>Butler Ridge</v>
          </cell>
          <cell r="D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HC579" t="str">
            <v/>
          </cell>
          <cell r="HD579" t="str">
            <v/>
          </cell>
          <cell r="HE579" t="str">
            <v/>
          </cell>
          <cell r="HG579" t="str">
            <v/>
          </cell>
        </row>
        <row r="580">
          <cell r="C580" t="str">
            <v>Butler Ridge</v>
          </cell>
          <cell r="D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HC580" t="str">
            <v/>
          </cell>
          <cell r="HD580" t="str">
            <v/>
          </cell>
          <cell r="HE580" t="str">
            <v/>
          </cell>
          <cell r="HG580" t="str">
            <v/>
          </cell>
        </row>
        <row r="581">
          <cell r="C581" t="str">
            <v>Cerro Gordo</v>
          </cell>
          <cell r="D581" t="str">
            <v>Major</v>
          </cell>
          <cell r="H581">
            <v>910</v>
          </cell>
          <cell r="I581">
            <v>0</v>
          </cell>
          <cell r="J581">
            <v>1477.8907543154407</v>
          </cell>
          <cell r="K581">
            <v>0</v>
          </cell>
          <cell r="L581">
            <v>0</v>
          </cell>
          <cell r="M581">
            <v>12227.05</v>
          </cell>
          <cell r="N581">
            <v>32559.205695804765</v>
          </cell>
          <cell r="HC581">
            <v>0.1111111111111111</v>
          </cell>
          <cell r="HD581">
            <v>3</v>
          </cell>
          <cell r="HE581">
            <v>8</v>
          </cell>
          <cell r="HG581">
            <v>9</v>
          </cell>
        </row>
        <row r="582">
          <cell r="C582" t="str">
            <v>Cerro Gordo</v>
          </cell>
          <cell r="D582" t="str">
            <v>Minor</v>
          </cell>
          <cell r="H582">
            <v>770</v>
          </cell>
          <cell r="I582">
            <v>0</v>
          </cell>
          <cell r="J582">
            <v>1477.8907543154407</v>
          </cell>
          <cell r="K582">
            <v>0</v>
          </cell>
          <cell r="L582">
            <v>0</v>
          </cell>
          <cell r="M582">
            <v>12227.05</v>
          </cell>
          <cell r="N582">
            <v>22794.099213674246</v>
          </cell>
          <cell r="HC582">
            <v>0</v>
          </cell>
          <cell r="HD582">
            <v>3</v>
          </cell>
          <cell r="HE582">
            <v>2</v>
          </cell>
          <cell r="HG582">
            <v>3</v>
          </cell>
        </row>
        <row r="583">
          <cell r="C583" t="str">
            <v>Cerro Gordo</v>
          </cell>
          <cell r="D583" t="str">
            <v>GBX Oil Changes</v>
          </cell>
          <cell r="H583">
            <v>140</v>
          </cell>
          <cell r="I583">
            <v>1200</v>
          </cell>
          <cell r="J583">
            <v>0</v>
          </cell>
          <cell r="K583">
            <v>0</v>
          </cell>
          <cell r="L583">
            <v>0</v>
          </cell>
          <cell r="M583">
            <v>25636.100000000002</v>
          </cell>
          <cell r="N583">
            <v>1403.7421803142497</v>
          </cell>
          <cell r="HC583">
            <v>0</v>
          </cell>
          <cell r="HD583">
            <v>0</v>
          </cell>
          <cell r="HE583">
            <v>8</v>
          </cell>
          <cell r="HG583">
            <v>8</v>
          </cell>
        </row>
        <row r="584">
          <cell r="C584" t="str">
            <v>Cerro Gordo</v>
          </cell>
          <cell r="D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HC584" t="str">
            <v/>
          </cell>
          <cell r="HD584" t="str">
            <v/>
          </cell>
          <cell r="HE584" t="str">
            <v/>
          </cell>
          <cell r="HG584" t="str">
            <v/>
          </cell>
        </row>
        <row r="585">
          <cell r="C585" t="str">
            <v>Cerro Gordo</v>
          </cell>
          <cell r="D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HC585" t="str">
            <v/>
          </cell>
          <cell r="HD585" t="str">
            <v/>
          </cell>
          <cell r="HE585" t="str">
            <v/>
          </cell>
          <cell r="HG585" t="str">
            <v/>
          </cell>
        </row>
        <row r="586">
          <cell r="C586" t="str">
            <v>Crystal Lake 1</v>
          </cell>
          <cell r="D586" t="str">
            <v>Major</v>
          </cell>
          <cell r="H586">
            <v>3150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148085</v>
          </cell>
          <cell r="N586">
            <v>102646.9758138363</v>
          </cell>
          <cell r="HC586">
            <v>0.2</v>
          </cell>
          <cell r="HD586">
            <v>2</v>
          </cell>
          <cell r="HE586">
            <v>3</v>
          </cell>
          <cell r="HG586">
            <v>4</v>
          </cell>
        </row>
        <row r="587">
          <cell r="C587" t="str">
            <v>Crystal Lake 1</v>
          </cell>
          <cell r="D587" t="str">
            <v>Minor</v>
          </cell>
          <cell r="H587">
            <v>1120</v>
          </cell>
          <cell r="I587">
            <v>0</v>
          </cell>
          <cell r="J587">
            <v>5374.1481975106944</v>
          </cell>
          <cell r="K587">
            <v>0</v>
          </cell>
          <cell r="L587">
            <v>0</v>
          </cell>
          <cell r="M587">
            <v>60323</v>
          </cell>
          <cell r="N587">
            <v>36764.6761510875</v>
          </cell>
          <cell r="HC587">
            <v>0.2</v>
          </cell>
          <cell r="HD587">
            <v>1</v>
          </cell>
          <cell r="HE587">
            <v>11</v>
          </cell>
          <cell r="HG587">
            <v>11</v>
          </cell>
        </row>
        <row r="588">
          <cell r="C588" t="str">
            <v>Crystal Lake 1</v>
          </cell>
          <cell r="D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HC588" t="str">
            <v/>
          </cell>
          <cell r="HD588" t="str">
            <v/>
          </cell>
          <cell r="HE588" t="str">
            <v/>
          </cell>
          <cell r="HG588" t="str">
            <v/>
          </cell>
        </row>
        <row r="589">
          <cell r="C589" t="str">
            <v>Crystal Lake 1</v>
          </cell>
          <cell r="D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HC589" t="str">
            <v/>
          </cell>
          <cell r="HD589" t="str">
            <v/>
          </cell>
          <cell r="HE589" t="str">
            <v/>
          </cell>
          <cell r="HG589" t="str">
            <v/>
          </cell>
        </row>
        <row r="590">
          <cell r="C590" t="str">
            <v>Crystal Lake 1</v>
          </cell>
          <cell r="D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HC590" t="str">
            <v/>
          </cell>
          <cell r="HD590" t="str">
            <v/>
          </cell>
          <cell r="HE590" t="str">
            <v/>
          </cell>
          <cell r="HG590" t="str">
            <v/>
          </cell>
        </row>
        <row r="591">
          <cell r="C591" t="str">
            <v>Crystal Lake 2</v>
          </cell>
          <cell r="D591" t="str">
            <v>Major</v>
          </cell>
          <cell r="H591">
            <v>3500</v>
          </cell>
          <cell r="I591">
            <v>0</v>
          </cell>
          <cell r="J591">
            <v>7165.530930014259</v>
          </cell>
          <cell r="K591">
            <v>0</v>
          </cell>
          <cell r="L591">
            <v>0</v>
          </cell>
          <cell r="M591">
            <v>101692</v>
          </cell>
          <cell r="N591">
            <v>98781.85713322497</v>
          </cell>
          <cell r="HC591">
            <v>0.1111111111111111</v>
          </cell>
          <cell r="HD591">
            <v>3</v>
          </cell>
          <cell r="HE591">
            <v>5</v>
          </cell>
          <cell r="HG591">
            <v>6</v>
          </cell>
        </row>
        <row r="592">
          <cell r="C592" t="str">
            <v>Crystal Lake 2</v>
          </cell>
          <cell r="D592" t="str">
            <v>Minor</v>
          </cell>
          <cell r="H592">
            <v>1120</v>
          </cell>
          <cell r="I592">
            <v>0</v>
          </cell>
          <cell r="J592">
            <v>7165.530930014259</v>
          </cell>
          <cell r="K592">
            <v>0</v>
          </cell>
          <cell r="L592">
            <v>0</v>
          </cell>
          <cell r="M592">
            <v>34000</v>
          </cell>
          <cell r="N592">
            <v>32085.535550039996</v>
          </cell>
          <cell r="HC592">
            <v>0</v>
          </cell>
          <cell r="HD592">
            <v>0</v>
          </cell>
          <cell r="HE592">
            <v>12</v>
          </cell>
          <cell r="HG592">
            <v>12</v>
          </cell>
        </row>
        <row r="593">
          <cell r="C593" t="str">
            <v>Crystal Lake 2</v>
          </cell>
          <cell r="D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HC593" t="str">
            <v/>
          </cell>
          <cell r="HD593" t="str">
            <v/>
          </cell>
          <cell r="HE593" t="str">
            <v/>
          </cell>
          <cell r="HG593" t="str">
            <v/>
          </cell>
        </row>
        <row r="594">
          <cell r="C594" t="str">
            <v>Crystal Lake 2</v>
          </cell>
          <cell r="D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HC594" t="str">
            <v/>
          </cell>
          <cell r="HD594" t="str">
            <v/>
          </cell>
          <cell r="HE594" t="str">
            <v/>
          </cell>
          <cell r="HG594" t="str">
            <v/>
          </cell>
        </row>
        <row r="595">
          <cell r="C595" t="str">
            <v>Crystal Lake 2</v>
          </cell>
          <cell r="D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HC595" t="str">
            <v/>
          </cell>
          <cell r="HD595" t="str">
            <v/>
          </cell>
          <cell r="HE595" t="str">
            <v/>
          </cell>
          <cell r="HG595" t="str">
            <v/>
          </cell>
        </row>
        <row r="596">
          <cell r="C596" t="str">
            <v>Crystal Lake 3</v>
          </cell>
          <cell r="D596" t="str">
            <v>Major</v>
          </cell>
          <cell r="H596">
            <v>1400</v>
          </cell>
          <cell r="I596">
            <v>0</v>
          </cell>
          <cell r="J596">
            <v>2364.625206904705</v>
          </cell>
          <cell r="K596">
            <v>0</v>
          </cell>
          <cell r="L596">
            <v>0</v>
          </cell>
          <cell r="M596">
            <v>65157.399999999994</v>
          </cell>
          <cell r="N596">
            <v>45164.669358087973</v>
          </cell>
          <cell r="HC596">
            <v>0.2</v>
          </cell>
          <cell r="HD596">
            <v>1</v>
          </cell>
          <cell r="HE596">
            <v>2</v>
          </cell>
          <cell r="HG596">
            <v>2</v>
          </cell>
        </row>
        <row r="597">
          <cell r="C597" t="str">
            <v>Crystal Lake 3</v>
          </cell>
          <cell r="D597" t="str">
            <v>Minor</v>
          </cell>
          <cell r="H597">
            <v>560</v>
          </cell>
          <cell r="I597">
            <v>0</v>
          </cell>
          <cell r="J597">
            <v>2364.625206904705</v>
          </cell>
          <cell r="K597">
            <v>0</v>
          </cell>
          <cell r="L597">
            <v>0</v>
          </cell>
          <cell r="M597">
            <v>26542.120000000003</v>
          </cell>
          <cell r="N597">
            <v>16176.4575064785</v>
          </cell>
          <cell r="HC597">
            <v>0.2</v>
          </cell>
          <cell r="HD597">
            <v>0</v>
          </cell>
          <cell r="HE597">
            <v>10</v>
          </cell>
          <cell r="HG597">
            <v>10</v>
          </cell>
        </row>
        <row r="598">
          <cell r="C598" t="str">
            <v>Crystal Lake 3</v>
          </cell>
          <cell r="D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HC598" t="str">
            <v/>
          </cell>
          <cell r="HD598" t="str">
            <v/>
          </cell>
          <cell r="HE598" t="str">
            <v/>
          </cell>
          <cell r="HG598" t="str">
            <v/>
          </cell>
        </row>
        <row r="599">
          <cell r="C599" t="str">
            <v>Crystal Lake 3</v>
          </cell>
          <cell r="D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HC599" t="str">
            <v/>
          </cell>
          <cell r="HD599" t="str">
            <v/>
          </cell>
          <cell r="HE599" t="str">
            <v/>
          </cell>
          <cell r="HG599" t="str">
            <v/>
          </cell>
        </row>
        <row r="600">
          <cell r="C600" t="str">
            <v>Crystal Lake 3</v>
          </cell>
          <cell r="D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HC600" t="str">
            <v/>
          </cell>
          <cell r="HD600" t="str">
            <v/>
          </cell>
          <cell r="HE600" t="str">
            <v/>
          </cell>
          <cell r="HG600" t="str">
            <v/>
          </cell>
        </row>
        <row r="601">
          <cell r="C601" t="str">
            <v>Hancock County</v>
          </cell>
          <cell r="D601" t="str">
            <v>Major</v>
          </cell>
          <cell r="H601">
            <v>2660</v>
          </cell>
          <cell r="I601">
            <v>0</v>
          </cell>
          <cell r="J601">
            <v>3475.9990541499169</v>
          </cell>
          <cell r="K601">
            <v>0</v>
          </cell>
          <cell r="L601">
            <v>0</v>
          </cell>
          <cell r="M601">
            <v>35044.92</v>
          </cell>
          <cell r="N601">
            <v>92051.990323677106</v>
          </cell>
          <cell r="HC601">
            <v>0.1111111111111111</v>
          </cell>
          <cell r="HD601">
            <v>5</v>
          </cell>
          <cell r="HE601">
            <v>2</v>
          </cell>
          <cell r="HG601">
            <v>4</v>
          </cell>
        </row>
        <row r="602">
          <cell r="C602" t="str">
            <v>Hancock County</v>
          </cell>
          <cell r="D602" t="str">
            <v>Mini-Minor</v>
          </cell>
          <cell r="H602">
            <v>3640</v>
          </cell>
          <cell r="I602">
            <v>0</v>
          </cell>
          <cell r="J602">
            <v>3475.9990541499169</v>
          </cell>
          <cell r="K602">
            <v>0</v>
          </cell>
          <cell r="L602">
            <v>0</v>
          </cell>
          <cell r="M602">
            <v>10186.84</v>
          </cell>
          <cell r="N602">
            <v>21913.083883362731</v>
          </cell>
          <cell r="HC602">
            <v>0</v>
          </cell>
          <cell r="HD602">
            <v>11</v>
          </cell>
          <cell r="HE602">
            <v>1</v>
          </cell>
          <cell r="HG602">
            <v>6</v>
          </cell>
        </row>
        <row r="603">
          <cell r="C603" t="str">
            <v>Hancock County</v>
          </cell>
          <cell r="D603" t="str">
            <v>GBX Oil Changes (HC)</v>
          </cell>
          <cell r="H603">
            <v>350</v>
          </cell>
          <cell r="I603">
            <v>3000</v>
          </cell>
          <cell r="J603">
            <v>0</v>
          </cell>
          <cell r="K603">
            <v>0</v>
          </cell>
          <cell r="L603">
            <v>0</v>
          </cell>
          <cell r="M603">
            <v>40920.15</v>
          </cell>
          <cell r="N603">
            <v>9893.0401279289981</v>
          </cell>
          <cell r="HC603">
            <v>0</v>
          </cell>
          <cell r="HD603">
            <v>1</v>
          </cell>
          <cell r="HE603">
            <v>7</v>
          </cell>
          <cell r="HG603">
            <v>7</v>
          </cell>
        </row>
        <row r="604">
          <cell r="C604" t="str">
            <v>Hancock County</v>
          </cell>
          <cell r="D604" t="str">
            <v/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/>
          </cell>
          <cell r="HC604" t="str">
            <v/>
          </cell>
          <cell r="HD604" t="str">
            <v/>
          </cell>
          <cell r="HE604" t="str">
            <v/>
          </cell>
          <cell r="HG604" t="str">
            <v/>
          </cell>
        </row>
        <row r="605">
          <cell r="C605" t="str">
            <v>Hancock County</v>
          </cell>
          <cell r="D605" t="str">
            <v/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  <cell r="HC605" t="str">
            <v/>
          </cell>
          <cell r="HD605" t="str">
            <v/>
          </cell>
          <cell r="HE605" t="str">
            <v/>
          </cell>
          <cell r="HG605" t="str">
            <v/>
          </cell>
        </row>
        <row r="606">
          <cell r="C606" t="str">
            <v>Lee DeKalb</v>
          </cell>
          <cell r="D606" t="str">
            <v>Major</v>
          </cell>
          <cell r="H606">
            <v>3570</v>
          </cell>
          <cell r="I606">
            <v>0</v>
          </cell>
          <cell r="J606">
            <v>7792.514886390506</v>
          </cell>
          <cell r="K606">
            <v>0</v>
          </cell>
          <cell r="L606">
            <v>0</v>
          </cell>
          <cell r="M606">
            <v>214723.25</v>
          </cell>
          <cell r="N606">
            <v>148838.11493006264</v>
          </cell>
          <cell r="HC606">
            <v>0.2</v>
          </cell>
          <cell r="HD606">
            <v>4</v>
          </cell>
          <cell r="HE606">
            <v>2</v>
          </cell>
          <cell r="HG606">
            <v>4</v>
          </cell>
        </row>
        <row r="607">
          <cell r="C607" t="str">
            <v>Lee DeKalb</v>
          </cell>
          <cell r="D607" t="str">
            <v>Minor</v>
          </cell>
          <cell r="H607">
            <v>1400</v>
          </cell>
          <cell r="I607">
            <v>0</v>
          </cell>
          <cell r="J607">
            <v>7792.514886390506</v>
          </cell>
          <cell r="K607">
            <v>0</v>
          </cell>
          <cell r="L607">
            <v>0</v>
          </cell>
          <cell r="M607">
            <v>87468.35</v>
          </cell>
          <cell r="N607">
            <v>53308.780419076873</v>
          </cell>
          <cell r="HC607">
            <v>0.2</v>
          </cell>
          <cell r="HD607">
            <v>2</v>
          </cell>
          <cell r="HE607">
            <v>8</v>
          </cell>
          <cell r="HG607">
            <v>9</v>
          </cell>
        </row>
        <row r="608">
          <cell r="C608" t="str">
            <v>Lee DeKalb</v>
          </cell>
          <cell r="D608" t="str">
            <v/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  <cell r="HC608" t="str">
            <v/>
          </cell>
          <cell r="HD608" t="str">
            <v/>
          </cell>
          <cell r="HE608" t="str">
            <v/>
          </cell>
          <cell r="HG608" t="str">
            <v/>
          </cell>
        </row>
        <row r="609">
          <cell r="C609" t="str">
            <v>Lee DeKalb</v>
          </cell>
          <cell r="D609" t="str">
            <v/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HC609" t="str">
            <v/>
          </cell>
          <cell r="HD609" t="str">
            <v/>
          </cell>
          <cell r="HE609" t="str">
            <v/>
          </cell>
          <cell r="HG609" t="str">
            <v/>
          </cell>
        </row>
        <row r="610">
          <cell r="C610" t="str">
            <v>Lee DeKalb</v>
          </cell>
          <cell r="D610" t="str">
            <v/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HC610" t="str">
            <v/>
          </cell>
          <cell r="HD610" t="str">
            <v/>
          </cell>
          <cell r="HE610" t="str">
            <v/>
          </cell>
          <cell r="HG610" t="str">
            <v/>
          </cell>
        </row>
        <row r="611">
          <cell r="C611" t="str">
            <v>Montfort</v>
          </cell>
          <cell r="D611" t="str">
            <v>Major</v>
          </cell>
          <cell r="H611">
            <v>1080</v>
          </cell>
          <cell r="I611">
            <v>0</v>
          </cell>
          <cell r="J611">
            <v>3024.8296395021389</v>
          </cell>
          <cell r="K611">
            <v>12018</v>
          </cell>
          <cell r="L611">
            <v>0</v>
          </cell>
          <cell r="M611">
            <v>29617</v>
          </cell>
          <cell r="N611">
            <v>21773.6009302077</v>
          </cell>
          <cell r="HC611">
            <v>0.33333333333333331</v>
          </cell>
          <cell r="HD611">
            <v>1</v>
          </cell>
          <cell r="HE611">
            <v>9</v>
          </cell>
          <cell r="HG611">
            <v>9</v>
          </cell>
        </row>
        <row r="612">
          <cell r="C612" t="str">
            <v>Montfort</v>
          </cell>
          <cell r="D612" t="str">
            <v>Minor</v>
          </cell>
          <cell r="H612">
            <v>210</v>
          </cell>
          <cell r="I612">
            <v>0</v>
          </cell>
          <cell r="J612">
            <v>1074.8296395021389</v>
          </cell>
          <cell r="K612">
            <v>0</v>
          </cell>
          <cell r="L612">
            <v>0</v>
          </cell>
          <cell r="M612">
            <v>12064.6</v>
          </cell>
          <cell r="N612">
            <v>7352.9352302175002</v>
          </cell>
          <cell r="HC612">
            <v>0.2</v>
          </cell>
          <cell r="HD612">
            <v>0</v>
          </cell>
          <cell r="HE612">
            <v>3</v>
          </cell>
          <cell r="HG612">
            <v>3</v>
          </cell>
        </row>
        <row r="613">
          <cell r="C613" t="str">
            <v>Montfort</v>
          </cell>
          <cell r="D613" t="str">
            <v/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HC613" t="str">
            <v/>
          </cell>
          <cell r="HD613" t="str">
            <v/>
          </cell>
          <cell r="HE613" t="str">
            <v/>
          </cell>
          <cell r="HG613" t="str">
            <v/>
          </cell>
        </row>
        <row r="614">
          <cell r="C614" t="str">
            <v>Montfort</v>
          </cell>
          <cell r="D614" t="str">
            <v/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HC614" t="str">
            <v/>
          </cell>
          <cell r="HD614" t="str">
            <v/>
          </cell>
          <cell r="HE614" t="str">
            <v/>
          </cell>
          <cell r="HG614" t="str">
            <v/>
          </cell>
        </row>
        <row r="615">
          <cell r="C615" t="str">
            <v>Montfort</v>
          </cell>
          <cell r="D615" t="str">
            <v/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HC615" t="str">
            <v/>
          </cell>
          <cell r="HD615" t="str">
            <v/>
          </cell>
          <cell r="HE615" t="str">
            <v/>
          </cell>
          <cell r="HG615" t="str">
            <v/>
          </cell>
        </row>
        <row r="616">
          <cell r="C616" t="str">
            <v>Mower</v>
          </cell>
          <cell r="D616" t="str">
            <v>Major</v>
          </cell>
          <cell r="H616">
            <v>4450</v>
          </cell>
          <cell r="I616">
            <v>0</v>
          </cell>
          <cell r="J616">
            <v>9686.710089784101</v>
          </cell>
          <cell r="K616">
            <v>63816</v>
          </cell>
          <cell r="L616">
            <v>4400</v>
          </cell>
          <cell r="M616">
            <v>142176.49</v>
          </cell>
          <cell r="N616">
            <v>121759.77972765466</v>
          </cell>
          <cell r="HC616">
            <v>0.25925925925925924</v>
          </cell>
          <cell r="HD616">
            <v>2</v>
          </cell>
          <cell r="HE616">
            <v>8</v>
          </cell>
          <cell r="HG616">
            <v>9</v>
          </cell>
        </row>
        <row r="617">
          <cell r="C617" t="str">
            <v>Mower</v>
          </cell>
          <cell r="D617" t="str">
            <v/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  <cell r="HC617" t="str">
            <v/>
          </cell>
          <cell r="HD617" t="str">
            <v/>
          </cell>
          <cell r="HE617" t="str">
            <v/>
          </cell>
          <cell r="HG617" t="str">
            <v/>
          </cell>
        </row>
        <row r="618">
          <cell r="C618" t="str">
            <v>Mower</v>
          </cell>
          <cell r="D618" t="str">
            <v/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  <cell r="HC618" t="str">
            <v/>
          </cell>
          <cell r="HD618" t="str">
            <v/>
          </cell>
          <cell r="HE618" t="str">
            <v/>
          </cell>
          <cell r="HG618" t="str">
            <v/>
          </cell>
        </row>
        <row r="619">
          <cell r="C619" t="str">
            <v>Mower</v>
          </cell>
          <cell r="D619" t="str">
            <v/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  <cell r="HC619" t="str">
            <v/>
          </cell>
          <cell r="HD619" t="str">
            <v/>
          </cell>
          <cell r="HE619" t="str">
            <v/>
          </cell>
          <cell r="HG619" t="str">
            <v/>
          </cell>
        </row>
        <row r="620">
          <cell r="C620" t="str">
            <v>Mower</v>
          </cell>
          <cell r="D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N620" t="str">
            <v/>
          </cell>
          <cell r="HC620" t="str">
            <v/>
          </cell>
          <cell r="HD620" t="str">
            <v/>
          </cell>
          <cell r="HE620" t="str">
            <v/>
          </cell>
          <cell r="HG620" t="str">
            <v/>
          </cell>
        </row>
        <row r="621">
          <cell r="C621" t="str">
            <v>Story County 1</v>
          </cell>
          <cell r="D621" t="str">
            <v>Major</v>
          </cell>
          <cell r="H621">
            <v>2520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148085</v>
          </cell>
          <cell r="N621">
            <v>102646.9758138363</v>
          </cell>
          <cell r="HC621">
            <v>0.2</v>
          </cell>
          <cell r="HD621">
            <v>3</v>
          </cell>
          <cell r="HE621">
            <v>5</v>
          </cell>
          <cell r="HG621">
            <v>6</v>
          </cell>
        </row>
        <row r="622">
          <cell r="C622" t="str">
            <v>Story County 1</v>
          </cell>
          <cell r="D622" t="str">
            <v>Minor</v>
          </cell>
          <cell r="H622">
            <v>1050</v>
          </cell>
          <cell r="I622">
            <v>0</v>
          </cell>
          <cell r="J622">
            <v>5374.1481975106944</v>
          </cell>
          <cell r="K622">
            <v>0</v>
          </cell>
          <cell r="L622">
            <v>0</v>
          </cell>
          <cell r="M622">
            <v>60323</v>
          </cell>
          <cell r="N622">
            <v>36764.6761510875</v>
          </cell>
          <cell r="HC622">
            <v>0.2</v>
          </cell>
          <cell r="HD622">
            <v>1</v>
          </cell>
          <cell r="HE622">
            <v>10</v>
          </cell>
          <cell r="HG622">
            <v>10</v>
          </cell>
        </row>
        <row r="623">
          <cell r="C623" t="str">
            <v>Story County 1</v>
          </cell>
          <cell r="D623" t="str">
            <v/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  <cell r="HC623" t="str">
            <v/>
          </cell>
          <cell r="HD623" t="str">
            <v/>
          </cell>
          <cell r="HE623" t="str">
            <v/>
          </cell>
          <cell r="HG623" t="str">
            <v/>
          </cell>
        </row>
        <row r="624">
          <cell r="C624" t="str">
            <v>Story County 1</v>
          </cell>
          <cell r="D624" t="str">
            <v/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  <cell r="HC624" t="str">
            <v/>
          </cell>
          <cell r="HD624" t="str">
            <v/>
          </cell>
          <cell r="HE624" t="str">
            <v/>
          </cell>
          <cell r="HG624" t="str">
            <v/>
          </cell>
        </row>
        <row r="625">
          <cell r="C625" t="str">
            <v>Story County 1</v>
          </cell>
          <cell r="D625" t="str">
            <v/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  <cell r="HC625" t="str">
            <v/>
          </cell>
          <cell r="HD625" t="str">
            <v/>
          </cell>
          <cell r="HE625" t="str">
            <v/>
          </cell>
          <cell r="HG625" t="str">
            <v/>
          </cell>
        </row>
        <row r="626">
          <cell r="C626" t="str">
            <v>Story County 2</v>
          </cell>
          <cell r="D626" t="str">
            <v>Major</v>
          </cell>
          <cell r="H626">
            <v>2520</v>
          </cell>
          <cell r="I626">
            <v>0</v>
          </cell>
          <cell r="J626">
            <v>5374.1481975106944</v>
          </cell>
          <cell r="K626">
            <v>0</v>
          </cell>
          <cell r="L626">
            <v>0</v>
          </cell>
          <cell r="M626">
            <v>148085</v>
          </cell>
          <cell r="N626">
            <v>102646.9758138363</v>
          </cell>
          <cell r="HC626">
            <v>0.2</v>
          </cell>
          <cell r="HD626">
            <v>3</v>
          </cell>
          <cell r="HE626">
            <v>2</v>
          </cell>
          <cell r="HG626">
            <v>3</v>
          </cell>
        </row>
        <row r="627">
          <cell r="C627" t="str">
            <v>Story County 2</v>
          </cell>
          <cell r="D627" t="str">
            <v>Minor</v>
          </cell>
          <cell r="H627">
            <v>1050</v>
          </cell>
          <cell r="I627">
            <v>0</v>
          </cell>
          <cell r="J627">
            <v>5374.1481975106944</v>
          </cell>
          <cell r="K627">
            <v>0</v>
          </cell>
          <cell r="L627">
            <v>0</v>
          </cell>
          <cell r="M627">
            <v>60323</v>
          </cell>
          <cell r="N627">
            <v>36764.6761510875</v>
          </cell>
          <cell r="HC627">
            <v>0.2</v>
          </cell>
          <cell r="HD627">
            <v>1</v>
          </cell>
          <cell r="HE627">
            <v>8</v>
          </cell>
          <cell r="HG627">
            <v>8</v>
          </cell>
        </row>
        <row r="628">
          <cell r="C628" t="str">
            <v>Story County 2</v>
          </cell>
          <cell r="D628" t="str">
            <v/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/>
          </cell>
          <cell r="HC628" t="str">
            <v/>
          </cell>
          <cell r="HD628" t="str">
            <v/>
          </cell>
          <cell r="HE628" t="str">
            <v/>
          </cell>
          <cell r="HG628" t="str">
            <v/>
          </cell>
        </row>
        <row r="629">
          <cell r="C629" t="str">
            <v>Story County 2</v>
          </cell>
          <cell r="D629" t="str">
            <v/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HC629" t="str">
            <v/>
          </cell>
          <cell r="HD629" t="str">
            <v/>
          </cell>
          <cell r="HE629" t="str">
            <v/>
          </cell>
          <cell r="HG629" t="str">
            <v/>
          </cell>
        </row>
        <row r="630">
          <cell r="C630" t="str">
            <v>Story County 2</v>
          </cell>
          <cell r="D630" t="str">
            <v/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  <cell r="HC630" t="str">
            <v/>
          </cell>
          <cell r="HD630" t="str">
            <v/>
          </cell>
          <cell r="HE630" t="str">
            <v/>
          </cell>
          <cell r="HG630" t="str">
            <v/>
          </cell>
        </row>
        <row r="631">
          <cell r="C631" t="str">
            <v>Green Mountain</v>
          </cell>
          <cell r="D631" t="str">
            <v>Major</v>
          </cell>
          <cell r="H631">
            <v>280</v>
          </cell>
          <cell r="I631">
            <v>0</v>
          </cell>
          <cell r="J631">
            <v>372.60760836074144</v>
          </cell>
          <cell r="K631">
            <v>0</v>
          </cell>
          <cell r="L631">
            <v>0</v>
          </cell>
          <cell r="M631">
            <v>3552</v>
          </cell>
          <cell r="N631">
            <v>9852.7846643453813</v>
          </cell>
          <cell r="HC631">
            <v>0.1111111111111111</v>
          </cell>
          <cell r="HD631">
            <v>1</v>
          </cell>
          <cell r="HE631">
            <v>9</v>
          </cell>
          <cell r="HG631">
            <v>9</v>
          </cell>
        </row>
        <row r="632">
          <cell r="C632" t="str">
            <v>Green Mountain</v>
          </cell>
          <cell r="D632" t="str">
            <v>Minor</v>
          </cell>
          <cell r="H632">
            <v>140</v>
          </cell>
          <cell r="I632">
            <v>0</v>
          </cell>
          <cell r="J632">
            <v>372.60760836074144</v>
          </cell>
          <cell r="K632">
            <v>0</v>
          </cell>
          <cell r="L632">
            <v>0</v>
          </cell>
          <cell r="M632">
            <v>3552</v>
          </cell>
          <cell r="N632">
            <v>4950.3822117621885</v>
          </cell>
          <cell r="HC632">
            <v>0.1111111111111111</v>
          </cell>
          <cell r="HD632">
            <v>1</v>
          </cell>
          <cell r="HE632">
            <v>3</v>
          </cell>
          <cell r="HG632">
            <v>3</v>
          </cell>
        </row>
        <row r="633">
          <cell r="C633" t="str">
            <v>Green Mountain</v>
          </cell>
          <cell r="D633" t="str">
            <v>GBX Oil Changes</v>
          </cell>
          <cell r="H633">
            <v>70</v>
          </cell>
          <cell r="I633">
            <v>600</v>
          </cell>
          <cell r="J633">
            <v>0</v>
          </cell>
          <cell r="K633">
            <v>0</v>
          </cell>
          <cell r="L633">
            <v>0</v>
          </cell>
          <cell r="M633">
            <v>6730</v>
          </cell>
          <cell r="N633">
            <v>534.75892583399991</v>
          </cell>
          <cell r="HC633">
            <v>0</v>
          </cell>
          <cell r="HD633">
            <v>0</v>
          </cell>
          <cell r="HE633">
            <v>9</v>
          </cell>
          <cell r="HG633">
            <v>9</v>
          </cell>
        </row>
        <row r="634">
          <cell r="C634" t="str">
            <v>Green Mountain</v>
          </cell>
          <cell r="D634" t="str">
            <v/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  <cell r="HC634" t="str">
            <v/>
          </cell>
          <cell r="HD634" t="str">
            <v/>
          </cell>
          <cell r="HE634" t="str">
            <v/>
          </cell>
          <cell r="HG634" t="str">
            <v/>
          </cell>
        </row>
        <row r="635">
          <cell r="C635" t="str">
            <v>Green Mountain</v>
          </cell>
          <cell r="D635" t="str">
            <v/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  <cell r="HC635" t="str">
            <v/>
          </cell>
          <cell r="HD635" t="str">
            <v/>
          </cell>
          <cell r="HE635" t="str">
            <v/>
          </cell>
          <cell r="HG635" t="str">
            <v/>
          </cell>
        </row>
        <row r="636">
          <cell r="C636" t="str">
            <v>Meyersdale</v>
          </cell>
          <cell r="D636" t="str">
            <v>Major</v>
          </cell>
          <cell r="H636">
            <v>980</v>
          </cell>
          <cell r="I636">
            <v>0</v>
          </cell>
          <cell r="J636">
            <v>1074.8296395021389</v>
          </cell>
          <cell r="K636">
            <v>0</v>
          </cell>
          <cell r="L636">
            <v>0</v>
          </cell>
          <cell r="M636">
            <v>26834</v>
          </cell>
          <cell r="N636">
            <v>27593.560573034396</v>
          </cell>
          <cell r="HC636">
            <v>0</v>
          </cell>
          <cell r="HD636">
            <v>1</v>
          </cell>
          <cell r="HE636">
            <v>10</v>
          </cell>
          <cell r="HG636">
            <v>10</v>
          </cell>
        </row>
        <row r="637">
          <cell r="C637" t="str">
            <v>Meyersdale</v>
          </cell>
          <cell r="D637" t="str">
            <v>Minor</v>
          </cell>
          <cell r="H637">
            <v>700</v>
          </cell>
          <cell r="I637">
            <v>0</v>
          </cell>
          <cell r="J637">
            <v>1074.8296395021389</v>
          </cell>
          <cell r="K637">
            <v>0</v>
          </cell>
          <cell r="L637">
            <v>0</v>
          </cell>
          <cell r="M637">
            <v>32564.2</v>
          </cell>
          <cell r="N637">
            <v>20875.651567244771</v>
          </cell>
          <cell r="HC637">
            <v>0</v>
          </cell>
          <cell r="HD637">
            <v>2</v>
          </cell>
          <cell r="HE637">
            <v>4</v>
          </cell>
          <cell r="HG637">
            <v>5</v>
          </cell>
        </row>
        <row r="638">
          <cell r="C638" t="str">
            <v>Meyersdale</v>
          </cell>
          <cell r="D638" t="str">
            <v>GBX Oil Changes</v>
          </cell>
          <cell r="H638">
            <v>210</v>
          </cell>
          <cell r="I638">
            <v>1800</v>
          </cell>
          <cell r="J638">
            <v>0</v>
          </cell>
          <cell r="K638">
            <v>0</v>
          </cell>
          <cell r="L638">
            <v>0</v>
          </cell>
          <cell r="M638">
            <v>19660</v>
          </cell>
          <cell r="N638">
            <v>1336.8973145849998</v>
          </cell>
          <cell r="HC638">
            <v>0</v>
          </cell>
          <cell r="HD638">
            <v>1</v>
          </cell>
          <cell r="HE638">
            <v>8</v>
          </cell>
          <cell r="HG638">
            <v>8</v>
          </cell>
        </row>
        <row r="639">
          <cell r="C639" t="str">
            <v>Meyersdale</v>
          </cell>
          <cell r="D639" t="str">
            <v/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/>
          </cell>
          <cell r="HC639" t="str">
            <v/>
          </cell>
          <cell r="HD639" t="str">
            <v/>
          </cell>
          <cell r="HE639" t="str">
            <v/>
          </cell>
          <cell r="HG639" t="str">
            <v/>
          </cell>
        </row>
        <row r="640">
          <cell r="C640" t="str">
            <v>Meyersdale</v>
          </cell>
          <cell r="D640" t="str">
            <v/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HC640" t="str">
            <v/>
          </cell>
          <cell r="HD640" t="str">
            <v/>
          </cell>
          <cell r="HE640" t="str">
            <v/>
          </cell>
          <cell r="HG640" t="str">
            <v/>
          </cell>
        </row>
        <row r="641">
          <cell r="C641" t="str">
            <v>Mill Run</v>
          </cell>
          <cell r="D641" t="str">
            <v>Major</v>
          </cell>
          <cell r="H641">
            <v>420</v>
          </cell>
          <cell r="I641">
            <v>0</v>
          </cell>
          <cell r="J641">
            <v>537.41481975106944</v>
          </cell>
          <cell r="K641">
            <v>0</v>
          </cell>
          <cell r="L641">
            <v>0</v>
          </cell>
          <cell r="M641">
            <v>14808.5</v>
          </cell>
          <cell r="N641">
            <v>10264.697581383631</v>
          </cell>
          <cell r="HC641">
            <v>0.2</v>
          </cell>
          <cell r="HD641">
            <v>1</v>
          </cell>
          <cell r="HE641">
            <v>7</v>
          </cell>
          <cell r="HG641">
            <v>7</v>
          </cell>
        </row>
        <row r="642">
          <cell r="C642" t="str">
            <v>Mill Run</v>
          </cell>
          <cell r="D642" t="str">
            <v>Minor</v>
          </cell>
          <cell r="H642">
            <v>140</v>
          </cell>
          <cell r="I642">
            <v>0</v>
          </cell>
          <cell r="J642">
            <v>537.41481975106944</v>
          </cell>
          <cell r="K642">
            <v>0</v>
          </cell>
          <cell r="L642">
            <v>0</v>
          </cell>
          <cell r="M642">
            <v>6032.3</v>
          </cell>
          <cell r="N642">
            <v>3676.4676151087501</v>
          </cell>
          <cell r="HC642">
            <v>0.2</v>
          </cell>
          <cell r="HD642">
            <v>0</v>
          </cell>
          <cell r="HE642">
            <v>3</v>
          </cell>
          <cell r="HG642">
            <v>3</v>
          </cell>
        </row>
        <row r="643">
          <cell r="C643" t="str">
            <v>Mill Run</v>
          </cell>
          <cell r="D643" t="str">
            <v>GBX Oil Changes</v>
          </cell>
          <cell r="H643">
            <v>70</v>
          </cell>
          <cell r="I643">
            <v>600</v>
          </cell>
          <cell r="J643">
            <v>0</v>
          </cell>
          <cell r="K643">
            <v>0</v>
          </cell>
          <cell r="L643">
            <v>0</v>
          </cell>
          <cell r="M643">
            <v>6675</v>
          </cell>
          <cell r="N643">
            <v>735.29352302174993</v>
          </cell>
          <cell r="HC643">
            <v>0.2</v>
          </cell>
          <cell r="HD643">
            <v>0</v>
          </cell>
          <cell r="HE643">
            <v>8</v>
          </cell>
          <cell r="HG643">
            <v>8</v>
          </cell>
        </row>
        <row r="644">
          <cell r="C644" t="str">
            <v>Mill Run</v>
          </cell>
          <cell r="D644" t="str">
            <v/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HC644" t="str">
            <v/>
          </cell>
          <cell r="HD644" t="str">
            <v/>
          </cell>
          <cell r="HE644" t="str">
            <v/>
          </cell>
          <cell r="HG644" t="str">
            <v/>
          </cell>
        </row>
        <row r="645">
          <cell r="C645" t="str">
            <v>Mill Run</v>
          </cell>
          <cell r="D645" t="str">
            <v/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/>
          </cell>
          <cell r="HC645" t="str">
            <v/>
          </cell>
          <cell r="HD645" t="str">
            <v/>
          </cell>
          <cell r="HE645" t="str">
            <v/>
          </cell>
          <cell r="HG645" t="str">
            <v/>
          </cell>
        </row>
        <row r="646">
          <cell r="C646" t="str">
            <v>Mountaineer</v>
          </cell>
          <cell r="D646" t="str">
            <v>Major</v>
          </cell>
          <cell r="H646">
            <v>2100</v>
          </cell>
          <cell r="I646">
            <v>0</v>
          </cell>
          <cell r="J646">
            <v>2364.625206904705</v>
          </cell>
          <cell r="K646">
            <v>0</v>
          </cell>
          <cell r="L646">
            <v>0</v>
          </cell>
          <cell r="M646">
            <v>59034.8</v>
          </cell>
          <cell r="N646">
            <v>60705.833260675674</v>
          </cell>
          <cell r="HC646">
            <v>0</v>
          </cell>
          <cell r="HD646">
            <v>3</v>
          </cell>
          <cell r="HE646">
            <v>3</v>
          </cell>
          <cell r="HG646">
            <v>4</v>
          </cell>
        </row>
        <row r="647">
          <cell r="C647" t="str">
            <v>Mountaineer</v>
          </cell>
          <cell r="D647" t="str">
            <v>Minor</v>
          </cell>
          <cell r="H647">
            <v>1540</v>
          </cell>
          <cell r="I647">
            <v>0</v>
          </cell>
          <cell r="J647">
            <v>2364.625206904705</v>
          </cell>
          <cell r="K647">
            <v>0</v>
          </cell>
          <cell r="L647">
            <v>0</v>
          </cell>
          <cell r="M647">
            <v>71641.240000000005</v>
          </cell>
          <cell r="N647">
            <v>45926.4334479385</v>
          </cell>
          <cell r="HC647">
            <v>0</v>
          </cell>
          <cell r="HD647">
            <v>2</v>
          </cell>
          <cell r="HE647">
            <v>8</v>
          </cell>
          <cell r="HG647">
            <v>9</v>
          </cell>
        </row>
        <row r="648">
          <cell r="C648" t="str">
            <v>Mountaineer</v>
          </cell>
          <cell r="D648" t="str">
            <v>GBX Oil Changes</v>
          </cell>
          <cell r="H648">
            <v>140</v>
          </cell>
          <cell r="I648">
            <v>1200</v>
          </cell>
          <cell r="J648">
            <v>0</v>
          </cell>
          <cell r="K648">
            <v>0</v>
          </cell>
          <cell r="L648">
            <v>0</v>
          </cell>
          <cell r="M648">
            <v>43252</v>
          </cell>
          <cell r="N648">
            <v>2941.1740920869997</v>
          </cell>
          <cell r="HC648">
            <v>0</v>
          </cell>
          <cell r="HD648">
            <v>1</v>
          </cell>
          <cell r="HE648">
            <v>7</v>
          </cell>
          <cell r="HG648">
            <v>7</v>
          </cell>
        </row>
        <row r="649">
          <cell r="C649" t="str">
            <v>Mountaineer</v>
          </cell>
          <cell r="D649" t="str">
            <v/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HC649" t="str">
            <v/>
          </cell>
          <cell r="HD649" t="str">
            <v/>
          </cell>
          <cell r="HE649" t="str">
            <v/>
          </cell>
          <cell r="HG649" t="str">
            <v/>
          </cell>
        </row>
        <row r="650">
          <cell r="C650" t="str">
            <v>Mountaineer</v>
          </cell>
          <cell r="D650" t="str">
            <v/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HC650" t="str">
            <v/>
          </cell>
          <cell r="HD650" t="str">
            <v/>
          </cell>
          <cell r="HE650" t="str">
            <v/>
          </cell>
          <cell r="HG650" t="str">
            <v/>
          </cell>
        </row>
        <row r="651">
          <cell r="C651" t="str">
            <v>Somerset</v>
          </cell>
          <cell r="D651" t="str">
            <v>Major</v>
          </cell>
          <cell r="H651">
            <v>280</v>
          </cell>
          <cell r="I651">
            <v>0</v>
          </cell>
          <cell r="J651">
            <v>322.44889185064164</v>
          </cell>
          <cell r="K651">
            <v>0</v>
          </cell>
          <cell r="L651">
            <v>0</v>
          </cell>
          <cell r="M651">
            <v>8885.0999999999985</v>
          </cell>
          <cell r="N651">
            <v>6158.8185488301779</v>
          </cell>
          <cell r="HC651">
            <v>0.2</v>
          </cell>
          <cell r="HD651">
            <v>0</v>
          </cell>
          <cell r="HE651">
            <v>7</v>
          </cell>
          <cell r="HG651">
            <v>7</v>
          </cell>
        </row>
        <row r="652">
          <cell r="C652" t="str">
            <v>Somerset</v>
          </cell>
          <cell r="D652" t="str">
            <v>Minor</v>
          </cell>
          <cell r="H652">
            <v>70</v>
          </cell>
          <cell r="I652">
            <v>0</v>
          </cell>
          <cell r="J652">
            <v>322.44889185064164</v>
          </cell>
          <cell r="K652">
            <v>0</v>
          </cell>
          <cell r="L652">
            <v>0</v>
          </cell>
          <cell r="M652">
            <v>3619.38</v>
          </cell>
          <cell r="N652">
            <v>2205.8805690652498</v>
          </cell>
          <cell r="HC652">
            <v>0.2</v>
          </cell>
          <cell r="HD652">
            <v>0</v>
          </cell>
          <cell r="HE652">
            <v>3</v>
          </cell>
          <cell r="HG652">
            <v>3</v>
          </cell>
        </row>
        <row r="653">
          <cell r="C653" t="str">
            <v>Somerset</v>
          </cell>
          <cell r="D653" t="str">
            <v>GBX Oil Changes</v>
          </cell>
          <cell r="H653">
            <v>70</v>
          </cell>
          <cell r="I653">
            <v>600</v>
          </cell>
          <cell r="J653">
            <v>0</v>
          </cell>
          <cell r="K653">
            <v>0</v>
          </cell>
          <cell r="L653">
            <v>0</v>
          </cell>
          <cell r="M653">
            <v>3337.5</v>
          </cell>
          <cell r="N653">
            <v>367.64676151087497</v>
          </cell>
          <cell r="HC653">
            <v>0.2</v>
          </cell>
          <cell r="HD653">
            <v>0</v>
          </cell>
          <cell r="HE653">
            <v>8</v>
          </cell>
          <cell r="HG653">
            <v>8</v>
          </cell>
        </row>
        <row r="654">
          <cell r="C654" t="str">
            <v>Somerset</v>
          </cell>
          <cell r="D654" t="str">
            <v/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HC654" t="str">
            <v/>
          </cell>
          <cell r="HD654" t="str">
            <v/>
          </cell>
          <cell r="HE654" t="str">
            <v/>
          </cell>
          <cell r="HG654" t="str">
            <v/>
          </cell>
        </row>
        <row r="655">
          <cell r="C655" t="str">
            <v>Somerset</v>
          </cell>
          <cell r="D655" t="str">
            <v/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  <cell r="HC655" t="str">
            <v/>
          </cell>
          <cell r="HD655" t="str">
            <v/>
          </cell>
          <cell r="HE655" t="str">
            <v/>
          </cell>
          <cell r="HG655" t="str">
            <v/>
          </cell>
        </row>
        <row r="656">
          <cell r="C656" t="str">
            <v>Waymart</v>
          </cell>
          <cell r="D656" t="str">
            <v>Major</v>
          </cell>
          <cell r="H656">
            <v>1270</v>
          </cell>
          <cell r="I656">
            <v>0</v>
          </cell>
          <cell r="J656">
            <v>2960.8837249295984</v>
          </cell>
          <cell r="K656">
            <v>11468</v>
          </cell>
          <cell r="L656">
            <v>1100</v>
          </cell>
          <cell r="M656">
            <v>63676.549999999996</v>
          </cell>
          <cell r="N656">
            <v>46813.241999946549</v>
          </cell>
          <cell r="HC656">
            <v>0.33333333333333331</v>
          </cell>
          <cell r="HD656">
            <v>2</v>
          </cell>
          <cell r="HE656">
            <v>10</v>
          </cell>
          <cell r="HG656">
            <v>11</v>
          </cell>
        </row>
        <row r="657">
          <cell r="C657" t="str">
            <v>Waymart</v>
          </cell>
          <cell r="D657" t="str">
            <v>Minor</v>
          </cell>
          <cell r="H657">
            <v>720</v>
          </cell>
          <cell r="I657">
            <v>0</v>
          </cell>
          <cell r="J657">
            <v>3610.8837249295984</v>
          </cell>
          <cell r="K657">
            <v>4318</v>
          </cell>
          <cell r="L657">
            <v>0</v>
          </cell>
          <cell r="M657">
            <v>25938.89</v>
          </cell>
          <cell r="N657">
            <v>16766.920487086871</v>
          </cell>
          <cell r="HC657">
            <v>0.33333333333333331</v>
          </cell>
          <cell r="HD657">
            <v>1</v>
          </cell>
          <cell r="HE657">
            <v>6</v>
          </cell>
          <cell r="HG657">
            <v>6</v>
          </cell>
        </row>
        <row r="658">
          <cell r="C658" t="str">
            <v>Waymart</v>
          </cell>
          <cell r="D658" t="str">
            <v>GBX Oil Changes</v>
          </cell>
          <cell r="H658">
            <v>290</v>
          </cell>
          <cell r="I658">
            <v>1200</v>
          </cell>
          <cell r="J658">
            <v>650</v>
          </cell>
          <cell r="K658">
            <v>2194</v>
          </cell>
          <cell r="L658">
            <v>0</v>
          </cell>
          <cell r="M658">
            <v>30037.5</v>
          </cell>
          <cell r="N658">
            <v>3509.3554507856243</v>
          </cell>
          <cell r="HC658">
            <v>0.33333333333333331</v>
          </cell>
          <cell r="HD658">
            <v>0</v>
          </cell>
          <cell r="HE658">
            <v>7</v>
          </cell>
          <cell r="HG658">
            <v>7</v>
          </cell>
        </row>
        <row r="659">
          <cell r="C659" t="str">
            <v>Waymart</v>
          </cell>
          <cell r="D659" t="str">
            <v/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  <cell r="HC659" t="str">
            <v/>
          </cell>
          <cell r="HD659" t="str">
            <v/>
          </cell>
          <cell r="HE659" t="str">
            <v/>
          </cell>
          <cell r="HG659" t="str">
            <v/>
          </cell>
        </row>
        <row r="660">
          <cell r="C660" t="str">
            <v>Waymart</v>
          </cell>
          <cell r="D660" t="str">
            <v/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HC660" t="str">
            <v/>
          </cell>
          <cell r="HD660" t="str">
            <v/>
          </cell>
          <cell r="HE660" t="str">
            <v/>
          </cell>
          <cell r="HG660" t="str">
            <v/>
          </cell>
        </row>
        <row r="661">
          <cell r="C661" t="str">
            <v>Mount Copper</v>
          </cell>
          <cell r="D661" t="str">
            <v>Major</v>
          </cell>
          <cell r="H661">
            <v>1400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131983.19999999998</v>
          </cell>
          <cell r="N661">
            <v>44117.611381304996</v>
          </cell>
          <cell r="HC661">
            <v>0.2</v>
          </cell>
          <cell r="HD661">
            <v>2</v>
          </cell>
          <cell r="HE661">
            <v>9</v>
          </cell>
          <cell r="HG661">
            <v>10</v>
          </cell>
        </row>
        <row r="662">
          <cell r="C662" t="str">
            <v>Mount Copper</v>
          </cell>
          <cell r="D662" t="str">
            <v>Minor</v>
          </cell>
          <cell r="H662">
            <v>1050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31067.64</v>
          </cell>
          <cell r="N662">
            <v>36355.251348495833</v>
          </cell>
          <cell r="HC662">
            <v>0.1111111111111111</v>
          </cell>
          <cell r="HD662">
            <v>3</v>
          </cell>
          <cell r="HE662">
            <v>4</v>
          </cell>
          <cell r="HG662">
            <v>5</v>
          </cell>
        </row>
        <row r="663">
          <cell r="C663" t="str">
            <v>Mount Copper</v>
          </cell>
          <cell r="D663" t="str">
            <v/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  <cell r="N663" t="str">
            <v/>
          </cell>
          <cell r="HC663" t="str">
            <v/>
          </cell>
          <cell r="HD663" t="str">
            <v/>
          </cell>
          <cell r="HE663" t="str">
            <v/>
          </cell>
          <cell r="HG663" t="str">
            <v/>
          </cell>
        </row>
        <row r="664">
          <cell r="C664" t="str">
            <v>Mount Copper</v>
          </cell>
          <cell r="D664" t="str">
            <v/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  <cell r="N664" t="str">
            <v/>
          </cell>
          <cell r="HC664" t="str">
            <v/>
          </cell>
          <cell r="HD664" t="str">
            <v/>
          </cell>
          <cell r="HE664" t="str">
            <v/>
          </cell>
          <cell r="HG664" t="str">
            <v/>
          </cell>
        </row>
        <row r="665">
          <cell r="C665" t="str">
            <v>Mount Copper</v>
          </cell>
          <cell r="D665" t="str">
            <v/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  <cell r="HC665" t="str">
            <v/>
          </cell>
          <cell r="HD665" t="str">
            <v/>
          </cell>
          <cell r="HE665" t="str">
            <v/>
          </cell>
          <cell r="HG665" t="str">
            <v/>
          </cell>
        </row>
        <row r="666">
          <cell r="C666" t="str">
            <v>Pubnico Point</v>
          </cell>
          <cell r="D666" t="str">
            <v>Major</v>
          </cell>
          <cell r="H666">
            <v>840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74790.48</v>
          </cell>
          <cell r="N666">
            <v>24999.979782739501</v>
          </cell>
          <cell r="HC666">
            <v>0.2</v>
          </cell>
          <cell r="HD666">
            <v>1</v>
          </cell>
          <cell r="HE666">
            <v>10</v>
          </cell>
          <cell r="HG666">
            <v>10</v>
          </cell>
        </row>
        <row r="667">
          <cell r="C667" t="str">
            <v>Pubnico Point</v>
          </cell>
          <cell r="D667" t="str">
            <v>Minor</v>
          </cell>
          <cell r="H667">
            <v>630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17604.995999999999</v>
          </cell>
          <cell r="N667">
            <v>20601.309097480975</v>
          </cell>
          <cell r="HC667">
            <v>0.1111111111111111</v>
          </cell>
          <cell r="HD667">
            <v>1</v>
          </cell>
          <cell r="HE667">
            <v>5</v>
          </cell>
          <cell r="HG667">
            <v>5</v>
          </cell>
        </row>
        <row r="668">
          <cell r="C668" t="str">
            <v>Pubnico Point</v>
          </cell>
          <cell r="D668" t="str">
            <v>GBX Oil Changes</v>
          </cell>
          <cell r="H668">
            <v>70</v>
          </cell>
          <cell r="I668">
            <v>600</v>
          </cell>
          <cell r="J668">
            <v>0</v>
          </cell>
          <cell r="K668">
            <v>0</v>
          </cell>
          <cell r="L668">
            <v>0</v>
          </cell>
          <cell r="M668">
            <v>16016.64</v>
          </cell>
          <cell r="N668">
            <v>1069.5178516679998</v>
          </cell>
          <cell r="HC668">
            <v>0</v>
          </cell>
          <cell r="HD668">
            <v>0</v>
          </cell>
          <cell r="HE668">
            <v>7</v>
          </cell>
          <cell r="HG668">
            <v>7</v>
          </cell>
        </row>
        <row r="669">
          <cell r="C669" t="str">
            <v>Pubnico Point</v>
          </cell>
          <cell r="D669" t="str">
            <v/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  <cell r="HC669" t="str">
            <v/>
          </cell>
          <cell r="HD669" t="str">
            <v/>
          </cell>
          <cell r="HE669" t="str">
            <v/>
          </cell>
          <cell r="HG669" t="str">
            <v/>
          </cell>
        </row>
        <row r="670">
          <cell r="C670" t="str">
            <v>Pubnico Point</v>
          </cell>
          <cell r="D670" t="str">
            <v/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  <cell r="L670" t="str">
            <v/>
          </cell>
          <cell r="M670" t="str">
            <v/>
          </cell>
          <cell r="N670" t="str">
            <v/>
          </cell>
          <cell r="HC670" t="str">
            <v/>
          </cell>
          <cell r="HD670" t="str">
            <v/>
          </cell>
          <cell r="HE670" t="str">
            <v/>
          </cell>
          <cell r="HG670" t="str">
            <v/>
          </cell>
        </row>
        <row r="671">
          <cell r="C671" t="str">
            <v>Diablo</v>
          </cell>
          <cell r="D671" t="str">
            <v>Major</v>
          </cell>
          <cell r="H671">
            <v>1190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7340.49</v>
          </cell>
          <cell r="N671">
            <v>20837.414379720234</v>
          </cell>
          <cell r="HC671">
            <v>0.1111111111111111</v>
          </cell>
          <cell r="HD671">
            <v>3</v>
          </cell>
          <cell r="HE671">
            <v>1</v>
          </cell>
          <cell r="HG671">
            <v>2</v>
          </cell>
        </row>
        <row r="672">
          <cell r="C672" t="str">
            <v>Diablo</v>
          </cell>
          <cell r="D672" t="str">
            <v>Mini-Minor</v>
          </cell>
          <cell r="H672">
            <v>630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2133.73</v>
          </cell>
          <cell r="N672">
            <v>4960.3708470576221</v>
          </cell>
          <cell r="HC672">
            <v>0</v>
          </cell>
          <cell r="HD672">
            <v>2</v>
          </cell>
          <cell r="HE672">
            <v>10</v>
          </cell>
          <cell r="HG672">
            <v>11</v>
          </cell>
        </row>
        <row r="673">
          <cell r="C673" t="str">
            <v>Diablo</v>
          </cell>
          <cell r="D673" t="str">
            <v>GBX Oil Changes</v>
          </cell>
          <cell r="H673">
            <v>280</v>
          </cell>
          <cell r="I673">
            <v>2400</v>
          </cell>
          <cell r="J673">
            <v>0</v>
          </cell>
          <cell r="K673">
            <v>0</v>
          </cell>
          <cell r="L673">
            <v>0</v>
          </cell>
          <cell r="M673">
            <v>12276</v>
          </cell>
          <cell r="N673">
            <v>12148.989546405237</v>
          </cell>
          <cell r="HC673">
            <v>0</v>
          </cell>
          <cell r="HD673">
            <v>0</v>
          </cell>
          <cell r="HE673">
            <v>6</v>
          </cell>
          <cell r="HG673">
            <v>6</v>
          </cell>
        </row>
        <row r="674">
          <cell r="C674" t="str">
            <v>Diablo</v>
          </cell>
          <cell r="D674" t="str">
            <v/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  <cell r="HC674" t="str">
            <v/>
          </cell>
          <cell r="HD674" t="str">
            <v/>
          </cell>
          <cell r="HE674" t="str">
            <v/>
          </cell>
          <cell r="HG674" t="str">
            <v/>
          </cell>
        </row>
        <row r="675">
          <cell r="C675" t="str">
            <v>Diablo</v>
          </cell>
          <cell r="D675" t="str">
            <v/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  <cell r="L675" t="str">
            <v/>
          </cell>
          <cell r="M675" t="str">
            <v/>
          </cell>
          <cell r="N675" t="str">
            <v/>
          </cell>
          <cell r="HC675" t="str">
            <v/>
          </cell>
          <cell r="HD675" t="str">
            <v/>
          </cell>
          <cell r="HE675" t="str">
            <v/>
          </cell>
          <cell r="HG675" t="str">
            <v/>
          </cell>
        </row>
        <row r="676">
          <cell r="C676" t="str">
            <v>Green Ridge Power 33</v>
          </cell>
          <cell r="D676" t="str">
            <v>Major</v>
          </cell>
          <cell r="H676">
            <v>3640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10750</v>
          </cell>
          <cell r="N676">
            <v>14448.032759215386</v>
          </cell>
          <cell r="HC676">
            <v>0</v>
          </cell>
          <cell r="HD676">
            <v>11</v>
          </cell>
          <cell r="HE676">
            <v>1</v>
          </cell>
          <cell r="HG676">
            <v>6</v>
          </cell>
        </row>
        <row r="677">
          <cell r="C677" t="str">
            <v>Green Ridge Power 33</v>
          </cell>
          <cell r="D677" t="str">
            <v/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  <cell r="HC677" t="str">
            <v/>
          </cell>
          <cell r="HD677" t="str">
            <v/>
          </cell>
          <cell r="HE677" t="str">
            <v/>
          </cell>
          <cell r="HG677" t="str">
            <v/>
          </cell>
        </row>
        <row r="678">
          <cell r="C678" t="str">
            <v>Green Ridge Power 33</v>
          </cell>
          <cell r="D678" t="str">
            <v/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N678" t="str">
            <v/>
          </cell>
          <cell r="HC678" t="str">
            <v/>
          </cell>
          <cell r="HD678" t="str">
            <v/>
          </cell>
          <cell r="HE678" t="str">
            <v/>
          </cell>
          <cell r="HG678" t="str">
            <v/>
          </cell>
        </row>
        <row r="679">
          <cell r="C679" t="str">
            <v>Green Ridge Power 33</v>
          </cell>
          <cell r="D679" t="str">
            <v/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  <cell r="HC679" t="str">
            <v/>
          </cell>
          <cell r="HD679" t="str">
            <v/>
          </cell>
          <cell r="HE679" t="str">
            <v/>
          </cell>
          <cell r="HG679" t="str">
            <v/>
          </cell>
        </row>
        <row r="680">
          <cell r="C680" t="str">
            <v>Green Ridge Power 33</v>
          </cell>
          <cell r="D680" t="str">
            <v/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  <cell r="HC680" t="str">
            <v/>
          </cell>
          <cell r="HD680" t="str">
            <v/>
          </cell>
          <cell r="HE680" t="str">
            <v/>
          </cell>
          <cell r="HG680" t="str">
            <v/>
          </cell>
        </row>
        <row r="681">
          <cell r="C681" t="str">
            <v>Green Ridge Power 56/100</v>
          </cell>
          <cell r="D681" t="str">
            <v>Major</v>
          </cell>
          <cell r="H681">
            <v>3640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64350</v>
          </cell>
          <cell r="N681">
            <v>282404.86031981371</v>
          </cell>
          <cell r="HC681">
            <v>0.1111111111111111</v>
          </cell>
          <cell r="HD681">
            <v>11</v>
          </cell>
          <cell r="HE681">
            <v>1</v>
          </cell>
          <cell r="HG681">
            <v>6</v>
          </cell>
        </row>
        <row r="682">
          <cell r="C682" t="str">
            <v>Green Ridge Power 56/100</v>
          </cell>
          <cell r="D682" t="str">
            <v/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  <cell r="L682" t="str">
            <v/>
          </cell>
          <cell r="M682" t="str">
            <v/>
          </cell>
          <cell r="N682" t="str">
            <v/>
          </cell>
          <cell r="HC682" t="str">
            <v/>
          </cell>
          <cell r="HD682" t="str">
            <v/>
          </cell>
          <cell r="HE682" t="str">
            <v/>
          </cell>
          <cell r="HG682" t="str">
            <v/>
          </cell>
        </row>
        <row r="683">
          <cell r="C683" t="str">
            <v>Green Ridge Power 56/100</v>
          </cell>
          <cell r="D683" t="str">
            <v/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  <cell r="N683" t="str">
            <v/>
          </cell>
          <cell r="HC683" t="str">
            <v/>
          </cell>
          <cell r="HD683" t="str">
            <v/>
          </cell>
          <cell r="HE683" t="str">
            <v/>
          </cell>
          <cell r="HG683" t="str">
            <v/>
          </cell>
        </row>
        <row r="684">
          <cell r="C684" t="str">
            <v>Green Ridge Power 56/100</v>
          </cell>
          <cell r="D684" t="str">
            <v/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  <cell r="HC684" t="str">
            <v/>
          </cell>
          <cell r="HD684" t="str">
            <v/>
          </cell>
          <cell r="HE684" t="str">
            <v/>
          </cell>
          <cell r="HG684" t="str">
            <v/>
          </cell>
        </row>
        <row r="685">
          <cell r="C685" t="str">
            <v>Green Ridge Power 56/100</v>
          </cell>
          <cell r="D685" t="str">
            <v/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  <cell r="HC685" t="str">
            <v/>
          </cell>
          <cell r="HD685" t="str">
            <v/>
          </cell>
          <cell r="HE685" t="str">
            <v/>
          </cell>
          <cell r="HG685" t="str">
            <v/>
          </cell>
        </row>
        <row r="686">
          <cell r="C686" t="str">
            <v>Highwinds</v>
          </cell>
          <cell r="D686" t="str">
            <v>Major</v>
          </cell>
          <cell r="H686">
            <v>4560</v>
          </cell>
          <cell r="I686">
            <v>0</v>
          </cell>
          <cell r="J686">
            <v>12891.869409150477</v>
          </cell>
          <cell r="K686">
            <v>57672</v>
          </cell>
          <cell r="L686">
            <v>0</v>
          </cell>
          <cell r="M686">
            <v>329958</v>
          </cell>
          <cell r="N686">
            <v>151704.34397176153</v>
          </cell>
          <cell r="HC686">
            <v>0.33333333333333331</v>
          </cell>
          <cell r="HD686">
            <v>1</v>
          </cell>
          <cell r="HE686">
            <v>1</v>
          </cell>
          <cell r="HG686">
            <v>1</v>
          </cell>
        </row>
        <row r="687">
          <cell r="C687" t="str">
            <v>Highwinds</v>
          </cell>
          <cell r="D687" t="str">
            <v>Minor</v>
          </cell>
          <cell r="H687">
            <v>3150</v>
          </cell>
          <cell r="I687">
            <v>0</v>
          </cell>
          <cell r="J687">
            <v>7691.8694091504758</v>
          </cell>
          <cell r="K687">
            <v>0</v>
          </cell>
          <cell r="L687">
            <v>0</v>
          </cell>
          <cell r="M687">
            <v>77669.100000000006</v>
          </cell>
          <cell r="N687">
            <v>117868.85725377401</v>
          </cell>
          <cell r="HC687">
            <v>0.1111111111111111</v>
          </cell>
          <cell r="HD687">
            <v>3</v>
          </cell>
          <cell r="HE687">
            <v>7</v>
          </cell>
          <cell r="HG687">
            <v>8</v>
          </cell>
        </row>
        <row r="688">
          <cell r="C688" t="str">
            <v>Highwinds</v>
          </cell>
          <cell r="D688" t="str">
            <v>GBX Oil Changes</v>
          </cell>
          <cell r="H688">
            <v>210</v>
          </cell>
          <cell r="I688">
            <v>1800</v>
          </cell>
          <cell r="J688">
            <v>0</v>
          </cell>
          <cell r="K688">
            <v>0</v>
          </cell>
          <cell r="L688">
            <v>0</v>
          </cell>
          <cell r="M688">
            <v>60062.400000000001</v>
          </cell>
          <cell r="N688">
            <v>5201.2917933175386</v>
          </cell>
          <cell r="HC688">
            <v>0</v>
          </cell>
          <cell r="HD688">
            <v>1</v>
          </cell>
          <cell r="HE688">
            <v>1</v>
          </cell>
          <cell r="HG688">
            <v>1</v>
          </cell>
        </row>
        <row r="689">
          <cell r="C689" t="str">
            <v>Highwinds</v>
          </cell>
          <cell r="D689" t="str">
            <v/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  <cell r="HC689" t="str">
            <v/>
          </cell>
          <cell r="HD689" t="str">
            <v/>
          </cell>
          <cell r="HE689" t="str">
            <v/>
          </cell>
          <cell r="HG689" t="str">
            <v/>
          </cell>
        </row>
        <row r="690">
          <cell r="C690" t="str">
            <v>Highwinds</v>
          </cell>
          <cell r="D690" t="str">
            <v/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  <cell r="HC690" t="str">
            <v/>
          </cell>
          <cell r="HD690" t="str">
            <v/>
          </cell>
          <cell r="HE690" t="str">
            <v/>
          </cell>
          <cell r="HG690" t="str">
            <v/>
          </cell>
        </row>
        <row r="691">
          <cell r="C691" t="str">
            <v>Montezuma</v>
          </cell>
          <cell r="D691" t="str">
            <v>Warranty Sweep</v>
          </cell>
          <cell r="H691">
            <v>140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400</v>
          </cell>
          <cell r="N691">
            <v>6935.0557244233851</v>
          </cell>
          <cell r="HC691">
            <v>0</v>
          </cell>
          <cell r="HD691">
            <v>0</v>
          </cell>
          <cell r="HE691">
            <v>9</v>
          </cell>
          <cell r="HG691">
            <v>9</v>
          </cell>
        </row>
        <row r="692">
          <cell r="C692" t="str">
            <v>Montezuma</v>
          </cell>
          <cell r="D692" t="str">
            <v/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  <cell r="HC692" t="str">
            <v/>
          </cell>
          <cell r="HD692" t="str">
            <v/>
          </cell>
          <cell r="HE692" t="str">
            <v/>
          </cell>
          <cell r="HG692" t="str">
            <v/>
          </cell>
        </row>
        <row r="693">
          <cell r="C693" t="str">
            <v>Montezuma</v>
          </cell>
          <cell r="D693" t="str">
            <v/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N693" t="str">
            <v/>
          </cell>
          <cell r="HC693" t="str">
            <v/>
          </cell>
          <cell r="HD693" t="str">
            <v/>
          </cell>
          <cell r="HE693" t="str">
            <v/>
          </cell>
          <cell r="HG693" t="str">
            <v/>
          </cell>
        </row>
        <row r="694">
          <cell r="C694" t="str">
            <v>Montezuma</v>
          </cell>
          <cell r="D694" t="str">
            <v/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N694" t="str">
            <v/>
          </cell>
          <cell r="HC694" t="str">
            <v/>
          </cell>
          <cell r="HD694" t="str">
            <v/>
          </cell>
          <cell r="HE694" t="str">
            <v/>
          </cell>
          <cell r="HG694" t="str">
            <v/>
          </cell>
        </row>
        <row r="695">
          <cell r="C695" t="str">
            <v>Montezuma</v>
          </cell>
          <cell r="D695" t="str">
            <v/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N695" t="str">
            <v/>
          </cell>
          <cell r="HC695" t="str">
            <v/>
          </cell>
          <cell r="HD695" t="str">
            <v/>
          </cell>
          <cell r="HE695" t="str">
            <v/>
          </cell>
          <cell r="HG695" t="str">
            <v/>
          </cell>
        </row>
        <row r="696">
          <cell r="C696" t="str">
            <v>Northern Colorado GE</v>
          </cell>
          <cell r="D696" t="str">
            <v>Major</v>
          </cell>
          <cell r="H696">
            <v>420</v>
          </cell>
          <cell r="I696">
            <v>0</v>
          </cell>
          <cell r="J696">
            <v>1068.3151957153441</v>
          </cell>
          <cell r="K696">
            <v>0</v>
          </cell>
          <cell r="L696">
            <v>0</v>
          </cell>
          <cell r="M696">
            <v>22212.75</v>
          </cell>
          <cell r="N696">
            <v>16639.799328788358</v>
          </cell>
          <cell r="HC696">
            <v>0.2</v>
          </cell>
          <cell r="HD696">
            <v>1</v>
          </cell>
          <cell r="HE696">
            <v>3</v>
          </cell>
          <cell r="HG696">
            <v>3</v>
          </cell>
        </row>
        <row r="697">
          <cell r="C697" t="str">
            <v>Northern Colorado GE</v>
          </cell>
          <cell r="D697" t="str">
            <v>Minor</v>
          </cell>
          <cell r="H697">
            <v>210</v>
          </cell>
          <cell r="I697">
            <v>0</v>
          </cell>
          <cell r="J697">
            <v>1068.3151957153441</v>
          </cell>
          <cell r="K697">
            <v>0</v>
          </cell>
          <cell r="L697">
            <v>0</v>
          </cell>
          <cell r="M697">
            <v>9048.4500000000007</v>
          </cell>
          <cell r="N697">
            <v>5959.8135131763465</v>
          </cell>
          <cell r="HC697">
            <v>0.2</v>
          </cell>
          <cell r="HD697">
            <v>0</v>
          </cell>
          <cell r="HE697">
            <v>12</v>
          </cell>
          <cell r="HG697">
            <v>12</v>
          </cell>
        </row>
        <row r="698">
          <cell r="C698" t="str">
            <v>Northern Colorado GE</v>
          </cell>
          <cell r="D698" t="str">
            <v/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  <cell r="HC698" t="str">
            <v/>
          </cell>
          <cell r="HD698" t="str">
            <v/>
          </cell>
          <cell r="HE698" t="str">
            <v/>
          </cell>
          <cell r="HG698" t="str">
            <v/>
          </cell>
        </row>
        <row r="699">
          <cell r="C699" t="str">
            <v>Northern Colorado GE</v>
          </cell>
          <cell r="D699" t="str">
            <v/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  <cell r="L699" t="str">
            <v/>
          </cell>
          <cell r="M699" t="str">
            <v/>
          </cell>
          <cell r="N699" t="str">
            <v/>
          </cell>
          <cell r="HC699" t="str">
            <v/>
          </cell>
          <cell r="HD699" t="str">
            <v/>
          </cell>
          <cell r="HE699" t="str">
            <v/>
          </cell>
          <cell r="HG699" t="str">
            <v/>
          </cell>
        </row>
        <row r="700">
          <cell r="C700" t="str">
            <v>Northern Colorado GE</v>
          </cell>
          <cell r="D700" t="str">
            <v/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  <cell r="HC700" t="str">
            <v/>
          </cell>
          <cell r="HD700" t="str">
            <v/>
          </cell>
          <cell r="HE700" t="str">
            <v/>
          </cell>
          <cell r="HG700" t="str">
            <v/>
          </cell>
        </row>
        <row r="701">
          <cell r="C701" t="str">
            <v>Northern Colorado SE</v>
          </cell>
          <cell r="D701" t="str">
            <v>Major</v>
          </cell>
          <cell r="H701">
            <v>5250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218224.37999999998</v>
          </cell>
          <cell r="N701">
            <v>188727.42791725096</v>
          </cell>
          <cell r="HC701">
            <v>0.1111111111111111</v>
          </cell>
          <cell r="HD701">
            <v>3</v>
          </cell>
          <cell r="HE701">
            <v>4</v>
          </cell>
          <cell r="HG701">
            <v>5</v>
          </cell>
        </row>
        <row r="702">
          <cell r="C702" t="str">
            <v>Northern Colorado SE</v>
          </cell>
          <cell r="D702" t="str">
            <v/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  <cell r="HC702" t="str">
            <v/>
          </cell>
          <cell r="HD702" t="str">
            <v/>
          </cell>
          <cell r="HE702" t="str">
            <v/>
          </cell>
          <cell r="HG702" t="str">
            <v/>
          </cell>
        </row>
        <row r="703">
          <cell r="C703" t="str">
            <v>Northern Colorado SE</v>
          </cell>
          <cell r="D703" t="str">
            <v/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  <cell r="HC703" t="str">
            <v/>
          </cell>
          <cell r="HD703" t="str">
            <v/>
          </cell>
          <cell r="HE703" t="str">
            <v/>
          </cell>
          <cell r="HG703" t="str">
            <v/>
          </cell>
        </row>
        <row r="704">
          <cell r="C704" t="str">
            <v>Northern Colorado SE</v>
          </cell>
          <cell r="D704" t="str">
            <v/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  <cell r="HC704" t="str">
            <v/>
          </cell>
          <cell r="HD704" t="str">
            <v/>
          </cell>
          <cell r="HE704" t="str">
            <v/>
          </cell>
          <cell r="HG704" t="str">
            <v/>
          </cell>
        </row>
        <row r="705">
          <cell r="C705" t="str">
            <v>Northern Colorado SE</v>
          </cell>
          <cell r="D705" t="str">
            <v/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  <cell r="L705" t="str">
            <v/>
          </cell>
          <cell r="M705" t="str">
            <v/>
          </cell>
          <cell r="N705" t="str">
            <v/>
          </cell>
          <cell r="HC705" t="str">
            <v/>
          </cell>
          <cell r="HD705" t="str">
            <v/>
          </cell>
          <cell r="HE705" t="str">
            <v/>
          </cell>
          <cell r="HG705" t="str">
            <v/>
          </cell>
        </row>
        <row r="706">
          <cell r="C706" t="str">
            <v>Peetz 1</v>
          </cell>
          <cell r="D706" t="str">
            <v>Major</v>
          </cell>
          <cell r="H706">
            <v>3360</v>
          </cell>
          <cell r="I706">
            <v>0</v>
          </cell>
          <cell r="J706">
            <v>9472.3947353427156</v>
          </cell>
          <cell r="K706">
            <v>0</v>
          </cell>
          <cell r="L706">
            <v>0</v>
          </cell>
          <cell r="M706">
            <v>196953.05</v>
          </cell>
          <cell r="N706">
            <v>147539.55404859013</v>
          </cell>
          <cell r="HC706">
            <v>0.2</v>
          </cell>
          <cell r="HD706">
            <v>4</v>
          </cell>
          <cell r="HE706">
            <v>8</v>
          </cell>
          <cell r="HG706">
            <v>10</v>
          </cell>
        </row>
        <row r="707">
          <cell r="C707" t="str">
            <v>Peetz 1</v>
          </cell>
          <cell r="D707" t="str">
            <v>Minor</v>
          </cell>
          <cell r="H707">
            <v>1260</v>
          </cell>
          <cell r="I707">
            <v>0</v>
          </cell>
          <cell r="J707">
            <v>9472.3947353427156</v>
          </cell>
          <cell r="K707">
            <v>0</v>
          </cell>
          <cell r="L707">
            <v>0</v>
          </cell>
          <cell r="M707">
            <v>80229.59</v>
          </cell>
          <cell r="N707">
            <v>52843.67981683027</v>
          </cell>
          <cell r="HC707">
            <v>0.2</v>
          </cell>
          <cell r="HD707">
            <v>1</v>
          </cell>
          <cell r="HE707">
            <v>2</v>
          </cell>
          <cell r="HG707">
            <v>2</v>
          </cell>
        </row>
        <row r="708">
          <cell r="C708" t="str">
            <v>Peetz 1</v>
          </cell>
          <cell r="D708" t="str">
            <v>GBX Oil Changes</v>
          </cell>
          <cell r="H708">
            <v>280</v>
          </cell>
          <cell r="I708">
            <v>2400</v>
          </cell>
          <cell r="J708">
            <v>0</v>
          </cell>
          <cell r="K708">
            <v>0</v>
          </cell>
          <cell r="L708">
            <v>0</v>
          </cell>
          <cell r="M708">
            <v>90112.5</v>
          </cell>
          <cell r="N708">
            <v>10727.664323717423</v>
          </cell>
          <cell r="HC708">
            <v>0.2</v>
          </cell>
          <cell r="HD708">
            <v>0</v>
          </cell>
          <cell r="HE708">
            <v>6</v>
          </cell>
          <cell r="HG708">
            <v>6</v>
          </cell>
        </row>
        <row r="709">
          <cell r="C709" t="str">
            <v>Peetz 1</v>
          </cell>
          <cell r="D709" t="str">
            <v/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  <cell r="HC709" t="str">
            <v/>
          </cell>
          <cell r="HD709" t="str">
            <v/>
          </cell>
          <cell r="HE709" t="str">
            <v/>
          </cell>
          <cell r="HG709" t="str">
            <v/>
          </cell>
        </row>
        <row r="710">
          <cell r="C710" t="str">
            <v>Peetz 1</v>
          </cell>
          <cell r="D710" t="str">
            <v/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  <cell r="HC710" t="str">
            <v/>
          </cell>
          <cell r="HD710" t="str">
            <v/>
          </cell>
          <cell r="HE710" t="str">
            <v/>
          </cell>
          <cell r="HG710" t="str">
            <v/>
          </cell>
        </row>
        <row r="711">
          <cell r="C711" t="str">
            <v>Peetz 2</v>
          </cell>
          <cell r="D711" t="str">
            <v>Major</v>
          </cell>
          <cell r="H711">
            <v>3360</v>
          </cell>
          <cell r="I711">
            <v>0</v>
          </cell>
          <cell r="J711">
            <v>9543.6157483904044</v>
          </cell>
          <cell r="K711">
            <v>0</v>
          </cell>
          <cell r="L711">
            <v>0</v>
          </cell>
          <cell r="M711">
            <v>198433.9</v>
          </cell>
          <cell r="N711">
            <v>148648.87400384268</v>
          </cell>
          <cell r="HC711">
            <v>0.2</v>
          </cell>
          <cell r="HD711">
            <v>4</v>
          </cell>
          <cell r="HE711">
            <v>4</v>
          </cell>
          <cell r="HG711">
            <v>6</v>
          </cell>
        </row>
        <row r="712">
          <cell r="C712" t="str">
            <v>Peetz 2</v>
          </cell>
          <cell r="D712" t="str">
            <v>Minor</v>
          </cell>
          <cell r="H712">
            <v>1260</v>
          </cell>
          <cell r="I712">
            <v>0</v>
          </cell>
          <cell r="J712">
            <v>9543.6157483904044</v>
          </cell>
          <cell r="K712">
            <v>0</v>
          </cell>
          <cell r="L712">
            <v>0</v>
          </cell>
          <cell r="M712">
            <v>80832.820000000007</v>
          </cell>
          <cell r="N712">
            <v>53241.000717708695</v>
          </cell>
          <cell r="HC712">
            <v>0.2</v>
          </cell>
          <cell r="HD712">
            <v>1</v>
          </cell>
          <cell r="HE712">
            <v>1</v>
          </cell>
          <cell r="HG712">
            <v>1</v>
          </cell>
        </row>
        <row r="713">
          <cell r="C713" t="str">
            <v>Peetz 2</v>
          </cell>
          <cell r="D713" t="str">
            <v>GBX Oil Changes</v>
          </cell>
          <cell r="H713">
            <v>280</v>
          </cell>
          <cell r="I713">
            <v>2400</v>
          </cell>
          <cell r="J713">
            <v>0</v>
          </cell>
          <cell r="K713">
            <v>0</v>
          </cell>
          <cell r="L713">
            <v>0</v>
          </cell>
          <cell r="M713">
            <v>90112.5</v>
          </cell>
          <cell r="N713">
            <v>10727.664323717423</v>
          </cell>
          <cell r="HC713">
            <v>0.2</v>
          </cell>
          <cell r="HD713">
            <v>0</v>
          </cell>
          <cell r="HE713">
            <v>6</v>
          </cell>
          <cell r="HG713">
            <v>6</v>
          </cell>
        </row>
        <row r="714">
          <cell r="C714" t="str">
            <v>Peetz 2</v>
          </cell>
          <cell r="D714" t="str">
            <v/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  <cell r="HC714" t="str">
            <v/>
          </cell>
          <cell r="HD714" t="str">
            <v/>
          </cell>
          <cell r="HE714" t="str">
            <v/>
          </cell>
          <cell r="HG714" t="str">
            <v/>
          </cell>
        </row>
        <row r="715">
          <cell r="C715" t="str">
            <v>Peetz 2</v>
          </cell>
          <cell r="D715" t="str">
            <v/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  <cell r="HC715" t="str">
            <v/>
          </cell>
          <cell r="HD715" t="str">
            <v/>
          </cell>
          <cell r="HE715" t="str">
            <v/>
          </cell>
          <cell r="HG715" t="str">
            <v/>
          </cell>
        </row>
        <row r="716">
          <cell r="C716" t="str">
            <v>Stateline</v>
          </cell>
          <cell r="D716" t="str">
            <v>Major</v>
          </cell>
          <cell r="H716">
            <v>11830</v>
          </cell>
          <cell r="I716">
            <v>0</v>
          </cell>
          <cell r="J716">
            <v>18745.772320665492</v>
          </cell>
          <cell r="K716">
            <v>87085.5</v>
          </cell>
          <cell r="L716">
            <v>7700</v>
          </cell>
          <cell r="M716">
            <v>107502.66</v>
          </cell>
          <cell r="N716">
            <v>326582.54319862608</v>
          </cell>
          <cell r="HC716">
            <v>0.25925925925925924</v>
          </cell>
          <cell r="HD716">
            <v>5</v>
          </cell>
          <cell r="HE716">
            <v>2</v>
          </cell>
          <cell r="HG716">
            <v>4</v>
          </cell>
        </row>
        <row r="717">
          <cell r="C717" t="str">
            <v>Stateline</v>
          </cell>
          <cell r="D717" t="str">
            <v>Mini-Minor</v>
          </cell>
          <cell r="H717">
            <v>3360</v>
          </cell>
          <cell r="I717">
            <v>0</v>
          </cell>
          <cell r="J717">
            <v>14195.77232066549</v>
          </cell>
          <cell r="K717">
            <v>0</v>
          </cell>
          <cell r="L717">
            <v>0</v>
          </cell>
          <cell r="M717">
            <v>31248.82</v>
          </cell>
          <cell r="N717">
            <v>72645.431114972918</v>
          </cell>
          <cell r="HC717">
            <v>0</v>
          </cell>
          <cell r="HD717">
            <v>11</v>
          </cell>
          <cell r="HE717">
            <v>1</v>
          </cell>
          <cell r="HG717">
            <v>6</v>
          </cell>
        </row>
        <row r="718">
          <cell r="C718" t="str">
            <v>Stateline</v>
          </cell>
          <cell r="D718" t="str">
            <v>GBX Oil Changes</v>
          </cell>
          <cell r="H718">
            <v>1400</v>
          </cell>
          <cell r="I718">
            <v>6000</v>
          </cell>
          <cell r="J718">
            <v>0</v>
          </cell>
          <cell r="K718">
            <v>0</v>
          </cell>
          <cell r="L718">
            <v>0</v>
          </cell>
          <cell r="M718">
            <v>60192</v>
          </cell>
          <cell r="N718">
            <v>59569.239066245034</v>
          </cell>
          <cell r="HC718">
            <v>0</v>
          </cell>
          <cell r="HD718">
            <v>2</v>
          </cell>
          <cell r="HE718">
            <v>9</v>
          </cell>
          <cell r="HG718">
            <v>10</v>
          </cell>
        </row>
        <row r="719">
          <cell r="C719" t="str">
            <v>Stateline</v>
          </cell>
          <cell r="D719" t="str">
            <v/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  <cell r="HC719" t="str">
            <v/>
          </cell>
          <cell r="HD719" t="str">
            <v/>
          </cell>
          <cell r="HE719" t="str">
            <v/>
          </cell>
          <cell r="HG719" t="str">
            <v/>
          </cell>
        </row>
        <row r="720">
          <cell r="C720" t="str">
            <v>Stateline</v>
          </cell>
          <cell r="D720" t="str">
            <v/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  <cell r="HC720" t="str">
            <v/>
          </cell>
          <cell r="HD720" t="str">
            <v/>
          </cell>
          <cell r="HE720" t="str">
            <v/>
          </cell>
          <cell r="HG720" t="str">
            <v/>
          </cell>
        </row>
        <row r="721">
          <cell r="C721" t="str">
            <v>Vansycle 1</v>
          </cell>
          <cell r="D721" t="str">
            <v>Major</v>
          </cell>
          <cell r="H721">
            <v>700</v>
          </cell>
          <cell r="I721">
            <v>0</v>
          </cell>
          <cell r="J721">
            <v>1190.81533815737</v>
          </cell>
          <cell r="K721">
            <v>0</v>
          </cell>
          <cell r="L721">
            <v>0</v>
          </cell>
          <cell r="M721">
            <v>8998.02</v>
          </cell>
          <cell r="N721">
            <v>25542.636981592546</v>
          </cell>
          <cell r="HC721">
            <v>0.1111111111111111</v>
          </cell>
          <cell r="HD721">
            <v>1</v>
          </cell>
          <cell r="HE721">
            <v>7</v>
          </cell>
          <cell r="HG721">
            <v>7</v>
          </cell>
        </row>
        <row r="722">
          <cell r="C722" t="str">
            <v>Vansycle 1</v>
          </cell>
          <cell r="D722" t="str">
            <v>Mini-Minor</v>
          </cell>
          <cell r="H722">
            <v>280</v>
          </cell>
          <cell r="I722">
            <v>0</v>
          </cell>
          <cell r="J722">
            <v>1190.81533815737</v>
          </cell>
          <cell r="K722">
            <v>0</v>
          </cell>
          <cell r="L722">
            <v>0</v>
          </cell>
          <cell r="M722">
            <v>2615.54</v>
          </cell>
          <cell r="N722">
            <v>6080.454586715794</v>
          </cell>
          <cell r="HC722">
            <v>0</v>
          </cell>
          <cell r="HD722">
            <v>0</v>
          </cell>
          <cell r="HE722">
            <v>1</v>
          </cell>
          <cell r="HG722">
            <v>1</v>
          </cell>
        </row>
        <row r="723">
          <cell r="C723" t="str">
            <v>Vansycle 1</v>
          </cell>
          <cell r="D723" t="str">
            <v/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  <cell r="L723" t="str">
            <v/>
          </cell>
          <cell r="M723" t="str">
            <v/>
          </cell>
          <cell r="N723" t="str">
            <v/>
          </cell>
          <cell r="HC723" t="str">
            <v/>
          </cell>
          <cell r="HD723" t="str">
            <v/>
          </cell>
          <cell r="HE723" t="str">
            <v/>
          </cell>
          <cell r="HG723" t="str">
            <v/>
          </cell>
        </row>
        <row r="724">
          <cell r="C724" t="str">
            <v>Vansycle 1</v>
          </cell>
          <cell r="D724" t="str">
            <v/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  <cell r="L724" t="str">
            <v/>
          </cell>
          <cell r="M724" t="str">
            <v/>
          </cell>
          <cell r="N724" t="str">
            <v/>
          </cell>
          <cell r="HC724" t="str">
            <v/>
          </cell>
          <cell r="HD724" t="str">
            <v/>
          </cell>
          <cell r="HE724" t="str">
            <v/>
          </cell>
          <cell r="HG724" t="str">
            <v/>
          </cell>
        </row>
        <row r="725">
          <cell r="C725" t="str">
            <v>Vansycle 1</v>
          </cell>
          <cell r="D725" t="str">
            <v/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  <cell r="L725" t="str">
            <v/>
          </cell>
          <cell r="M725" t="str">
            <v/>
          </cell>
          <cell r="N725" t="str">
            <v/>
          </cell>
          <cell r="HC725" t="str">
            <v/>
          </cell>
          <cell r="HD725" t="str">
            <v/>
          </cell>
          <cell r="HE725" t="str">
            <v/>
          </cell>
          <cell r="HG725" t="str">
            <v/>
          </cell>
        </row>
        <row r="726">
          <cell r="C726" t="str">
            <v>Vansycle 2</v>
          </cell>
          <cell r="D726" t="str">
            <v>Major</v>
          </cell>
          <cell r="H726">
            <v>3150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142176.49</v>
          </cell>
          <cell r="N726">
            <v>122958.7787945726</v>
          </cell>
          <cell r="HC726">
            <v>0.1111111111111111</v>
          </cell>
          <cell r="HD726">
            <v>3</v>
          </cell>
          <cell r="HE726">
            <v>8</v>
          </cell>
          <cell r="HG726">
            <v>9</v>
          </cell>
        </row>
        <row r="727">
          <cell r="C727" t="str">
            <v>Vansycle 2</v>
          </cell>
          <cell r="D727" t="str">
            <v/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  <cell r="L727" t="str">
            <v/>
          </cell>
          <cell r="M727" t="str">
            <v/>
          </cell>
          <cell r="N727" t="str">
            <v/>
          </cell>
          <cell r="HC727" t="str">
            <v/>
          </cell>
          <cell r="HD727" t="str">
            <v/>
          </cell>
          <cell r="HE727" t="str">
            <v/>
          </cell>
          <cell r="HG727" t="str">
            <v/>
          </cell>
        </row>
        <row r="728">
          <cell r="C728" t="str">
            <v>Vansycle 2</v>
          </cell>
          <cell r="D728" t="str">
            <v/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  <cell r="L728" t="str">
            <v/>
          </cell>
          <cell r="M728" t="str">
            <v/>
          </cell>
          <cell r="N728" t="str">
            <v/>
          </cell>
          <cell r="HC728" t="str">
            <v/>
          </cell>
          <cell r="HD728" t="str">
            <v/>
          </cell>
          <cell r="HE728" t="str">
            <v/>
          </cell>
          <cell r="HG728" t="str">
            <v/>
          </cell>
        </row>
        <row r="729">
          <cell r="C729" t="str">
            <v>Vansycle 2</v>
          </cell>
          <cell r="D729" t="str">
            <v/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  <cell r="L729" t="str">
            <v/>
          </cell>
          <cell r="M729" t="str">
            <v/>
          </cell>
          <cell r="N729" t="str">
            <v/>
          </cell>
          <cell r="HC729" t="str">
            <v/>
          </cell>
          <cell r="HD729" t="str">
            <v/>
          </cell>
          <cell r="HE729" t="str">
            <v/>
          </cell>
          <cell r="HG729" t="str">
            <v/>
          </cell>
        </row>
        <row r="730">
          <cell r="C730" t="str">
            <v>Vansycle 2</v>
          </cell>
          <cell r="D730" t="str">
            <v/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  <cell r="L730" t="str">
            <v/>
          </cell>
          <cell r="M730" t="str">
            <v/>
          </cell>
          <cell r="N730" t="str">
            <v/>
          </cell>
          <cell r="HC730" t="str">
            <v/>
          </cell>
          <cell r="HD730" t="str">
            <v/>
          </cell>
          <cell r="HE730" t="str">
            <v/>
          </cell>
          <cell r="HG730" t="str">
            <v/>
          </cell>
        </row>
        <row r="731">
          <cell r="C731" t="str">
            <v>Wind Power Partners 90</v>
          </cell>
          <cell r="D731" t="str">
            <v>Major</v>
          </cell>
          <cell r="H731">
            <v>3640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7150</v>
          </cell>
          <cell r="N731">
            <v>31378.317813312635</v>
          </cell>
          <cell r="HC731">
            <v>0.1111111111111111</v>
          </cell>
          <cell r="HD731">
            <v>11</v>
          </cell>
          <cell r="HE731">
            <v>1</v>
          </cell>
          <cell r="HG731">
            <v>6</v>
          </cell>
        </row>
        <row r="732">
          <cell r="C732" t="str">
            <v>Wind Power Partners 90</v>
          </cell>
          <cell r="D732" t="str">
            <v/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  <cell r="N732" t="str">
            <v/>
          </cell>
          <cell r="HC732" t="str">
            <v/>
          </cell>
          <cell r="HD732" t="str">
            <v/>
          </cell>
          <cell r="HE732" t="str">
            <v/>
          </cell>
          <cell r="HG732" t="str">
            <v/>
          </cell>
        </row>
        <row r="733">
          <cell r="C733" t="str">
            <v>Wind Power Partners 90</v>
          </cell>
          <cell r="D733" t="str">
            <v/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  <cell r="N733" t="str">
            <v/>
          </cell>
          <cell r="HC733" t="str">
            <v/>
          </cell>
          <cell r="HD733" t="str">
            <v/>
          </cell>
          <cell r="HE733" t="str">
            <v/>
          </cell>
          <cell r="HG733" t="str">
            <v/>
          </cell>
        </row>
        <row r="734">
          <cell r="C734" t="str">
            <v>Wind Power Partners 90</v>
          </cell>
          <cell r="D734" t="str">
            <v/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  <cell r="L734" t="str">
            <v/>
          </cell>
          <cell r="M734" t="str">
            <v/>
          </cell>
          <cell r="N734" t="str">
            <v/>
          </cell>
          <cell r="HC734" t="str">
            <v/>
          </cell>
          <cell r="HD734" t="str">
            <v/>
          </cell>
          <cell r="HE734" t="str">
            <v/>
          </cell>
          <cell r="HG734" t="str">
            <v/>
          </cell>
        </row>
        <row r="735">
          <cell r="C735" t="str">
            <v>Wind Power Partners 90</v>
          </cell>
          <cell r="D735" t="str">
            <v/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  <cell r="N735" t="str">
            <v/>
          </cell>
          <cell r="HC735" t="str">
            <v/>
          </cell>
          <cell r="HD735" t="str">
            <v/>
          </cell>
          <cell r="HE735" t="str">
            <v/>
          </cell>
          <cell r="HG735" t="str">
            <v/>
          </cell>
        </row>
        <row r="736">
          <cell r="C736" t="str">
            <v>Wind Power Partners 91</v>
          </cell>
          <cell r="D736" t="str">
            <v>Major</v>
          </cell>
          <cell r="H736">
            <v>3640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10725</v>
          </cell>
          <cell r="N736">
            <v>47067.476719968952</v>
          </cell>
          <cell r="HC736">
            <v>0.1111111111111111</v>
          </cell>
          <cell r="HD736">
            <v>11</v>
          </cell>
          <cell r="HE736">
            <v>1</v>
          </cell>
          <cell r="HG736">
            <v>6</v>
          </cell>
        </row>
        <row r="737">
          <cell r="C737" t="str">
            <v>Wind Power Partners 91</v>
          </cell>
          <cell r="D737" t="str">
            <v/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  <cell r="HC737" t="str">
            <v/>
          </cell>
          <cell r="HD737" t="str">
            <v/>
          </cell>
          <cell r="HE737" t="str">
            <v/>
          </cell>
          <cell r="HG737" t="str">
            <v/>
          </cell>
        </row>
        <row r="738">
          <cell r="C738" t="str">
            <v>Wind Power Partners 91</v>
          </cell>
          <cell r="D738" t="str">
            <v/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  <cell r="N738" t="str">
            <v/>
          </cell>
          <cell r="HC738" t="str">
            <v/>
          </cell>
          <cell r="HD738" t="str">
            <v/>
          </cell>
          <cell r="HE738" t="str">
            <v/>
          </cell>
          <cell r="HG738" t="str">
            <v/>
          </cell>
        </row>
        <row r="739">
          <cell r="C739" t="str">
            <v>Wind Power Partners 91</v>
          </cell>
          <cell r="D739" t="str">
            <v/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  <cell r="N739" t="str">
            <v/>
          </cell>
          <cell r="HC739" t="str">
            <v/>
          </cell>
          <cell r="HD739" t="str">
            <v/>
          </cell>
          <cell r="HE739" t="str">
            <v/>
          </cell>
          <cell r="HG739" t="str">
            <v/>
          </cell>
        </row>
        <row r="740">
          <cell r="C740" t="str">
            <v>Wind Power Partners 91</v>
          </cell>
          <cell r="D740" t="str">
            <v/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  <cell r="HC740" t="str">
            <v/>
          </cell>
          <cell r="HD740" t="str">
            <v/>
          </cell>
          <cell r="HE740" t="str">
            <v/>
          </cell>
          <cell r="HG740" t="str">
            <v/>
          </cell>
        </row>
        <row r="741">
          <cell r="C741" t="str">
            <v>Wind Power Partners 91-2</v>
          </cell>
          <cell r="D741" t="str">
            <v>Major</v>
          </cell>
          <cell r="H741">
            <v>3640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14300</v>
          </cell>
          <cell r="N741">
            <v>62756.63562662527</v>
          </cell>
          <cell r="HC741">
            <v>0.1111111111111111</v>
          </cell>
          <cell r="HD741">
            <v>11</v>
          </cell>
          <cell r="HE741">
            <v>1</v>
          </cell>
          <cell r="HG741">
            <v>6</v>
          </cell>
        </row>
        <row r="742">
          <cell r="C742" t="str">
            <v>Wind Power Partners 91-2</v>
          </cell>
          <cell r="D742" t="str">
            <v/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  <cell r="N742" t="str">
            <v/>
          </cell>
          <cell r="HC742" t="str">
            <v/>
          </cell>
          <cell r="HD742" t="str">
            <v/>
          </cell>
          <cell r="HE742" t="str">
            <v/>
          </cell>
          <cell r="HG742" t="str">
            <v/>
          </cell>
        </row>
        <row r="743">
          <cell r="C743" t="str">
            <v>Wind Power Partners 91-2</v>
          </cell>
          <cell r="D743" t="str">
            <v/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  <cell r="N743" t="str">
            <v/>
          </cell>
          <cell r="HC743" t="str">
            <v/>
          </cell>
          <cell r="HD743" t="str">
            <v/>
          </cell>
          <cell r="HE743" t="str">
            <v/>
          </cell>
          <cell r="HG743" t="str">
            <v/>
          </cell>
        </row>
        <row r="744">
          <cell r="C744" t="str">
            <v>Wind Power Partners 91-2</v>
          </cell>
          <cell r="D744" t="str">
            <v/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  <cell r="N744" t="str">
            <v/>
          </cell>
          <cell r="HC744" t="str">
            <v/>
          </cell>
          <cell r="HD744" t="str">
            <v/>
          </cell>
          <cell r="HE744" t="str">
            <v/>
          </cell>
          <cell r="HG744" t="str">
            <v/>
          </cell>
        </row>
        <row r="745">
          <cell r="C745" t="str">
            <v>Wind Power Partners 91-2</v>
          </cell>
          <cell r="D745" t="str">
            <v/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  <cell r="HC745" t="str">
            <v/>
          </cell>
          <cell r="HD745" t="str">
            <v/>
          </cell>
          <cell r="HE745" t="str">
            <v/>
          </cell>
          <cell r="HG745" t="str">
            <v/>
          </cell>
        </row>
        <row r="746">
          <cell r="C746" t="str">
            <v>Wind Power Partners 92</v>
          </cell>
          <cell r="D746" t="str">
            <v>Major</v>
          </cell>
          <cell r="H746">
            <v>3640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14300</v>
          </cell>
          <cell r="N746">
            <v>62756.63562662527</v>
          </cell>
          <cell r="HC746">
            <v>0.1111111111111111</v>
          </cell>
          <cell r="HD746">
            <v>11</v>
          </cell>
          <cell r="HE746">
            <v>1</v>
          </cell>
          <cell r="HG746">
            <v>6</v>
          </cell>
        </row>
        <row r="747">
          <cell r="C747" t="str">
            <v>Wind Power Partners 92</v>
          </cell>
          <cell r="D747" t="str">
            <v/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  <cell r="L747" t="str">
            <v/>
          </cell>
          <cell r="M747" t="str">
            <v/>
          </cell>
          <cell r="N747" t="str">
            <v/>
          </cell>
          <cell r="HC747" t="str">
            <v/>
          </cell>
          <cell r="HD747" t="str">
            <v/>
          </cell>
          <cell r="HE747" t="str">
            <v/>
          </cell>
          <cell r="HG747" t="str">
            <v/>
          </cell>
        </row>
        <row r="748">
          <cell r="C748" t="str">
            <v>Wind Power Partners 92</v>
          </cell>
          <cell r="D748" t="str">
            <v/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  <cell r="N748" t="str">
            <v/>
          </cell>
          <cell r="HC748" t="str">
            <v/>
          </cell>
          <cell r="HD748" t="str">
            <v/>
          </cell>
          <cell r="HE748" t="str">
            <v/>
          </cell>
          <cell r="HG748" t="str">
            <v/>
          </cell>
        </row>
        <row r="749">
          <cell r="C749" t="str">
            <v>Wind Power Partners 92</v>
          </cell>
          <cell r="D749" t="str">
            <v/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  <cell r="N749" t="str">
            <v/>
          </cell>
          <cell r="HC749" t="str">
            <v/>
          </cell>
          <cell r="HD749" t="str">
            <v/>
          </cell>
          <cell r="HE749" t="str">
            <v/>
          </cell>
          <cell r="HG749" t="str">
            <v/>
          </cell>
        </row>
        <row r="750">
          <cell r="C750" t="str">
            <v>Wind Power Partners 92</v>
          </cell>
          <cell r="D750" t="str">
            <v/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  <cell r="L750" t="str">
            <v/>
          </cell>
          <cell r="M750" t="str">
            <v/>
          </cell>
          <cell r="N750" t="str">
            <v/>
          </cell>
          <cell r="HC750" t="str">
            <v/>
          </cell>
          <cell r="HD750" t="str">
            <v/>
          </cell>
          <cell r="HE750" t="str">
            <v/>
          </cell>
          <cell r="HG750" t="str">
            <v/>
          </cell>
        </row>
        <row r="751">
          <cell r="C751" t="str">
            <v>Wyoming</v>
          </cell>
          <cell r="D751" t="str">
            <v>Major</v>
          </cell>
          <cell r="H751">
            <v>3840</v>
          </cell>
          <cell r="I751">
            <v>0</v>
          </cell>
          <cell r="J751">
            <v>10737.217252578201</v>
          </cell>
          <cell r="K751">
            <v>55310</v>
          </cell>
          <cell r="L751">
            <v>0</v>
          </cell>
          <cell r="M751">
            <v>293296</v>
          </cell>
          <cell r="N751">
            <v>134848.30575267691</v>
          </cell>
          <cell r="HC751">
            <v>0.33333333333333331</v>
          </cell>
          <cell r="HD751">
            <v>1</v>
          </cell>
          <cell r="HE751">
            <v>5</v>
          </cell>
          <cell r="HG751">
            <v>5</v>
          </cell>
        </row>
        <row r="752">
          <cell r="C752" t="str">
            <v>Wyoming</v>
          </cell>
          <cell r="D752" t="str">
            <v>Minor</v>
          </cell>
          <cell r="H752">
            <v>2730</v>
          </cell>
          <cell r="I752">
            <v>0</v>
          </cell>
          <cell r="J752">
            <v>6837.2172525782007</v>
          </cell>
          <cell r="K752">
            <v>0</v>
          </cell>
          <cell r="L752">
            <v>0</v>
          </cell>
          <cell r="M752">
            <v>69039.199999999997</v>
          </cell>
          <cell r="N752">
            <v>104772.31755891023</v>
          </cell>
          <cell r="HC752">
            <v>0.1111111111111111</v>
          </cell>
          <cell r="HD752">
            <v>3</v>
          </cell>
          <cell r="HE752">
            <v>9</v>
          </cell>
          <cell r="HG752">
            <v>10</v>
          </cell>
        </row>
        <row r="753">
          <cell r="C753" t="str">
            <v>Wyoming</v>
          </cell>
          <cell r="D753" t="str">
            <v>GBX Oil Changes</v>
          </cell>
          <cell r="H753">
            <v>140</v>
          </cell>
          <cell r="I753">
            <v>1200</v>
          </cell>
          <cell r="J753">
            <v>0</v>
          </cell>
          <cell r="K753">
            <v>0</v>
          </cell>
          <cell r="L753">
            <v>0</v>
          </cell>
          <cell r="M753">
            <v>53388.800000000003</v>
          </cell>
          <cell r="N753">
            <v>4623.3704829489234</v>
          </cell>
          <cell r="HC753">
            <v>0</v>
          </cell>
          <cell r="HD753">
            <v>1</v>
          </cell>
          <cell r="HE753">
            <v>5</v>
          </cell>
          <cell r="HG753">
            <v>5</v>
          </cell>
        </row>
        <row r="754">
          <cell r="C754" t="str">
            <v>Wyoming</v>
          </cell>
          <cell r="D754" t="str">
            <v/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  <cell r="N754" t="str">
            <v/>
          </cell>
          <cell r="HC754" t="str">
            <v/>
          </cell>
          <cell r="HD754" t="str">
            <v/>
          </cell>
          <cell r="HE754" t="str">
            <v/>
          </cell>
          <cell r="HG754" t="str">
            <v/>
          </cell>
        </row>
        <row r="755">
          <cell r="C755" t="str">
            <v>Wyoming</v>
          </cell>
          <cell r="D755" t="str">
            <v/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  <cell r="N755" t="str">
            <v/>
          </cell>
          <cell r="HC755" t="str">
            <v/>
          </cell>
          <cell r="HD755" t="str">
            <v/>
          </cell>
          <cell r="HE755" t="str">
            <v/>
          </cell>
          <cell r="HG755" t="str">
            <v/>
          </cell>
        </row>
        <row r="756">
          <cell r="C756" t="str">
            <v>Cabazon</v>
          </cell>
          <cell r="D756" t="str">
            <v>Major (CZ &amp; GP)</v>
          </cell>
          <cell r="H756">
            <v>1540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23198.240000000002</v>
          </cell>
          <cell r="N756">
            <v>48393.195235000698</v>
          </cell>
          <cell r="HC756">
            <v>0</v>
          </cell>
          <cell r="HD756">
            <v>4</v>
          </cell>
          <cell r="HE756">
            <v>1</v>
          </cell>
          <cell r="HG756">
            <v>3</v>
          </cell>
        </row>
        <row r="757">
          <cell r="C757" t="str">
            <v>Cabazon</v>
          </cell>
          <cell r="D757" t="str">
            <v>Minor</v>
          </cell>
          <cell r="H757">
            <v>630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25477.399999999998</v>
          </cell>
          <cell r="N757">
            <v>20993.454331868656</v>
          </cell>
          <cell r="HC757">
            <v>0</v>
          </cell>
          <cell r="HD757">
            <v>1</v>
          </cell>
          <cell r="HE757">
            <v>10</v>
          </cell>
          <cell r="HG757">
            <v>10</v>
          </cell>
        </row>
        <row r="758">
          <cell r="C758" t="str">
            <v>Cabazon</v>
          </cell>
          <cell r="D758" t="str">
            <v/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  <cell r="HC758" t="str">
            <v/>
          </cell>
          <cell r="HD758" t="str">
            <v/>
          </cell>
          <cell r="HE758" t="str">
            <v/>
          </cell>
          <cell r="HG758" t="str">
            <v/>
          </cell>
        </row>
        <row r="759">
          <cell r="C759" t="str">
            <v>Cabazon</v>
          </cell>
          <cell r="D759" t="str">
            <v/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  <cell r="L759" t="str">
            <v/>
          </cell>
          <cell r="M759" t="str">
            <v/>
          </cell>
          <cell r="N759" t="str">
            <v/>
          </cell>
          <cell r="HC759" t="str">
            <v/>
          </cell>
          <cell r="HD759" t="str">
            <v/>
          </cell>
          <cell r="HE759" t="str">
            <v/>
          </cell>
          <cell r="HG759" t="str">
            <v/>
          </cell>
        </row>
        <row r="760">
          <cell r="C760" t="str">
            <v>Cabazon</v>
          </cell>
          <cell r="D760" t="str">
            <v/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  <cell r="N760" t="str">
            <v/>
          </cell>
          <cell r="HC760" t="str">
            <v/>
          </cell>
          <cell r="HD760" t="str">
            <v/>
          </cell>
          <cell r="HE760" t="str">
            <v/>
          </cell>
          <cell r="HG760" t="str">
            <v/>
          </cell>
        </row>
        <row r="761">
          <cell r="C761" t="str">
            <v>Green Power</v>
          </cell>
          <cell r="D761" t="str">
            <v>Major (CZ &amp; GP)</v>
          </cell>
          <cell r="H761">
            <v>630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8922.4</v>
          </cell>
          <cell r="N761">
            <v>18612.767398077191</v>
          </cell>
          <cell r="HC761">
            <v>0</v>
          </cell>
          <cell r="HD761">
            <v>1</v>
          </cell>
          <cell r="HE761">
            <v>5</v>
          </cell>
          <cell r="HG761">
            <v>5</v>
          </cell>
        </row>
        <row r="762">
          <cell r="C762" t="str">
            <v>Green Power</v>
          </cell>
          <cell r="D762" t="str">
            <v>Minor</v>
          </cell>
          <cell r="H762">
            <v>630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9799</v>
          </cell>
          <cell r="N762">
            <v>8074.4055122571754</v>
          </cell>
          <cell r="HC762">
            <v>0</v>
          </cell>
          <cell r="HD762">
            <v>2</v>
          </cell>
          <cell r="HE762">
            <v>10</v>
          </cell>
          <cell r="HG762">
            <v>11</v>
          </cell>
        </row>
        <row r="763">
          <cell r="C763" t="str">
            <v>Green Power</v>
          </cell>
          <cell r="D763" t="str">
            <v/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/>
          </cell>
          <cell r="HC763" t="str">
            <v/>
          </cell>
          <cell r="HD763" t="str">
            <v/>
          </cell>
          <cell r="HE763" t="str">
            <v/>
          </cell>
          <cell r="HG763" t="str">
            <v/>
          </cell>
        </row>
        <row r="764">
          <cell r="C764" t="str">
            <v>Green Power</v>
          </cell>
          <cell r="D764" t="str">
            <v/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  <cell r="HC764" t="str">
            <v/>
          </cell>
          <cell r="HD764" t="str">
            <v/>
          </cell>
          <cell r="HE764" t="str">
            <v/>
          </cell>
          <cell r="HG764" t="str">
            <v/>
          </cell>
        </row>
        <row r="765">
          <cell r="C765" t="str">
            <v>Green Power</v>
          </cell>
          <cell r="D765" t="str">
            <v/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  <cell r="N765" t="str">
            <v/>
          </cell>
          <cell r="HC765" t="str">
            <v/>
          </cell>
          <cell r="HD765" t="str">
            <v/>
          </cell>
          <cell r="HE765" t="str">
            <v/>
          </cell>
          <cell r="HG765" t="str">
            <v/>
          </cell>
        </row>
        <row r="766">
          <cell r="C766" t="str">
            <v>Mojave 16/17/18 250</v>
          </cell>
          <cell r="D766" t="str">
            <v>Major</v>
          </cell>
          <cell r="H766">
            <v>3640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40215.54</v>
          </cell>
          <cell r="N766">
            <v>100230.46910185683</v>
          </cell>
          <cell r="HC766">
            <v>0.2</v>
          </cell>
          <cell r="HD766">
            <v>11</v>
          </cell>
          <cell r="HE766">
            <v>1</v>
          </cell>
          <cell r="HG766">
            <v>6</v>
          </cell>
        </row>
        <row r="767">
          <cell r="C767" t="str">
            <v>Mojave 16/17/18 250</v>
          </cell>
          <cell r="D767" t="str">
            <v>Minor</v>
          </cell>
          <cell r="H767">
            <v>3640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39067.439999999995</v>
          </cell>
          <cell r="N767">
            <v>51026.420633672562</v>
          </cell>
          <cell r="HC767">
            <v>0</v>
          </cell>
          <cell r="HD767">
            <v>11</v>
          </cell>
          <cell r="HE767">
            <v>1</v>
          </cell>
          <cell r="HG767">
            <v>6</v>
          </cell>
        </row>
        <row r="768">
          <cell r="C768" t="str">
            <v>Mojave 16/17/18 250</v>
          </cell>
          <cell r="D768" t="str">
            <v>Minor</v>
          </cell>
          <cell r="H768">
            <v>3640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39067.439999999995</v>
          </cell>
          <cell r="N768">
            <v>51026.420633672562</v>
          </cell>
          <cell r="HC768">
            <v>0</v>
          </cell>
          <cell r="HD768">
            <v>11</v>
          </cell>
          <cell r="HE768">
            <v>1</v>
          </cell>
          <cell r="HG768">
            <v>6</v>
          </cell>
        </row>
        <row r="769">
          <cell r="C769" t="str">
            <v>Mojave 16/17/18 250</v>
          </cell>
          <cell r="D769" t="str">
            <v>GBX Oil Changes</v>
          </cell>
          <cell r="H769">
            <v>3640</v>
          </cell>
          <cell r="I769">
            <v>31200</v>
          </cell>
          <cell r="J769">
            <v>0</v>
          </cell>
          <cell r="K769">
            <v>0</v>
          </cell>
          <cell r="L769">
            <v>0</v>
          </cell>
          <cell r="M769">
            <v>39658.400000000001</v>
          </cell>
          <cell r="N769">
            <v>33410.156367285606</v>
          </cell>
          <cell r="HC769">
            <v>0</v>
          </cell>
          <cell r="HD769">
            <v>11</v>
          </cell>
          <cell r="HE769">
            <v>1</v>
          </cell>
          <cell r="HG769">
            <v>6</v>
          </cell>
        </row>
        <row r="770">
          <cell r="C770" t="str">
            <v>Mojave 16/17/18 250</v>
          </cell>
          <cell r="D770" t="str">
            <v/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  <cell r="HC770" t="str">
            <v/>
          </cell>
          <cell r="HD770" t="str">
            <v/>
          </cell>
          <cell r="HE770" t="str">
            <v/>
          </cell>
          <cell r="HG770" t="str">
            <v/>
          </cell>
        </row>
        <row r="771">
          <cell r="C771" t="str">
            <v>Mojave 16/17/18 600</v>
          </cell>
          <cell r="D771" t="str">
            <v>Major</v>
          </cell>
          <cell r="H771">
            <v>3640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7107.5999999999995</v>
          </cell>
          <cell r="N771">
            <v>17647.547184333853</v>
          </cell>
          <cell r="HC771">
            <v>0.1111111111111111</v>
          </cell>
          <cell r="HD771">
            <v>11</v>
          </cell>
          <cell r="HE771">
            <v>1</v>
          </cell>
          <cell r="HG771">
            <v>6</v>
          </cell>
        </row>
        <row r="772">
          <cell r="C772" t="str">
            <v>Mojave 16/17/18 600</v>
          </cell>
          <cell r="D772" t="str">
            <v>Minor (A / C)</v>
          </cell>
          <cell r="H772">
            <v>3640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1110.6000000000001</v>
          </cell>
          <cell r="N772">
            <v>15275.164443306476</v>
          </cell>
          <cell r="HC772">
            <v>0</v>
          </cell>
          <cell r="HD772">
            <v>11</v>
          </cell>
          <cell r="HE772">
            <v>1</v>
          </cell>
          <cell r="HG772">
            <v>6</v>
          </cell>
        </row>
        <row r="773">
          <cell r="C773" t="str">
            <v>Mojave 16/17/18 600</v>
          </cell>
          <cell r="D773" t="str">
            <v>Minor (A / C)</v>
          </cell>
          <cell r="H773">
            <v>3640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1110.6000000000001</v>
          </cell>
          <cell r="N773">
            <v>15275.164443306476</v>
          </cell>
          <cell r="HC773">
            <v>0</v>
          </cell>
          <cell r="HD773">
            <v>11</v>
          </cell>
          <cell r="HE773">
            <v>1</v>
          </cell>
          <cell r="HG773">
            <v>6</v>
          </cell>
        </row>
        <row r="774">
          <cell r="C774" t="str">
            <v>Mojave 16/17/18 600</v>
          </cell>
          <cell r="D774" t="str">
            <v>Minor (B)</v>
          </cell>
          <cell r="H774">
            <v>3640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4950.2999999999993</v>
          </cell>
          <cell r="N774">
            <v>12029.703901397525</v>
          </cell>
          <cell r="HC774">
            <v>0</v>
          </cell>
          <cell r="HD774">
            <v>11</v>
          </cell>
          <cell r="HE774">
            <v>1</v>
          </cell>
          <cell r="HG774">
            <v>6</v>
          </cell>
        </row>
        <row r="775">
          <cell r="C775" t="str">
            <v>Mojave 16/17/18 600</v>
          </cell>
          <cell r="D775" t="str">
            <v>GBX Oil Changes</v>
          </cell>
          <cell r="H775">
            <v>3640</v>
          </cell>
          <cell r="I775">
            <v>31200</v>
          </cell>
          <cell r="J775">
            <v>0</v>
          </cell>
          <cell r="K775">
            <v>0</v>
          </cell>
          <cell r="L775">
            <v>0</v>
          </cell>
          <cell r="M775">
            <v>3675</v>
          </cell>
          <cell r="N775">
            <v>1911.1018963922309</v>
          </cell>
          <cell r="HC775">
            <v>0</v>
          </cell>
          <cell r="HD775">
            <v>11</v>
          </cell>
          <cell r="HE775">
            <v>1</v>
          </cell>
          <cell r="HG775">
            <v>6</v>
          </cell>
        </row>
        <row r="776">
          <cell r="C776" t="str">
            <v>Mojave 3/5/4</v>
          </cell>
          <cell r="D776" t="str">
            <v>Major</v>
          </cell>
          <cell r="H776">
            <v>3640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45186</v>
          </cell>
          <cell r="N776">
            <v>112618.50460882789</v>
          </cell>
          <cell r="HC776">
            <v>0.2</v>
          </cell>
          <cell r="HD776">
            <v>11</v>
          </cell>
          <cell r="HE776">
            <v>1</v>
          </cell>
          <cell r="HG776">
            <v>6</v>
          </cell>
        </row>
        <row r="777">
          <cell r="C777" t="str">
            <v>Mojave 3/5/4</v>
          </cell>
          <cell r="D777" t="str">
            <v>Major</v>
          </cell>
          <cell r="H777">
            <v>3640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45186</v>
          </cell>
          <cell r="N777">
            <v>112618.50460882789</v>
          </cell>
          <cell r="HC777">
            <v>0.2</v>
          </cell>
          <cell r="HD777">
            <v>11</v>
          </cell>
          <cell r="HE777">
            <v>1</v>
          </cell>
          <cell r="HG777">
            <v>6</v>
          </cell>
        </row>
        <row r="778">
          <cell r="C778" t="str">
            <v>Mojave 3/5/4</v>
          </cell>
          <cell r="D778" t="str">
            <v>Minor</v>
          </cell>
          <cell r="H778">
            <v>3640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43896</v>
          </cell>
          <cell r="N778">
            <v>57333.05689176693</v>
          </cell>
          <cell r="HC778">
            <v>0</v>
          </cell>
          <cell r="HD778">
            <v>11</v>
          </cell>
          <cell r="HE778">
            <v>1</v>
          </cell>
          <cell r="HG778">
            <v>6</v>
          </cell>
        </row>
        <row r="779">
          <cell r="C779" t="str">
            <v>Mojave 3/5/4</v>
          </cell>
          <cell r="D779" t="str">
            <v>Minor</v>
          </cell>
          <cell r="H779">
            <v>3640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43896</v>
          </cell>
          <cell r="N779">
            <v>57333.05689176693</v>
          </cell>
          <cell r="HC779">
            <v>0</v>
          </cell>
          <cell r="HD779">
            <v>11</v>
          </cell>
          <cell r="HE779">
            <v>1</v>
          </cell>
          <cell r="HG779">
            <v>6</v>
          </cell>
        </row>
        <row r="780">
          <cell r="C780" t="str">
            <v>Mojave 3/5/4</v>
          </cell>
          <cell r="D780" t="str">
            <v>GBX Oil Changes</v>
          </cell>
          <cell r="H780">
            <v>3640</v>
          </cell>
          <cell r="I780">
            <v>31200</v>
          </cell>
          <cell r="J780">
            <v>0</v>
          </cell>
          <cell r="K780">
            <v>0</v>
          </cell>
          <cell r="L780">
            <v>0</v>
          </cell>
          <cell r="M780">
            <v>44560</v>
          </cell>
          <cell r="N780">
            <v>37539.501536275966</v>
          </cell>
          <cell r="HC780">
            <v>0</v>
          </cell>
          <cell r="HD780">
            <v>11</v>
          </cell>
          <cell r="HE780">
            <v>1</v>
          </cell>
          <cell r="HG780">
            <v>6</v>
          </cell>
        </row>
        <row r="781">
          <cell r="C781" t="str">
            <v>New Mexico</v>
          </cell>
          <cell r="D781" t="str">
            <v>Major</v>
          </cell>
          <cell r="H781">
            <v>3360</v>
          </cell>
          <cell r="I781">
            <v>0</v>
          </cell>
          <cell r="J781">
            <v>6277.5798083491809</v>
          </cell>
          <cell r="K781">
            <v>0</v>
          </cell>
          <cell r="L781">
            <v>0</v>
          </cell>
          <cell r="M781">
            <v>201395.59999999998</v>
          </cell>
          <cell r="N781">
            <v>142541.99207342419</v>
          </cell>
          <cell r="HC781">
            <v>0.2</v>
          </cell>
          <cell r="HD781">
            <v>4</v>
          </cell>
          <cell r="HE781">
            <v>7</v>
          </cell>
          <cell r="HG781">
            <v>9</v>
          </cell>
        </row>
        <row r="782">
          <cell r="C782" t="str">
            <v>New Mexico</v>
          </cell>
          <cell r="D782" t="str">
            <v>Minor</v>
          </cell>
          <cell r="H782">
            <v>1260</v>
          </cell>
          <cell r="I782">
            <v>0</v>
          </cell>
          <cell r="J782">
            <v>6277.5798083491809</v>
          </cell>
          <cell r="K782">
            <v>0</v>
          </cell>
          <cell r="L782">
            <v>0</v>
          </cell>
          <cell r="M782">
            <v>82039.28</v>
          </cell>
          <cell r="N782">
            <v>51053.722089335308</v>
          </cell>
          <cell r="HC782">
            <v>0.2</v>
          </cell>
          <cell r="HD782">
            <v>2</v>
          </cell>
          <cell r="HE782">
            <v>1</v>
          </cell>
          <cell r="HG782">
            <v>2</v>
          </cell>
        </row>
        <row r="783">
          <cell r="C783" t="str">
            <v>New Mexico</v>
          </cell>
          <cell r="D783" t="str">
            <v>GBX Oil Changes</v>
          </cell>
          <cell r="H783">
            <v>280</v>
          </cell>
          <cell r="I783">
            <v>2400</v>
          </cell>
          <cell r="J783">
            <v>0</v>
          </cell>
          <cell r="K783">
            <v>0</v>
          </cell>
          <cell r="L783">
            <v>0</v>
          </cell>
          <cell r="M783">
            <v>90112.5</v>
          </cell>
          <cell r="N783">
            <v>10135.66541479451</v>
          </cell>
          <cell r="HC783">
            <v>0.2</v>
          </cell>
          <cell r="HD783">
            <v>1</v>
          </cell>
          <cell r="HE783">
            <v>5</v>
          </cell>
          <cell r="HG783">
            <v>5</v>
          </cell>
        </row>
        <row r="784">
          <cell r="C784" t="str">
            <v>New Mexico</v>
          </cell>
          <cell r="D784" t="str">
            <v/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  <cell r="HC784" t="str">
            <v/>
          </cell>
          <cell r="HD784" t="str">
            <v/>
          </cell>
          <cell r="HE784" t="str">
            <v/>
          </cell>
          <cell r="HG784" t="str">
            <v/>
          </cell>
        </row>
        <row r="785">
          <cell r="C785" t="str">
            <v>New Mexico</v>
          </cell>
          <cell r="D785" t="str">
            <v/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  <cell r="N785" t="str">
            <v/>
          </cell>
          <cell r="HC785" t="str">
            <v/>
          </cell>
          <cell r="HD785" t="str">
            <v/>
          </cell>
          <cell r="HE785" t="str">
            <v/>
          </cell>
          <cell r="HG785" t="str">
            <v/>
          </cell>
        </row>
        <row r="786">
          <cell r="C786" t="str">
            <v>Red Mesa</v>
          </cell>
          <cell r="D786" t="str">
            <v>Warranty Sweep</v>
          </cell>
          <cell r="H786">
            <v>490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1600</v>
          </cell>
          <cell r="N786">
            <v>26209.397436236308</v>
          </cell>
          <cell r="HC786">
            <v>0</v>
          </cell>
          <cell r="HD786">
            <v>1</v>
          </cell>
          <cell r="HE786">
            <v>11</v>
          </cell>
          <cell r="HG786">
            <v>11</v>
          </cell>
        </row>
        <row r="787">
          <cell r="C787" t="str">
            <v>Red Mesa</v>
          </cell>
          <cell r="D787" t="str">
            <v>Major</v>
          </cell>
          <cell r="H787">
            <v>1770</v>
          </cell>
          <cell r="I787">
            <v>0</v>
          </cell>
          <cell r="J787">
            <v>4451.0988841909621</v>
          </cell>
          <cell r="K787">
            <v>12376</v>
          </cell>
          <cell r="L787">
            <v>0</v>
          </cell>
          <cell r="M787">
            <v>94774.399999999994</v>
          </cell>
          <cell r="N787">
            <v>71143.953263028132</v>
          </cell>
          <cell r="HC787">
            <v>0.33333333333333331</v>
          </cell>
          <cell r="HD787">
            <v>1</v>
          </cell>
          <cell r="HE787">
            <v>11</v>
          </cell>
          <cell r="HG787">
            <v>11</v>
          </cell>
        </row>
        <row r="788">
          <cell r="C788" t="str">
            <v>Red Mesa</v>
          </cell>
          <cell r="D788" t="str">
            <v>Minor</v>
          </cell>
          <cell r="H788">
            <v>490</v>
          </cell>
          <cell r="I788">
            <v>0</v>
          </cell>
          <cell r="J788">
            <v>3151.0988841909616</v>
          </cell>
          <cell r="K788">
            <v>0</v>
          </cell>
          <cell r="L788">
            <v>0</v>
          </cell>
          <cell r="M788">
            <v>38606.720000000001</v>
          </cell>
          <cell r="N788">
            <v>24025.280983216617</v>
          </cell>
          <cell r="HC788">
            <v>0.2</v>
          </cell>
          <cell r="HD788">
            <v>2</v>
          </cell>
          <cell r="HE788">
            <v>5</v>
          </cell>
          <cell r="HG788">
            <v>6</v>
          </cell>
        </row>
        <row r="789">
          <cell r="C789" t="str">
            <v>Red Mesa</v>
          </cell>
          <cell r="D789" t="str">
            <v/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  <cell r="L789" t="str">
            <v/>
          </cell>
          <cell r="M789" t="str">
            <v/>
          </cell>
          <cell r="N789" t="str">
            <v/>
          </cell>
          <cell r="HC789" t="str">
            <v/>
          </cell>
          <cell r="HD789" t="str">
            <v/>
          </cell>
          <cell r="HE789" t="str">
            <v/>
          </cell>
          <cell r="HG789" t="str">
            <v/>
          </cell>
        </row>
        <row r="790">
          <cell r="C790" t="str">
            <v>Red Mesa</v>
          </cell>
          <cell r="D790" t="str">
            <v/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  <cell r="L790" t="str">
            <v/>
          </cell>
          <cell r="M790" t="str">
            <v/>
          </cell>
          <cell r="N790" t="str">
            <v/>
          </cell>
          <cell r="HC790" t="str">
            <v/>
          </cell>
          <cell r="HD790" t="str">
            <v/>
          </cell>
          <cell r="HE790" t="str">
            <v/>
          </cell>
          <cell r="HG790" t="str">
            <v/>
          </cell>
        </row>
        <row r="791">
          <cell r="C791" t="str">
            <v>Sky River</v>
          </cell>
          <cell r="D791" t="str">
            <v>Major</v>
          </cell>
          <cell r="H791">
            <v>1820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36022.32</v>
          </cell>
          <cell r="N791">
            <v>145519.48882800329</v>
          </cell>
          <cell r="HC791">
            <v>0</v>
          </cell>
          <cell r="HD791">
            <v>6</v>
          </cell>
          <cell r="HE791">
            <v>1</v>
          </cell>
          <cell r="HG791">
            <v>4</v>
          </cell>
        </row>
        <row r="792">
          <cell r="C792" t="str">
            <v>Sky River</v>
          </cell>
          <cell r="D792" t="str">
            <v>Minor</v>
          </cell>
          <cell r="H792">
            <v>1260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16163.61</v>
          </cell>
          <cell r="N792">
            <v>113302.09893180348</v>
          </cell>
          <cell r="HC792">
            <v>0.2</v>
          </cell>
          <cell r="HD792">
            <v>3</v>
          </cell>
          <cell r="HE792">
            <v>8</v>
          </cell>
          <cell r="HG792">
            <v>9</v>
          </cell>
        </row>
        <row r="793">
          <cell r="C793" t="str">
            <v>Sky River</v>
          </cell>
          <cell r="D793" t="str">
            <v>GBX Oil Changes</v>
          </cell>
          <cell r="H793">
            <v>3080</v>
          </cell>
          <cell r="I793">
            <v>26400</v>
          </cell>
          <cell r="J793">
            <v>0</v>
          </cell>
          <cell r="K793">
            <v>0</v>
          </cell>
          <cell r="L793">
            <v>0</v>
          </cell>
          <cell r="M793">
            <v>22611.899999999998</v>
          </cell>
          <cell r="N793">
            <v>31123.659455530618</v>
          </cell>
          <cell r="HC793">
            <v>0</v>
          </cell>
          <cell r="HD793">
            <v>10</v>
          </cell>
          <cell r="HE793">
            <v>1</v>
          </cell>
          <cell r="HG793">
            <v>6</v>
          </cell>
        </row>
        <row r="794">
          <cell r="C794" t="str">
            <v>Sky River</v>
          </cell>
          <cell r="D794" t="str">
            <v/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  <cell r="N794" t="str">
            <v/>
          </cell>
          <cell r="HC794" t="str">
            <v/>
          </cell>
          <cell r="HD794" t="str">
            <v/>
          </cell>
          <cell r="HE794" t="str">
            <v/>
          </cell>
          <cell r="HG794" t="str">
            <v/>
          </cell>
        </row>
        <row r="795">
          <cell r="C795" t="str">
            <v>Sky River</v>
          </cell>
          <cell r="D795" t="str">
            <v/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  <cell r="N795" t="str">
            <v/>
          </cell>
          <cell r="HC795" t="str">
            <v/>
          </cell>
          <cell r="HD795" t="str">
            <v/>
          </cell>
          <cell r="HE795" t="str">
            <v/>
          </cell>
          <cell r="HG795" t="str">
            <v/>
          </cell>
        </row>
        <row r="796">
          <cell r="C796" t="str">
            <v>TPC Danwind 160</v>
          </cell>
          <cell r="D796" t="str">
            <v>Major</v>
          </cell>
          <cell r="H796">
            <v>3640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19936</v>
          </cell>
          <cell r="N796">
            <v>37481.485942992629</v>
          </cell>
          <cell r="HC796">
            <v>0</v>
          </cell>
          <cell r="HD796">
            <v>11</v>
          </cell>
          <cell r="HE796">
            <v>1</v>
          </cell>
          <cell r="HG796">
            <v>6</v>
          </cell>
        </row>
        <row r="797">
          <cell r="C797" t="str">
            <v>TPC Danwind 160</v>
          </cell>
          <cell r="D797" t="str">
            <v>Minor</v>
          </cell>
          <cell r="H797">
            <v>3640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961.80000000000007</v>
          </cell>
          <cell r="N797">
            <v>25147.712079151268</v>
          </cell>
          <cell r="HC797">
            <v>0.2</v>
          </cell>
          <cell r="HD797">
            <v>11</v>
          </cell>
          <cell r="HE797">
            <v>1</v>
          </cell>
          <cell r="HG797">
            <v>6</v>
          </cell>
        </row>
        <row r="798">
          <cell r="C798" t="str">
            <v>TPC Danwind 160</v>
          </cell>
          <cell r="D798" t="str">
            <v>GBX Oil Changes</v>
          </cell>
          <cell r="H798">
            <v>3640</v>
          </cell>
          <cell r="I798">
            <v>31200</v>
          </cell>
          <cell r="J798">
            <v>0</v>
          </cell>
          <cell r="K798">
            <v>0</v>
          </cell>
          <cell r="L798">
            <v>0</v>
          </cell>
          <cell r="M798">
            <v>14670</v>
          </cell>
          <cell r="N798">
            <v>4914.2620192943077</v>
          </cell>
          <cell r="HC798">
            <v>0</v>
          </cell>
          <cell r="HD798">
            <v>11</v>
          </cell>
          <cell r="HE798">
            <v>1</v>
          </cell>
          <cell r="HG798">
            <v>6</v>
          </cell>
        </row>
        <row r="799">
          <cell r="C799" t="str">
            <v>TPC Danwind 160</v>
          </cell>
          <cell r="D799" t="str">
            <v/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  <cell r="N799" t="str">
            <v/>
          </cell>
          <cell r="HC799" t="str">
            <v/>
          </cell>
          <cell r="HD799" t="str">
            <v/>
          </cell>
          <cell r="HE799" t="str">
            <v/>
          </cell>
          <cell r="HG799" t="str">
            <v/>
          </cell>
        </row>
        <row r="800">
          <cell r="C800" t="str">
            <v>TPC Danwind 160</v>
          </cell>
          <cell r="D800" t="str">
            <v/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  <cell r="HC800" t="str">
            <v/>
          </cell>
          <cell r="HD800" t="str">
            <v/>
          </cell>
          <cell r="HE800" t="str">
            <v/>
          </cell>
          <cell r="HG800" t="str">
            <v/>
          </cell>
        </row>
        <row r="801">
          <cell r="C801" t="str">
            <v>TPC Morwind 600</v>
          </cell>
          <cell r="D801" t="str">
            <v>Major</v>
          </cell>
          <cell r="H801">
            <v>3640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6870.6799999999994</v>
          </cell>
          <cell r="N801">
            <v>17059.295611522721</v>
          </cell>
          <cell r="HC801">
            <v>0.1111111111111111</v>
          </cell>
          <cell r="HD801">
            <v>11</v>
          </cell>
          <cell r="HE801">
            <v>1</v>
          </cell>
          <cell r="HG801">
            <v>6</v>
          </cell>
        </row>
        <row r="802">
          <cell r="C802" t="str">
            <v>TPC Morwind 600</v>
          </cell>
          <cell r="D802" t="str">
            <v>Minor (A / C)</v>
          </cell>
          <cell r="H802">
            <v>3640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1073.5800000000002</v>
          </cell>
          <cell r="N802">
            <v>14765.992295196258</v>
          </cell>
          <cell r="HC802">
            <v>0</v>
          </cell>
          <cell r="HD802">
            <v>11</v>
          </cell>
          <cell r="HE802">
            <v>1</v>
          </cell>
          <cell r="HG802">
            <v>6</v>
          </cell>
        </row>
        <row r="803">
          <cell r="C803" t="str">
            <v>TPC Morwind 600</v>
          </cell>
          <cell r="D803" t="str">
            <v>Minor (A / C)</v>
          </cell>
          <cell r="H803">
            <v>3640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1073.5800000000002</v>
          </cell>
          <cell r="N803">
            <v>14765.992295196258</v>
          </cell>
          <cell r="HC803">
            <v>0</v>
          </cell>
          <cell r="HD803">
            <v>11</v>
          </cell>
          <cell r="HE803">
            <v>1</v>
          </cell>
          <cell r="HG803">
            <v>6</v>
          </cell>
        </row>
        <row r="804">
          <cell r="C804" t="str">
            <v>TPC Morwind 600</v>
          </cell>
          <cell r="D804" t="str">
            <v>Minor (B)</v>
          </cell>
          <cell r="H804">
            <v>3640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4785.29</v>
          </cell>
          <cell r="N804">
            <v>11628.71377135094</v>
          </cell>
          <cell r="HC804">
            <v>0</v>
          </cell>
          <cell r="HD804">
            <v>11</v>
          </cell>
          <cell r="HE804">
            <v>1</v>
          </cell>
          <cell r="HG804">
            <v>6</v>
          </cell>
        </row>
        <row r="805">
          <cell r="C805" t="str">
            <v>TPC Morwind 600</v>
          </cell>
          <cell r="D805" t="str">
            <v/>
          </cell>
          <cell r="H805" t="str">
            <v/>
          </cell>
          <cell r="I805" t="str">
            <v/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  <cell r="N805" t="str">
            <v/>
          </cell>
          <cell r="HC805" t="str">
            <v/>
          </cell>
          <cell r="HD805" t="str">
            <v/>
          </cell>
          <cell r="HE805" t="str">
            <v/>
          </cell>
          <cell r="HG805" t="str">
            <v/>
          </cell>
        </row>
        <row r="806">
          <cell r="C806" t="str">
            <v>Victory Gardens</v>
          </cell>
          <cell r="D806" t="str">
            <v>Major</v>
          </cell>
          <cell r="H806">
            <v>1540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10465.199999999999</v>
          </cell>
          <cell r="N806">
            <v>42276.304093762417</v>
          </cell>
          <cell r="HC806">
            <v>0</v>
          </cell>
          <cell r="HD806">
            <v>5</v>
          </cell>
          <cell r="HE806">
            <v>1</v>
          </cell>
          <cell r="HG806">
            <v>3</v>
          </cell>
        </row>
        <row r="807">
          <cell r="C807" t="str">
            <v>Victory Gardens</v>
          </cell>
          <cell r="D807" t="str">
            <v>Minor</v>
          </cell>
          <cell r="H807">
            <v>1540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4695.8500000000004</v>
          </cell>
          <cell r="N807">
            <v>32916.511922083577</v>
          </cell>
          <cell r="HC807">
            <v>0.2</v>
          </cell>
          <cell r="HD807">
            <v>4</v>
          </cell>
          <cell r="HE807">
            <v>7</v>
          </cell>
          <cell r="HG807">
            <v>9</v>
          </cell>
        </row>
        <row r="808">
          <cell r="C808" t="str">
            <v>Victory Gardens</v>
          </cell>
          <cell r="D808" t="str">
            <v>GBX Oil Changes</v>
          </cell>
          <cell r="H808">
            <v>3080</v>
          </cell>
          <cell r="I808">
            <v>26400</v>
          </cell>
          <cell r="J808">
            <v>0</v>
          </cell>
          <cell r="K808">
            <v>0</v>
          </cell>
          <cell r="L808">
            <v>0</v>
          </cell>
          <cell r="M808">
            <v>6148.8499999999995</v>
          </cell>
          <cell r="N808">
            <v>8463.4512554513076</v>
          </cell>
          <cell r="HC808">
            <v>0</v>
          </cell>
          <cell r="HD808">
            <v>10</v>
          </cell>
          <cell r="HE808">
            <v>1</v>
          </cell>
          <cell r="HG808">
            <v>6</v>
          </cell>
        </row>
        <row r="809">
          <cell r="C809" t="str">
            <v>Victory Gardens</v>
          </cell>
          <cell r="D809" t="str">
            <v/>
          </cell>
          <cell r="H809" t="str">
            <v/>
          </cell>
          <cell r="I809" t="str">
            <v/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  <cell r="HC809" t="str">
            <v/>
          </cell>
          <cell r="HD809" t="str">
            <v/>
          </cell>
          <cell r="HE809" t="str">
            <v/>
          </cell>
          <cell r="HG809" t="str">
            <v/>
          </cell>
        </row>
        <row r="810">
          <cell r="C810" t="str">
            <v>Victory Gardens</v>
          </cell>
          <cell r="D810" t="str">
            <v/>
          </cell>
          <cell r="H810" t="str">
            <v/>
          </cell>
          <cell r="I810" t="str">
            <v/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  <cell r="HC810" t="str">
            <v/>
          </cell>
          <cell r="HD810" t="str">
            <v/>
          </cell>
          <cell r="HE810" t="str">
            <v/>
          </cell>
          <cell r="HG810" t="str">
            <v/>
          </cell>
        </row>
        <row r="811">
          <cell r="C811" t="str">
            <v>Wind Power Partners 93 SG</v>
          </cell>
          <cell r="D811" t="str">
            <v>Warranty Sweep</v>
          </cell>
          <cell r="H811">
            <v>350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825</v>
          </cell>
          <cell r="N811">
            <v>13514.220553059347</v>
          </cell>
          <cell r="HC811">
            <v>0</v>
          </cell>
          <cell r="HD811">
            <v>0</v>
          </cell>
          <cell r="HE811">
            <v>11</v>
          </cell>
          <cell r="HG811">
            <v>11</v>
          </cell>
        </row>
        <row r="812">
          <cell r="C812" t="str">
            <v>Wind Power Partners 93 SG</v>
          </cell>
          <cell r="D812" t="str">
            <v>Major</v>
          </cell>
          <cell r="H812">
            <v>1120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48868.049999999996</v>
          </cell>
          <cell r="N812">
            <v>34587.395135463223</v>
          </cell>
          <cell r="HC812">
            <v>0.2</v>
          </cell>
          <cell r="HD812">
            <v>2</v>
          </cell>
          <cell r="HE812">
            <v>10</v>
          </cell>
          <cell r="HG812">
            <v>11</v>
          </cell>
        </row>
        <row r="813">
          <cell r="C813" t="str">
            <v>Wind Power Partners 93 SG</v>
          </cell>
          <cell r="D813" t="str">
            <v>Minor</v>
          </cell>
          <cell r="H813">
            <v>350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19906.59</v>
          </cell>
          <cell r="N813">
            <v>12388.035506971068</v>
          </cell>
          <cell r="HC813">
            <v>0.2</v>
          </cell>
          <cell r="HD813">
            <v>1</v>
          </cell>
          <cell r="HE813">
            <v>4</v>
          </cell>
          <cell r="HG813">
            <v>4</v>
          </cell>
        </row>
        <row r="814">
          <cell r="C814" t="str">
            <v>Wind Power Partners 93 SG</v>
          </cell>
          <cell r="D814" t="str">
            <v/>
          </cell>
          <cell r="H814" t="str">
            <v/>
          </cell>
          <cell r="I814" t="str">
            <v/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  <cell r="HC814" t="str">
            <v/>
          </cell>
          <cell r="HD814" t="str">
            <v/>
          </cell>
          <cell r="HE814" t="str">
            <v/>
          </cell>
          <cell r="HG814" t="str">
            <v/>
          </cell>
        </row>
        <row r="815">
          <cell r="C815" t="str">
            <v>Wind Power Partners 93 SG</v>
          </cell>
          <cell r="D815" t="str">
            <v/>
          </cell>
          <cell r="H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  <cell r="HC815" t="str">
            <v/>
          </cell>
          <cell r="HD815" t="str">
            <v/>
          </cell>
          <cell r="HE815" t="str">
            <v/>
          </cell>
          <cell r="HG815" t="str">
            <v/>
          </cell>
        </row>
        <row r="816">
          <cell r="C816" t="str">
            <v>Capricorn Ridge 1</v>
          </cell>
          <cell r="D816" t="str">
            <v>Major</v>
          </cell>
          <cell r="H816">
            <v>4200</v>
          </cell>
          <cell r="I816">
            <v>0</v>
          </cell>
          <cell r="J816">
            <v>6600.6905337789176</v>
          </cell>
          <cell r="K816">
            <v>0</v>
          </cell>
          <cell r="L816">
            <v>0</v>
          </cell>
          <cell r="M816">
            <v>211761.55</v>
          </cell>
          <cell r="N816">
            <v>149878.71225367396</v>
          </cell>
          <cell r="HC816">
            <v>0.2</v>
          </cell>
          <cell r="HD816">
            <v>3</v>
          </cell>
          <cell r="HE816">
            <v>8</v>
          </cell>
          <cell r="HG816">
            <v>9</v>
          </cell>
        </row>
        <row r="817">
          <cell r="C817" t="str">
            <v>Capricorn Ridge 1</v>
          </cell>
          <cell r="D817" t="str">
            <v>Minor</v>
          </cell>
          <cell r="H817">
            <v>1400</v>
          </cell>
          <cell r="I817">
            <v>0</v>
          </cell>
          <cell r="J817">
            <v>6600.6905337789176</v>
          </cell>
          <cell r="K817">
            <v>0</v>
          </cell>
          <cell r="L817">
            <v>0</v>
          </cell>
          <cell r="M817">
            <v>86261.89</v>
          </cell>
          <cell r="N817">
            <v>53681.48719687463</v>
          </cell>
          <cell r="HC817">
            <v>0.2</v>
          </cell>
          <cell r="HD817">
            <v>1</v>
          </cell>
          <cell r="HE817">
            <v>1</v>
          </cell>
          <cell r="HG817">
            <v>1</v>
          </cell>
        </row>
        <row r="818">
          <cell r="C818" t="str">
            <v>Capricorn Ridge 1</v>
          </cell>
          <cell r="D818" t="str">
            <v>GBX Oil Changes</v>
          </cell>
          <cell r="H818">
            <v>280</v>
          </cell>
          <cell r="I818">
            <v>2400</v>
          </cell>
          <cell r="J818">
            <v>0</v>
          </cell>
          <cell r="K818">
            <v>0</v>
          </cell>
          <cell r="L818">
            <v>0</v>
          </cell>
          <cell r="M818">
            <v>96787.5</v>
          </cell>
          <cell r="N818">
            <v>10886.455445520029</v>
          </cell>
          <cell r="HC818">
            <v>0.2</v>
          </cell>
          <cell r="HD818">
            <v>0</v>
          </cell>
          <cell r="HE818">
            <v>9</v>
          </cell>
          <cell r="HG818">
            <v>9</v>
          </cell>
        </row>
        <row r="819">
          <cell r="C819" t="str">
            <v>Capricorn Ridge 1</v>
          </cell>
          <cell r="D819" t="str">
            <v/>
          </cell>
          <cell r="H819" t="str">
            <v/>
          </cell>
          <cell r="I819" t="str">
            <v/>
          </cell>
          <cell r="J819" t="str">
            <v/>
          </cell>
          <cell r="K819" t="str">
            <v/>
          </cell>
          <cell r="L819" t="str">
            <v/>
          </cell>
          <cell r="M819" t="str">
            <v/>
          </cell>
          <cell r="N819" t="str">
            <v/>
          </cell>
          <cell r="HC819" t="str">
            <v/>
          </cell>
          <cell r="HD819" t="str">
            <v/>
          </cell>
          <cell r="HE819" t="str">
            <v/>
          </cell>
          <cell r="HG819" t="str">
            <v/>
          </cell>
        </row>
        <row r="820">
          <cell r="C820" t="str">
            <v>Capricorn Ridge 1</v>
          </cell>
          <cell r="D820" t="str">
            <v/>
          </cell>
          <cell r="H820" t="str">
            <v/>
          </cell>
          <cell r="I820" t="str">
            <v/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  <cell r="N820" t="str">
            <v/>
          </cell>
          <cell r="HC820" t="str">
            <v/>
          </cell>
          <cell r="HD820" t="str">
            <v/>
          </cell>
          <cell r="HE820" t="str">
            <v/>
          </cell>
          <cell r="HG820" t="str">
            <v/>
          </cell>
        </row>
        <row r="821">
          <cell r="C821" t="str">
            <v>Capricorn Ridge 2</v>
          </cell>
          <cell r="D821" t="str">
            <v>Major</v>
          </cell>
          <cell r="H821">
            <v>6440</v>
          </cell>
          <cell r="I821">
            <v>0</v>
          </cell>
          <cell r="J821">
            <v>9200.9625622372787</v>
          </cell>
          <cell r="K821">
            <v>0</v>
          </cell>
          <cell r="L821">
            <v>0</v>
          </cell>
          <cell r="M821">
            <v>214917.94999999998</v>
          </cell>
          <cell r="N821">
            <v>175610.92574735158</v>
          </cell>
          <cell r="HC821">
            <v>0.1111111111111111</v>
          </cell>
          <cell r="HD821">
            <v>10</v>
          </cell>
          <cell r="HE821">
            <v>1</v>
          </cell>
          <cell r="HG821">
            <v>6</v>
          </cell>
        </row>
        <row r="822">
          <cell r="C822" t="str">
            <v>Capricorn Ridge 2</v>
          </cell>
          <cell r="D822" t="str">
            <v>GBX Oil Changes</v>
          </cell>
          <cell r="H822">
            <v>140</v>
          </cell>
          <cell r="I822">
            <v>1200</v>
          </cell>
          <cell r="J822">
            <v>0</v>
          </cell>
          <cell r="K822">
            <v>0</v>
          </cell>
          <cell r="L822">
            <v>0</v>
          </cell>
          <cell r="M822">
            <v>35948.9</v>
          </cell>
          <cell r="N822">
            <v>3549.1892361570003</v>
          </cell>
          <cell r="HC822">
            <v>0</v>
          </cell>
          <cell r="HD822">
            <v>0</v>
          </cell>
          <cell r="HE822">
            <v>6</v>
          </cell>
          <cell r="HG822">
            <v>6</v>
          </cell>
        </row>
        <row r="823">
          <cell r="C823" t="str">
            <v>Capricorn Ridge 2</v>
          </cell>
          <cell r="D823" t="str">
            <v/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  <cell r="HC823" t="str">
            <v/>
          </cell>
          <cell r="HD823" t="str">
            <v/>
          </cell>
          <cell r="HE823" t="str">
            <v/>
          </cell>
          <cell r="HG823" t="str">
            <v/>
          </cell>
        </row>
        <row r="824">
          <cell r="C824" t="str">
            <v>Capricorn Ridge 2</v>
          </cell>
          <cell r="D824" t="str">
            <v/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  <cell r="HC824" t="str">
            <v/>
          </cell>
          <cell r="HD824" t="str">
            <v/>
          </cell>
          <cell r="HE824" t="str">
            <v/>
          </cell>
          <cell r="HG824" t="str">
            <v/>
          </cell>
        </row>
        <row r="825">
          <cell r="C825" t="str">
            <v>Capricorn Ridge 2</v>
          </cell>
          <cell r="D825" t="str">
            <v/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  <cell r="N825" t="str">
            <v/>
          </cell>
          <cell r="HC825" t="str">
            <v/>
          </cell>
          <cell r="HD825" t="str">
            <v/>
          </cell>
          <cell r="HE825" t="str">
            <v/>
          </cell>
          <cell r="HG825" t="str">
            <v/>
          </cell>
        </row>
        <row r="826">
          <cell r="C826" t="str">
            <v>Capricorn Ridge 3</v>
          </cell>
          <cell r="D826" t="str">
            <v>Major</v>
          </cell>
          <cell r="H826">
            <v>3500</v>
          </cell>
          <cell r="I826">
            <v>0</v>
          </cell>
          <cell r="J826">
            <v>5723.6757076124886</v>
          </cell>
          <cell r="K826">
            <v>0</v>
          </cell>
          <cell r="L826">
            <v>0</v>
          </cell>
          <cell r="M826">
            <v>183625.4</v>
          </cell>
          <cell r="N826">
            <v>129964.75747871031</v>
          </cell>
          <cell r="HC826">
            <v>0.2</v>
          </cell>
          <cell r="HD826">
            <v>3</v>
          </cell>
          <cell r="HE826">
            <v>2</v>
          </cell>
          <cell r="HG826">
            <v>3</v>
          </cell>
        </row>
        <row r="827">
          <cell r="C827" t="str">
            <v>Capricorn Ridge 3</v>
          </cell>
          <cell r="D827" t="str">
            <v>Project Information</v>
          </cell>
          <cell r="H827">
            <v>1400</v>
          </cell>
          <cell r="I827">
            <v>0</v>
          </cell>
          <cell r="J827">
            <v>5723.6757076124886</v>
          </cell>
          <cell r="K827">
            <v>0</v>
          </cell>
          <cell r="L827">
            <v>0</v>
          </cell>
          <cell r="M827">
            <v>74800.52</v>
          </cell>
          <cell r="N827">
            <v>46548.981904982196</v>
          </cell>
          <cell r="HC827">
            <v>0.2</v>
          </cell>
          <cell r="HD827">
            <v>0</v>
          </cell>
          <cell r="HE827">
            <v>11</v>
          </cell>
          <cell r="HG827">
            <v>11</v>
          </cell>
        </row>
        <row r="828">
          <cell r="C828" t="str">
            <v>Capricorn Ridge 3</v>
          </cell>
          <cell r="D828" t="str">
            <v>Description</v>
          </cell>
          <cell r="H828" t="str">
            <v/>
          </cell>
          <cell r="I828" t="str">
            <v/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  <cell r="HC828" t="str">
            <v/>
          </cell>
          <cell r="HD828" t="str">
            <v/>
          </cell>
          <cell r="HE828" t="str">
            <v/>
          </cell>
          <cell r="HG828" t="str">
            <v/>
          </cell>
        </row>
        <row r="829">
          <cell r="C829" t="str">
            <v>Capricorn Ridge 3</v>
          </cell>
          <cell r="D829" t="str">
            <v/>
          </cell>
          <cell r="H829" t="str">
            <v/>
          </cell>
          <cell r="I829" t="str">
            <v/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  <cell r="N829" t="str">
            <v/>
          </cell>
          <cell r="HC829" t="str">
            <v/>
          </cell>
          <cell r="HD829" t="str">
            <v/>
          </cell>
          <cell r="HE829" t="str">
            <v/>
          </cell>
          <cell r="HG829" t="str">
            <v/>
          </cell>
        </row>
        <row r="830">
          <cell r="C830" t="str">
            <v>Capricorn Ridge 3</v>
          </cell>
          <cell r="D830" t="str">
            <v/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  <cell r="N830" t="str">
            <v/>
          </cell>
          <cell r="HC830" t="str">
            <v/>
          </cell>
          <cell r="HD830" t="str">
            <v/>
          </cell>
          <cell r="HE830" t="str">
            <v/>
          </cell>
          <cell r="HG830" t="str">
            <v/>
          </cell>
        </row>
        <row r="831">
          <cell r="C831" t="str">
            <v>Capricorn Ridge 4</v>
          </cell>
          <cell r="D831" t="str">
            <v>Major</v>
          </cell>
          <cell r="H831">
            <v>2100</v>
          </cell>
          <cell r="I831">
            <v>0</v>
          </cell>
          <cell r="J831">
            <v>3461.9006296043276</v>
          </cell>
          <cell r="K831">
            <v>0</v>
          </cell>
          <cell r="L831">
            <v>0</v>
          </cell>
          <cell r="M831">
            <v>111063.75</v>
          </cell>
          <cell r="N831">
            <v>78607.716216961868</v>
          </cell>
          <cell r="HC831">
            <v>0.2</v>
          </cell>
          <cell r="HD831">
            <v>1</v>
          </cell>
          <cell r="HE831">
            <v>7</v>
          </cell>
          <cell r="HG831">
            <v>7</v>
          </cell>
        </row>
        <row r="832">
          <cell r="C832" t="str">
            <v>Capricorn Ridge 4</v>
          </cell>
          <cell r="D832" t="str">
            <v>Minor</v>
          </cell>
          <cell r="H832">
            <v>1400</v>
          </cell>
          <cell r="I832">
            <v>0</v>
          </cell>
          <cell r="J832">
            <v>3461.9006296043276</v>
          </cell>
          <cell r="K832">
            <v>0</v>
          </cell>
          <cell r="L832">
            <v>0</v>
          </cell>
          <cell r="M832">
            <v>45242.25</v>
          </cell>
          <cell r="N832">
            <v>28154.626152206973</v>
          </cell>
          <cell r="HC832">
            <v>0.2</v>
          </cell>
          <cell r="HD832">
            <v>0</v>
          </cell>
          <cell r="HE832">
            <v>1</v>
          </cell>
          <cell r="HG832">
            <v>1</v>
          </cell>
        </row>
        <row r="833">
          <cell r="C833" t="str">
            <v>Capricorn Ridge 4</v>
          </cell>
          <cell r="D833" t="str">
            <v/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  <cell r="N833" t="str">
            <v/>
          </cell>
          <cell r="HC833" t="str">
            <v/>
          </cell>
          <cell r="HD833" t="str">
            <v/>
          </cell>
          <cell r="HE833" t="str">
            <v/>
          </cell>
          <cell r="HG833" t="str">
            <v/>
          </cell>
        </row>
        <row r="834">
          <cell r="C834" t="str">
            <v>Capricorn Ridge 4</v>
          </cell>
          <cell r="D834" t="str">
            <v/>
          </cell>
          <cell r="H834" t="str">
            <v/>
          </cell>
          <cell r="I834" t="str">
            <v/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  <cell r="N834" t="str">
            <v/>
          </cell>
          <cell r="HC834" t="str">
            <v/>
          </cell>
          <cell r="HD834" t="str">
            <v/>
          </cell>
          <cell r="HE834" t="str">
            <v/>
          </cell>
          <cell r="HG834" t="str">
            <v/>
          </cell>
        </row>
        <row r="835">
          <cell r="C835" t="str">
            <v>Capricorn Ridge 4</v>
          </cell>
          <cell r="D835" t="str">
            <v/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  <cell r="N835" t="str">
            <v/>
          </cell>
          <cell r="HC835" t="str">
            <v/>
          </cell>
          <cell r="HD835" t="str">
            <v/>
          </cell>
          <cell r="HE835" t="str">
            <v/>
          </cell>
          <cell r="HG835" t="str">
            <v/>
          </cell>
        </row>
        <row r="836">
          <cell r="C836" t="str">
            <v>Delaware Mountain</v>
          </cell>
          <cell r="D836" t="str">
            <v>Major (DW)</v>
          </cell>
          <cell r="H836">
            <v>1420</v>
          </cell>
          <cell r="I836">
            <v>0</v>
          </cell>
          <cell r="J836">
            <v>2015.4594634515611</v>
          </cell>
          <cell r="K836">
            <v>21336</v>
          </cell>
          <cell r="L836">
            <v>2200</v>
          </cell>
          <cell r="M836">
            <v>13829.72</v>
          </cell>
          <cell r="N836">
            <v>29782.532324130843</v>
          </cell>
          <cell r="HC836">
            <v>0.33333333333333331</v>
          </cell>
          <cell r="HD836">
            <v>1</v>
          </cell>
          <cell r="HE836">
            <v>1</v>
          </cell>
          <cell r="HG836">
            <v>1</v>
          </cell>
        </row>
        <row r="837">
          <cell r="C837" t="str">
            <v>Delaware Mountain</v>
          </cell>
          <cell r="D837" t="str">
            <v>Minor</v>
          </cell>
          <cell r="H837">
            <v>1450</v>
          </cell>
          <cell r="I837">
            <v>0</v>
          </cell>
          <cell r="J837">
            <v>3965.4594634515611</v>
          </cell>
          <cell r="K837">
            <v>11550</v>
          </cell>
          <cell r="L837">
            <v>0</v>
          </cell>
          <cell r="M837">
            <v>15188.449999999999</v>
          </cell>
          <cell r="N837">
            <v>14601.216634665061</v>
          </cell>
          <cell r="HC837">
            <v>0.33333333333333331</v>
          </cell>
          <cell r="HD837">
            <v>1</v>
          </cell>
          <cell r="HE837">
            <v>6</v>
          </cell>
          <cell r="HG837">
            <v>6</v>
          </cell>
        </row>
        <row r="838">
          <cell r="C838" t="str">
            <v>Delaware Mountain</v>
          </cell>
          <cell r="D838" t="str">
            <v/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  <cell r="L838" t="str">
            <v/>
          </cell>
          <cell r="M838" t="str">
            <v/>
          </cell>
          <cell r="N838" t="str">
            <v/>
          </cell>
          <cell r="HC838" t="str">
            <v/>
          </cell>
          <cell r="HD838" t="str">
            <v/>
          </cell>
          <cell r="HE838" t="str">
            <v/>
          </cell>
          <cell r="HG838" t="str">
            <v/>
          </cell>
        </row>
        <row r="839">
          <cell r="C839" t="str">
            <v>Delaware Mountain</v>
          </cell>
          <cell r="D839" t="str">
            <v/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  <cell r="N839" t="str">
            <v/>
          </cell>
          <cell r="HC839" t="str">
            <v/>
          </cell>
          <cell r="HD839" t="str">
            <v/>
          </cell>
          <cell r="HE839" t="str">
            <v/>
          </cell>
          <cell r="HG839" t="str">
            <v/>
          </cell>
        </row>
        <row r="840">
          <cell r="C840" t="str">
            <v>Delaware Mountain</v>
          </cell>
          <cell r="D840" t="str">
            <v/>
          </cell>
          <cell r="H840" t="str">
            <v/>
          </cell>
          <cell r="I840" t="str">
            <v/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  <cell r="HC840" t="str">
            <v/>
          </cell>
          <cell r="HD840" t="str">
            <v/>
          </cell>
          <cell r="HE840" t="str">
            <v/>
          </cell>
          <cell r="HG840" t="str">
            <v/>
          </cell>
        </row>
        <row r="841">
          <cell r="C841" t="str">
            <v>Indian Mesa</v>
          </cell>
          <cell r="D841" t="str">
            <v>Major</v>
          </cell>
          <cell r="H841">
            <v>2310</v>
          </cell>
          <cell r="I841">
            <v>0</v>
          </cell>
          <cell r="J841">
            <v>2538.7271283765072</v>
          </cell>
          <cell r="K841">
            <v>0</v>
          </cell>
          <cell r="L841">
            <v>0</v>
          </cell>
          <cell r="M841">
            <v>29598.75</v>
          </cell>
          <cell r="N841">
            <v>79385.144126302781</v>
          </cell>
          <cell r="HC841">
            <v>0.1111111111111111</v>
          </cell>
          <cell r="HD841">
            <v>3</v>
          </cell>
          <cell r="HE841">
            <v>3</v>
          </cell>
          <cell r="HG841">
            <v>4</v>
          </cell>
        </row>
        <row r="842">
          <cell r="C842" t="str">
            <v>Indian Mesa</v>
          </cell>
          <cell r="D842" t="str">
            <v>Mini-Minor</v>
          </cell>
          <cell r="H842">
            <v>630</v>
          </cell>
          <cell r="I842">
            <v>0</v>
          </cell>
          <cell r="J842">
            <v>2538.7271283765072</v>
          </cell>
          <cell r="K842">
            <v>0</v>
          </cell>
          <cell r="L842">
            <v>0</v>
          </cell>
          <cell r="M842">
            <v>8603.75</v>
          </cell>
          <cell r="N842">
            <v>18897.726341557103</v>
          </cell>
          <cell r="HC842">
            <v>0</v>
          </cell>
          <cell r="HD842">
            <v>2</v>
          </cell>
          <cell r="HE842">
            <v>10</v>
          </cell>
          <cell r="HG842">
            <v>11</v>
          </cell>
        </row>
        <row r="843">
          <cell r="C843" t="str">
            <v>Indian Mesa</v>
          </cell>
          <cell r="D843" t="str">
            <v>GBX Oil Changes</v>
          </cell>
          <cell r="H843">
            <v>420</v>
          </cell>
          <cell r="I843">
            <v>3600</v>
          </cell>
          <cell r="J843">
            <v>0</v>
          </cell>
          <cell r="K843">
            <v>0</v>
          </cell>
          <cell r="L843">
            <v>0</v>
          </cell>
          <cell r="M843">
            <v>16632</v>
          </cell>
          <cell r="N843">
            <v>15551.591681891779</v>
          </cell>
          <cell r="HC843">
            <v>0</v>
          </cell>
          <cell r="HD843">
            <v>1</v>
          </cell>
          <cell r="HE843">
            <v>6</v>
          </cell>
          <cell r="HG843">
            <v>6</v>
          </cell>
        </row>
        <row r="844">
          <cell r="C844" t="str">
            <v>Indian Mesa</v>
          </cell>
          <cell r="D844" t="str">
            <v/>
          </cell>
          <cell r="H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  <cell r="N844" t="str">
            <v/>
          </cell>
          <cell r="HC844" t="str">
            <v/>
          </cell>
          <cell r="HD844" t="str">
            <v/>
          </cell>
          <cell r="HE844" t="str">
            <v/>
          </cell>
          <cell r="HG844" t="str">
            <v/>
          </cell>
        </row>
        <row r="845">
          <cell r="C845" t="str">
            <v>Indian Mesa</v>
          </cell>
          <cell r="D845" t="str">
            <v/>
          </cell>
          <cell r="H845" t="str">
            <v/>
          </cell>
          <cell r="I845" t="str">
            <v/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  <cell r="N845" t="str">
            <v/>
          </cell>
          <cell r="HC845" t="str">
            <v/>
          </cell>
          <cell r="HD845" t="str">
            <v/>
          </cell>
          <cell r="HE845" t="str">
            <v/>
          </cell>
          <cell r="HG845" t="str">
            <v/>
          </cell>
        </row>
        <row r="846">
          <cell r="C846" t="str">
            <v>King Mountain</v>
          </cell>
          <cell r="D846" t="str">
            <v>Major</v>
          </cell>
          <cell r="H846">
            <v>14560</v>
          </cell>
          <cell r="I846">
            <v>0</v>
          </cell>
          <cell r="J846">
            <v>17121.791202771979</v>
          </cell>
          <cell r="K846">
            <v>0</v>
          </cell>
          <cell r="L846">
            <v>0</v>
          </cell>
          <cell r="M846">
            <v>558186.9</v>
          </cell>
          <cell r="N846">
            <v>539620.85491186182</v>
          </cell>
          <cell r="HC846">
            <v>0.1111111111111111</v>
          </cell>
          <cell r="HD846">
            <v>11</v>
          </cell>
          <cell r="HE846">
            <v>1</v>
          </cell>
          <cell r="HG846">
            <v>6</v>
          </cell>
        </row>
        <row r="847">
          <cell r="C847" t="str">
            <v>King Mountain</v>
          </cell>
          <cell r="D847" t="str">
            <v>GBX Oil Changes</v>
          </cell>
          <cell r="H847">
            <v>420</v>
          </cell>
          <cell r="I847">
            <v>3600</v>
          </cell>
          <cell r="J847">
            <v>0</v>
          </cell>
          <cell r="K847">
            <v>0</v>
          </cell>
          <cell r="L847">
            <v>0</v>
          </cell>
          <cell r="M847">
            <v>86475.15</v>
          </cell>
          <cell r="N847">
            <v>11739.625934980848</v>
          </cell>
          <cell r="HC847">
            <v>0</v>
          </cell>
          <cell r="HD847">
            <v>1</v>
          </cell>
          <cell r="HE847">
            <v>7</v>
          </cell>
          <cell r="HG847">
            <v>7</v>
          </cell>
        </row>
        <row r="848">
          <cell r="C848" t="str">
            <v>King Mountain</v>
          </cell>
          <cell r="D848" t="str">
            <v/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  <cell r="N848" t="str">
            <v/>
          </cell>
          <cell r="HC848" t="str">
            <v/>
          </cell>
          <cell r="HD848" t="str">
            <v/>
          </cell>
          <cell r="HE848" t="str">
            <v/>
          </cell>
          <cell r="HG848" t="str">
            <v/>
          </cell>
        </row>
        <row r="849">
          <cell r="C849" t="str">
            <v>King Mountain</v>
          </cell>
          <cell r="D849" t="str">
            <v/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  <cell r="N849" t="str">
            <v/>
          </cell>
          <cell r="HC849" t="str">
            <v/>
          </cell>
          <cell r="HD849" t="str">
            <v/>
          </cell>
          <cell r="HE849" t="str">
            <v/>
          </cell>
          <cell r="HG849" t="str">
            <v/>
          </cell>
        </row>
        <row r="850">
          <cell r="C850" t="str">
            <v>King Mountain</v>
          </cell>
          <cell r="D850" t="str">
            <v/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  <cell r="N850" t="str">
            <v/>
          </cell>
          <cell r="HC850" t="str">
            <v/>
          </cell>
          <cell r="HD850" t="str">
            <v/>
          </cell>
          <cell r="HE850" t="str">
            <v/>
          </cell>
          <cell r="HG850" t="str">
            <v/>
          </cell>
        </row>
        <row r="851">
          <cell r="C851" t="str">
            <v>Southwest Mesa</v>
          </cell>
          <cell r="D851" t="str">
            <v>Major</v>
          </cell>
          <cell r="H851">
            <v>1890</v>
          </cell>
          <cell r="I851">
            <v>0</v>
          </cell>
          <cell r="J851">
            <v>2446.4097782537247</v>
          </cell>
          <cell r="K851">
            <v>0</v>
          </cell>
          <cell r="L851">
            <v>0</v>
          </cell>
          <cell r="M851">
            <v>23564.86</v>
          </cell>
          <cell r="N851">
            <v>64072.952083753706</v>
          </cell>
          <cell r="HC851">
            <v>0.1111111111111111</v>
          </cell>
          <cell r="HD851">
            <v>2</v>
          </cell>
          <cell r="HE851">
            <v>6</v>
          </cell>
          <cell r="HG851">
            <v>7</v>
          </cell>
        </row>
        <row r="852">
          <cell r="C852" t="str">
            <v>Southwest Mesa</v>
          </cell>
          <cell r="D852" t="str">
            <v>Minor</v>
          </cell>
          <cell r="H852">
            <v>1540</v>
          </cell>
          <cell r="I852">
            <v>0</v>
          </cell>
          <cell r="J852">
            <v>2446.4097782537247</v>
          </cell>
          <cell r="K852">
            <v>0</v>
          </cell>
          <cell r="L852">
            <v>0</v>
          </cell>
          <cell r="M852">
            <v>23564.86</v>
          </cell>
          <cell r="N852">
            <v>44856.291653891938</v>
          </cell>
          <cell r="HC852">
            <v>0</v>
          </cell>
          <cell r="HD852">
            <v>2</v>
          </cell>
          <cell r="HE852">
            <v>1</v>
          </cell>
          <cell r="HG852">
            <v>2</v>
          </cell>
        </row>
        <row r="853">
          <cell r="C853" t="str">
            <v>Southwest Mesa</v>
          </cell>
          <cell r="D853" t="str">
            <v>GBX Oil Changes</v>
          </cell>
          <cell r="H853">
            <v>280</v>
          </cell>
          <cell r="I853">
            <v>2400</v>
          </cell>
          <cell r="J853">
            <v>0</v>
          </cell>
          <cell r="K853">
            <v>0</v>
          </cell>
          <cell r="L853">
            <v>0</v>
          </cell>
          <cell r="M853">
            <v>49441.05</v>
          </cell>
          <cell r="N853">
            <v>2764.2723858530485</v>
          </cell>
          <cell r="HC853">
            <v>0</v>
          </cell>
          <cell r="HD853">
            <v>0</v>
          </cell>
          <cell r="HE853">
            <v>8</v>
          </cell>
          <cell r="HG853">
            <v>8</v>
          </cell>
        </row>
        <row r="854">
          <cell r="C854" t="str">
            <v>Southwest Mesa</v>
          </cell>
          <cell r="D854" t="str">
            <v/>
          </cell>
          <cell r="H854" t="str">
            <v/>
          </cell>
          <cell r="I854" t="str">
            <v/>
          </cell>
          <cell r="J854" t="str">
            <v/>
          </cell>
          <cell r="K854" t="str">
            <v/>
          </cell>
          <cell r="L854" t="str">
            <v/>
          </cell>
          <cell r="M854" t="str">
            <v/>
          </cell>
          <cell r="N854" t="str">
            <v/>
          </cell>
          <cell r="HC854" t="str">
            <v/>
          </cell>
          <cell r="HD854" t="str">
            <v/>
          </cell>
          <cell r="HE854" t="str">
            <v/>
          </cell>
          <cell r="HG854" t="str">
            <v/>
          </cell>
        </row>
        <row r="855">
          <cell r="C855" t="str">
            <v>Southwest Mesa</v>
          </cell>
          <cell r="D855" t="str">
            <v/>
          </cell>
          <cell r="H855" t="str">
            <v/>
          </cell>
          <cell r="I855" t="str">
            <v/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  <cell r="N855" t="str">
            <v/>
          </cell>
          <cell r="HC855" t="str">
            <v/>
          </cell>
          <cell r="HD855" t="str">
            <v/>
          </cell>
          <cell r="HE855" t="str">
            <v/>
          </cell>
          <cell r="HG855" t="str">
            <v/>
          </cell>
        </row>
        <row r="856">
          <cell r="C856" t="str">
            <v>Wind Power Partners 94</v>
          </cell>
          <cell r="D856" t="str">
            <v>Major</v>
          </cell>
          <cell r="H856">
            <v>3200</v>
          </cell>
          <cell r="I856">
            <v>0</v>
          </cell>
          <cell r="J856">
            <v>4258.1054633407803</v>
          </cell>
          <cell r="K856">
            <v>45500</v>
          </cell>
          <cell r="L856">
            <v>0</v>
          </cell>
          <cell r="M856">
            <v>39130</v>
          </cell>
          <cell r="N856">
            <v>57970.090857231007</v>
          </cell>
          <cell r="HC856">
            <v>0.33333333333333331</v>
          </cell>
          <cell r="HD856">
            <v>1</v>
          </cell>
          <cell r="HE856">
            <v>5</v>
          </cell>
          <cell r="HG856">
            <v>5</v>
          </cell>
        </row>
        <row r="857">
          <cell r="C857" t="str">
            <v>Wind Power Partners 94</v>
          </cell>
          <cell r="D857" t="str">
            <v>Minor</v>
          </cell>
          <cell r="H857">
            <v>1485</v>
          </cell>
          <cell r="I857">
            <v>0</v>
          </cell>
          <cell r="J857">
            <v>1983.1054633407803</v>
          </cell>
          <cell r="K857">
            <v>12642</v>
          </cell>
          <cell r="L857">
            <v>0</v>
          </cell>
          <cell r="M857">
            <v>33549.879999999997</v>
          </cell>
          <cell r="N857">
            <v>49383.271149003675</v>
          </cell>
          <cell r="HC857">
            <v>0.33333333333333331</v>
          </cell>
          <cell r="HD857">
            <v>1</v>
          </cell>
          <cell r="HE857">
            <v>11</v>
          </cell>
          <cell r="HG857">
            <v>11</v>
          </cell>
        </row>
        <row r="858">
          <cell r="C858" t="str">
            <v>Wind Power Partners 94</v>
          </cell>
          <cell r="D858" t="str">
            <v>GBX Oil Changes</v>
          </cell>
          <cell r="H858">
            <v>430</v>
          </cell>
          <cell r="I858">
            <v>2400</v>
          </cell>
          <cell r="J858">
            <v>650</v>
          </cell>
          <cell r="K858">
            <v>2930</v>
          </cell>
          <cell r="L858">
            <v>0</v>
          </cell>
          <cell r="M858">
            <v>36854.399999999994</v>
          </cell>
          <cell r="N858">
            <v>7207.584294964985</v>
          </cell>
          <cell r="HC858">
            <v>0.2</v>
          </cell>
          <cell r="HD858">
            <v>1</v>
          </cell>
          <cell r="HE858">
            <v>8</v>
          </cell>
          <cell r="HG858">
            <v>8</v>
          </cell>
        </row>
        <row r="859">
          <cell r="C859" t="str">
            <v>Wind Power Partners 94</v>
          </cell>
          <cell r="D859" t="str">
            <v/>
          </cell>
          <cell r="H859" t="str">
            <v/>
          </cell>
          <cell r="I859" t="str">
            <v/>
          </cell>
          <cell r="J859" t="str">
            <v/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  <cell r="HC859" t="str">
            <v/>
          </cell>
          <cell r="HD859" t="str">
            <v/>
          </cell>
          <cell r="HE859" t="str">
            <v/>
          </cell>
          <cell r="HG859" t="str">
            <v/>
          </cell>
        </row>
        <row r="860">
          <cell r="C860" t="str">
            <v>Wind Power Partners 94</v>
          </cell>
          <cell r="D860" t="str">
            <v/>
          </cell>
          <cell r="H860" t="str">
            <v/>
          </cell>
          <cell r="I860" t="str">
            <v/>
          </cell>
          <cell r="J860" t="str">
            <v/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  <cell r="HC860" t="str">
            <v/>
          </cell>
          <cell r="HD860" t="str">
            <v/>
          </cell>
          <cell r="HE860" t="str">
            <v/>
          </cell>
          <cell r="HG860" t="str">
            <v/>
          </cell>
        </row>
        <row r="861">
          <cell r="C861" t="str">
            <v>Woodward Mountain</v>
          </cell>
          <cell r="D861" t="str">
            <v>Major</v>
          </cell>
          <cell r="H861">
            <v>4710</v>
          </cell>
          <cell r="I861">
            <v>0</v>
          </cell>
          <cell r="J861">
            <v>6214.9757205369178</v>
          </cell>
          <cell r="K861">
            <v>49384</v>
          </cell>
          <cell r="L861">
            <v>2200</v>
          </cell>
          <cell r="M861">
            <v>57303.18</v>
          </cell>
          <cell r="N861">
            <v>164474.87685508514</v>
          </cell>
          <cell r="HC861">
            <v>0.25925925925925924</v>
          </cell>
          <cell r="HD861">
            <v>4</v>
          </cell>
          <cell r="HE861">
            <v>8</v>
          </cell>
          <cell r="HG861">
            <v>10</v>
          </cell>
        </row>
        <row r="862">
          <cell r="C862" t="str">
            <v>Woodward Mountain</v>
          </cell>
          <cell r="D862" t="str">
            <v>Mini-Minor</v>
          </cell>
          <cell r="H862">
            <v>3640</v>
          </cell>
          <cell r="I862">
            <v>0</v>
          </cell>
          <cell r="J862">
            <v>4914.9757205369178</v>
          </cell>
          <cell r="K862">
            <v>0</v>
          </cell>
          <cell r="L862">
            <v>0</v>
          </cell>
          <cell r="M862">
            <v>16656.86</v>
          </cell>
          <cell r="N862">
            <v>36585.99819725455</v>
          </cell>
          <cell r="HC862">
            <v>0</v>
          </cell>
          <cell r="HD862">
            <v>11</v>
          </cell>
          <cell r="HE862">
            <v>1</v>
          </cell>
          <cell r="HG862">
            <v>6</v>
          </cell>
        </row>
        <row r="863">
          <cell r="C863" t="str">
            <v>Woodward Mountain</v>
          </cell>
          <cell r="D863" t="str">
            <v/>
          </cell>
          <cell r="H863" t="str">
            <v/>
          </cell>
          <cell r="I863" t="str">
            <v/>
          </cell>
          <cell r="J863" t="str">
            <v/>
          </cell>
          <cell r="K863" t="str">
            <v/>
          </cell>
          <cell r="L863" t="str">
            <v/>
          </cell>
          <cell r="M863" t="str">
            <v/>
          </cell>
          <cell r="N863" t="str">
            <v/>
          </cell>
          <cell r="HC863" t="str">
            <v/>
          </cell>
          <cell r="HD863" t="str">
            <v/>
          </cell>
          <cell r="HE863" t="str">
            <v/>
          </cell>
          <cell r="HG863" t="str">
            <v/>
          </cell>
        </row>
        <row r="864">
          <cell r="C864" t="str">
            <v>Woodward Mountain</v>
          </cell>
          <cell r="D864" t="str">
            <v/>
          </cell>
          <cell r="H864" t="str">
            <v/>
          </cell>
          <cell r="I864" t="str">
            <v/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  <cell r="HC864" t="str">
            <v/>
          </cell>
          <cell r="HD864" t="str">
            <v/>
          </cell>
          <cell r="HE864" t="str">
            <v/>
          </cell>
          <cell r="HG864" t="str">
            <v/>
          </cell>
        </row>
        <row r="865">
          <cell r="C865" t="str">
            <v>Woodward Mountain</v>
          </cell>
          <cell r="D865" t="str">
            <v/>
          </cell>
          <cell r="H865" t="str">
            <v/>
          </cell>
          <cell r="I865" t="str">
            <v/>
          </cell>
          <cell r="J865" t="str">
            <v/>
          </cell>
          <cell r="K865" t="str">
            <v/>
          </cell>
          <cell r="L865" t="str">
            <v/>
          </cell>
          <cell r="M865" t="str">
            <v/>
          </cell>
          <cell r="N865" t="str">
            <v/>
          </cell>
          <cell r="HC865" t="str">
            <v/>
          </cell>
          <cell r="HD865" t="str">
            <v/>
          </cell>
          <cell r="HE865" t="str">
            <v/>
          </cell>
          <cell r="HG865" t="str">
            <v/>
          </cell>
        </row>
        <row r="869">
          <cell r="C869" t="str">
            <v>Callahan</v>
          </cell>
          <cell r="D869" t="str">
            <v>Major</v>
          </cell>
          <cell r="H869">
            <v>2100</v>
          </cell>
          <cell r="I869">
            <v>0</v>
          </cell>
          <cell r="J869">
            <v>4146.9625318297567</v>
          </cell>
          <cell r="K869">
            <v>0</v>
          </cell>
          <cell r="L869">
            <v>0</v>
          </cell>
          <cell r="M869">
            <v>112544.59999999999</v>
          </cell>
          <cell r="N869">
            <v>85476.494067608452</v>
          </cell>
          <cell r="HC869">
            <v>0.2</v>
          </cell>
        </row>
        <row r="870">
          <cell r="C870" t="str">
            <v>Callahan</v>
          </cell>
          <cell r="D870" t="str">
            <v>Minor</v>
          </cell>
          <cell r="H870">
            <v>700</v>
          </cell>
          <cell r="I870">
            <v>0</v>
          </cell>
          <cell r="J870">
            <v>4146.9625318297567</v>
          </cell>
          <cell r="K870">
            <v>0</v>
          </cell>
          <cell r="L870">
            <v>0</v>
          </cell>
          <cell r="M870">
            <v>45845.48</v>
          </cell>
          <cell r="N870">
            <v>30614.790138828241</v>
          </cell>
          <cell r="HC870">
            <v>0.2</v>
          </cell>
        </row>
        <row r="871">
          <cell r="C871" t="str">
            <v>Callahan</v>
          </cell>
          <cell r="D871" t="str">
            <v>GBX Oil Changes</v>
          </cell>
          <cell r="H871">
            <v>210</v>
          </cell>
          <cell r="I871">
            <v>1800</v>
          </cell>
          <cell r="J871">
            <v>0</v>
          </cell>
          <cell r="K871">
            <v>0</v>
          </cell>
          <cell r="L871">
            <v>0</v>
          </cell>
          <cell r="M871">
            <v>50062.5</v>
          </cell>
          <cell r="N871">
            <v>6042.392790558205</v>
          </cell>
          <cell r="HC871">
            <v>0.2</v>
          </cell>
        </row>
        <row r="872">
          <cell r="C872" t="str">
            <v>Callahan</v>
          </cell>
          <cell r="D872" t="str">
            <v/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  <cell r="N872" t="str">
            <v/>
          </cell>
          <cell r="HC872" t="str">
            <v/>
          </cell>
        </row>
        <row r="873">
          <cell r="C873" t="str">
            <v>Callahan</v>
          </cell>
          <cell r="D873" t="str">
            <v/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  <cell r="L873" t="str">
            <v/>
          </cell>
          <cell r="M873" t="str">
            <v/>
          </cell>
          <cell r="N873" t="str">
            <v/>
          </cell>
          <cell r="HC873" t="str">
            <v/>
          </cell>
        </row>
        <row r="874">
          <cell r="C874" t="str">
            <v>Elk City</v>
          </cell>
          <cell r="D874" t="str">
            <v>Major</v>
          </cell>
          <cell r="H874">
            <v>5400</v>
          </cell>
          <cell r="I874">
            <v>0</v>
          </cell>
          <cell r="J874">
            <v>9750</v>
          </cell>
          <cell r="K874">
            <v>32640</v>
          </cell>
          <cell r="L874">
            <v>3300</v>
          </cell>
          <cell r="M874">
            <v>142176.49</v>
          </cell>
          <cell r="N874">
            <v>133410.74317873883</v>
          </cell>
          <cell r="HC874">
            <v>0.25925925925925924</v>
          </cell>
        </row>
        <row r="875">
          <cell r="C875" t="str">
            <v>Elk City</v>
          </cell>
          <cell r="D875" t="str">
            <v/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  <cell r="N875" t="str">
            <v/>
          </cell>
          <cell r="HC875" t="str">
            <v/>
          </cell>
        </row>
        <row r="876">
          <cell r="C876" t="str">
            <v>Elk City</v>
          </cell>
          <cell r="D876" t="str">
            <v/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  <cell r="N876" t="str">
            <v/>
          </cell>
          <cell r="HC876" t="str">
            <v/>
          </cell>
        </row>
        <row r="877">
          <cell r="C877" t="str">
            <v>Elk City</v>
          </cell>
          <cell r="D877" t="str">
            <v/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  <cell r="HC877" t="str">
            <v/>
          </cell>
        </row>
        <row r="878">
          <cell r="C878" t="str">
            <v>Elk City</v>
          </cell>
          <cell r="D878" t="str">
            <v/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  <cell r="N878" t="str">
            <v/>
          </cell>
          <cell r="HC878" t="str">
            <v/>
          </cell>
        </row>
        <row r="879">
          <cell r="C879" t="str">
            <v>Gray County</v>
          </cell>
          <cell r="D879" t="str">
            <v>Major</v>
          </cell>
          <cell r="H879">
            <v>1890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40254.299999999996</v>
          </cell>
          <cell r="N879">
            <v>115853.01455187135</v>
          </cell>
          <cell r="HC879">
            <v>0.1111111111111111</v>
          </cell>
        </row>
        <row r="880">
          <cell r="C880" t="str">
            <v>Gray County</v>
          </cell>
          <cell r="D880" t="str">
            <v>Mini-Minor</v>
          </cell>
          <cell r="H880">
            <v>1820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11701.1</v>
          </cell>
          <cell r="N880">
            <v>27578.945518602326</v>
          </cell>
          <cell r="HC880">
            <v>0</v>
          </cell>
        </row>
        <row r="881">
          <cell r="C881" t="str">
            <v>Gray County</v>
          </cell>
          <cell r="D881" t="str">
            <v>GBX Oil Changes (GC)</v>
          </cell>
          <cell r="H881">
            <v>1820</v>
          </cell>
          <cell r="I881">
            <v>15600</v>
          </cell>
          <cell r="J881">
            <v>0</v>
          </cell>
          <cell r="K881">
            <v>0</v>
          </cell>
          <cell r="L881">
            <v>0</v>
          </cell>
          <cell r="M881">
            <v>21897.690000000002</v>
          </cell>
          <cell r="N881">
            <v>8349.4882196804283</v>
          </cell>
          <cell r="HC881">
            <v>0</v>
          </cell>
        </row>
        <row r="882">
          <cell r="C882" t="str">
            <v>Gray County</v>
          </cell>
          <cell r="D882" t="str">
            <v/>
          </cell>
          <cell r="H882" t="str">
            <v/>
          </cell>
          <cell r="I882" t="str">
            <v/>
          </cell>
          <cell r="J882" t="str">
            <v/>
          </cell>
          <cell r="K882" t="str">
            <v/>
          </cell>
          <cell r="L882" t="str">
            <v/>
          </cell>
          <cell r="M882" t="str">
            <v/>
          </cell>
          <cell r="N882" t="str">
            <v/>
          </cell>
          <cell r="HC882" t="str">
            <v/>
          </cell>
        </row>
        <row r="883">
          <cell r="C883" t="str">
            <v>Gray County</v>
          </cell>
          <cell r="D883" t="str">
            <v/>
          </cell>
          <cell r="H883" t="str">
            <v/>
          </cell>
          <cell r="I883" t="str">
            <v/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  <cell r="N883" t="str">
            <v/>
          </cell>
          <cell r="HC883" t="str">
            <v/>
          </cell>
        </row>
        <row r="884">
          <cell r="C884" t="str">
            <v>Horse Hollow 1</v>
          </cell>
          <cell r="D884" t="str">
            <v>Major</v>
          </cell>
          <cell r="H884">
            <v>4200</v>
          </cell>
          <cell r="I884">
            <v>0</v>
          </cell>
          <cell r="J884">
            <v>7748.2720989450709</v>
          </cell>
          <cell r="K884">
            <v>0</v>
          </cell>
          <cell r="L884">
            <v>0</v>
          </cell>
          <cell r="M884">
            <v>210280.69999999998</v>
          </cell>
          <cell r="N884">
            <v>159706.08102105791</v>
          </cell>
          <cell r="HC884">
            <v>0.2</v>
          </cell>
        </row>
        <row r="885">
          <cell r="C885" t="str">
            <v>Horse Hollow 1</v>
          </cell>
          <cell r="D885" t="str">
            <v>Minor</v>
          </cell>
          <cell r="H885">
            <v>1400</v>
          </cell>
          <cell r="I885">
            <v>0</v>
          </cell>
          <cell r="J885">
            <v>7748.2720989450709</v>
          </cell>
          <cell r="K885">
            <v>0</v>
          </cell>
          <cell r="L885">
            <v>0</v>
          </cell>
          <cell r="M885">
            <v>85658.66</v>
          </cell>
          <cell r="N885">
            <v>57201.318417284339</v>
          </cell>
          <cell r="HC885">
            <v>0.2</v>
          </cell>
        </row>
        <row r="886">
          <cell r="C886" t="str">
            <v>Horse Hollow 1</v>
          </cell>
          <cell r="D886" t="str">
            <v>GBX Oil Changes</v>
          </cell>
          <cell r="H886">
            <v>280</v>
          </cell>
          <cell r="I886">
            <v>2400</v>
          </cell>
          <cell r="J886">
            <v>0</v>
          </cell>
          <cell r="K886">
            <v>0</v>
          </cell>
          <cell r="L886">
            <v>0</v>
          </cell>
          <cell r="M886">
            <v>93450</v>
          </cell>
          <cell r="N886">
            <v>11279.133209041984</v>
          </cell>
          <cell r="HC886">
            <v>0.2</v>
          </cell>
        </row>
        <row r="887">
          <cell r="C887" t="str">
            <v>Horse Hollow 1</v>
          </cell>
          <cell r="D887" t="str">
            <v/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/>
          </cell>
          <cell r="N887" t="str">
            <v/>
          </cell>
          <cell r="HC887" t="str">
            <v/>
          </cell>
        </row>
        <row r="888">
          <cell r="C888" t="str">
            <v>Horse Hollow 1</v>
          </cell>
          <cell r="D888" t="str">
            <v/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  <cell r="L888" t="str">
            <v/>
          </cell>
          <cell r="M888" t="str">
            <v/>
          </cell>
          <cell r="N888" t="str">
            <v/>
          </cell>
          <cell r="HC888" t="str">
            <v/>
          </cell>
        </row>
        <row r="889">
          <cell r="C889" t="str">
            <v>Horse Hollow 2</v>
          </cell>
          <cell r="D889" t="str">
            <v>Major</v>
          </cell>
          <cell r="H889">
            <v>10290</v>
          </cell>
          <cell r="I889">
            <v>0</v>
          </cell>
          <cell r="J889">
            <v>21753.364859949073</v>
          </cell>
          <cell r="K889">
            <v>0</v>
          </cell>
          <cell r="L889">
            <v>0</v>
          </cell>
          <cell r="M889">
            <v>429835.89999999997</v>
          </cell>
          <cell r="N889">
            <v>376886.62102724158</v>
          </cell>
          <cell r="HC889">
            <v>0.1111111111111111</v>
          </cell>
        </row>
        <row r="890">
          <cell r="C890" t="str">
            <v>Horse Hollow 2</v>
          </cell>
          <cell r="D890" t="str">
            <v>GBX Oil Changes</v>
          </cell>
          <cell r="H890">
            <v>280</v>
          </cell>
          <cell r="I890">
            <v>2400</v>
          </cell>
          <cell r="J890">
            <v>0</v>
          </cell>
          <cell r="K890">
            <v>0</v>
          </cell>
          <cell r="L890">
            <v>0</v>
          </cell>
          <cell r="M890">
            <v>44244.800000000003</v>
          </cell>
          <cell r="N890">
            <v>4687.4319829784863</v>
          </cell>
          <cell r="HC890">
            <v>0</v>
          </cell>
        </row>
        <row r="891">
          <cell r="C891" t="str">
            <v>Horse Hollow 2</v>
          </cell>
          <cell r="D891" t="str">
            <v/>
          </cell>
          <cell r="H891" t="str">
            <v/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 t="str">
            <v/>
          </cell>
          <cell r="HC891" t="str">
            <v/>
          </cell>
        </row>
        <row r="892">
          <cell r="C892" t="str">
            <v>Horse Hollow 2</v>
          </cell>
          <cell r="D892" t="str">
            <v/>
          </cell>
          <cell r="H892" t="str">
            <v/>
          </cell>
          <cell r="I892" t="str">
            <v/>
          </cell>
          <cell r="J892" t="str">
            <v/>
          </cell>
          <cell r="K892" t="str">
            <v/>
          </cell>
          <cell r="L892" t="str">
            <v/>
          </cell>
          <cell r="M892" t="str">
            <v/>
          </cell>
          <cell r="N892" t="str">
            <v/>
          </cell>
          <cell r="HC892" t="str">
            <v/>
          </cell>
        </row>
        <row r="893">
          <cell r="C893" t="str">
            <v>Horse Hollow 2</v>
          </cell>
          <cell r="D893" t="str">
            <v/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/>
          </cell>
          <cell r="HC893" t="str">
            <v/>
          </cell>
        </row>
        <row r="894">
          <cell r="C894" t="str">
            <v>Horse Hollow 3</v>
          </cell>
          <cell r="D894" t="str">
            <v>Major</v>
          </cell>
          <cell r="H894">
            <v>3780</v>
          </cell>
          <cell r="I894">
            <v>0</v>
          </cell>
          <cell r="J894">
            <v>8130.2291742451807</v>
          </cell>
          <cell r="K894">
            <v>0</v>
          </cell>
          <cell r="L894">
            <v>0</v>
          </cell>
          <cell r="M894">
            <v>220646.65</v>
          </cell>
          <cell r="N894">
            <v>167578.91600096918</v>
          </cell>
          <cell r="HC894">
            <v>0.2</v>
          </cell>
        </row>
        <row r="895">
          <cell r="C895" t="str">
            <v>Horse Hollow 3</v>
          </cell>
          <cell r="D895" t="str">
            <v>Minor</v>
          </cell>
          <cell r="H895">
            <v>1400</v>
          </cell>
          <cell r="I895">
            <v>0</v>
          </cell>
          <cell r="J895">
            <v>8130.2291742451807</v>
          </cell>
          <cell r="K895">
            <v>0</v>
          </cell>
          <cell r="L895">
            <v>0</v>
          </cell>
          <cell r="M895">
            <v>89881.27</v>
          </cell>
          <cell r="N895">
            <v>60021.101719544837</v>
          </cell>
          <cell r="HC895">
            <v>0.2</v>
          </cell>
        </row>
        <row r="896">
          <cell r="C896" t="str">
            <v>Horse Hollow 3</v>
          </cell>
          <cell r="D896" t="str">
            <v>GBX Oil Changes</v>
          </cell>
          <cell r="H896">
            <v>280</v>
          </cell>
          <cell r="I896">
            <v>2400</v>
          </cell>
          <cell r="J896">
            <v>0</v>
          </cell>
          <cell r="K896">
            <v>0</v>
          </cell>
          <cell r="L896">
            <v>0</v>
          </cell>
          <cell r="M896">
            <v>100125</v>
          </cell>
          <cell r="N896">
            <v>12084.78558111641</v>
          </cell>
          <cell r="HC896">
            <v>0.2</v>
          </cell>
        </row>
        <row r="897">
          <cell r="C897" t="str">
            <v>Horse Hollow 3</v>
          </cell>
          <cell r="D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HC897" t="str">
            <v/>
          </cell>
        </row>
        <row r="898">
          <cell r="C898" t="str">
            <v>Horse Hollow 3</v>
          </cell>
          <cell r="D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HC898" t="str">
            <v/>
          </cell>
        </row>
        <row r="899">
          <cell r="C899" t="str">
            <v>Majestic</v>
          </cell>
          <cell r="D899" t="str">
            <v>Major</v>
          </cell>
          <cell r="H899">
            <v>2075</v>
          </cell>
          <cell r="I899">
            <v>0</v>
          </cell>
          <cell r="J899">
            <v>5816.9607129865408</v>
          </cell>
          <cell r="K899">
            <v>28430</v>
          </cell>
          <cell r="L899">
            <v>0</v>
          </cell>
          <cell r="M899">
            <v>78485.049999999988</v>
          </cell>
          <cell r="N899">
            <v>63221.250596257451</v>
          </cell>
          <cell r="HC899">
            <v>0.33333333333333331</v>
          </cell>
        </row>
        <row r="900">
          <cell r="C900" t="str">
            <v>Majestic</v>
          </cell>
          <cell r="D900" t="str">
            <v>Minor</v>
          </cell>
          <cell r="H900">
            <v>1450</v>
          </cell>
          <cell r="I900">
            <v>0</v>
          </cell>
          <cell r="J900">
            <v>6141.9607129865408</v>
          </cell>
          <cell r="K900">
            <v>12230</v>
          </cell>
          <cell r="L900">
            <v>0</v>
          </cell>
          <cell r="M900">
            <v>31971.190000000002</v>
          </cell>
          <cell r="N900">
            <v>22643.714396940348</v>
          </cell>
          <cell r="HC900">
            <v>0.33333333333333331</v>
          </cell>
        </row>
        <row r="901">
          <cell r="C901" t="str">
            <v>Majestic</v>
          </cell>
          <cell r="D901" t="str">
            <v>GBX Oil Changes</v>
          </cell>
          <cell r="H901">
            <v>290</v>
          </cell>
          <cell r="I901">
            <v>1200</v>
          </cell>
          <cell r="J901">
            <v>650</v>
          </cell>
          <cell r="K901">
            <v>2194</v>
          </cell>
          <cell r="L901">
            <v>0</v>
          </cell>
          <cell r="M901">
            <v>36712.5</v>
          </cell>
          <cell r="N901">
            <v>4431.0880464093507</v>
          </cell>
          <cell r="HC901">
            <v>0.2</v>
          </cell>
        </row>
        <row r="902">
          <cell r="C902" t="str">
            <v>Majestic</v>
          </cell>
          <cell r="D902" t="str">
            <v/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  <cell r="N902" t="str">
            <v/>
          </cell>
          <cell r="HC902" t="str">
            <v/>
          </cell>
        </row>
        <row r="903">
          <cell r="C903" t="str">
            <v>Majestic</v>
          </cell>
          <cell r="D903" t="str">
            <v/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  <cell r="L903" t="str">
            <v/>
          </cell>
          <cell r="M903" t="str">
            <v/>
          </cell>
          <cell r="N903" t="str">
            <v/>
          </cell>
          <cell r="HC903" t="str">
            <v/>
          </cell>
        </row>
        <row r="904">
          <cell r="C904" t="str">
            <v>Oklahoma</v>
          </cell>
          <cell r="D904" t="str">
            <v>Major</v>
          </cell>
          <cell r="H904">
            <v>2240</v>
          </cell>
          <cell r="I904">
            <v>0</v>
          </cell>
          <cell r="J904">
            <v>3710.4401600582032</v>
          </cell>
          <cell r="K904">
            <v>0</v>
          </cell>
          <cell r="L904">
            <v>0</v>
          </cell>
          <cell r="M904">
            <v>100697.79999999999</v>
          </cell>
          <cell r="N904">
            <v>76478.968376281249</v>
          </cell>
          <cell r="HC904">
            <v>0.2</v>
          </cell>
        </row>
        <row r="905">
          <cell r="C905" t="str">
            <v>Oklahoma</v>
          </cell>
          <cell r="D905" t="str">
            <v>Minor</v>
          </cell>
          <cell r="H905">
            <v>630</v>
          </cell>
          <cell r="I905">
            <v>0</v>
          </cell>
          <cell r="J905">
            <v>3710.4401600582032</v>
          </cell>
          <cell r="K905">
            <v>0</v>
          </cell>
          <cell r="L905">
            <v>0</v>
          </cell>
          <cell r="M905">
            <v>41019.64</v>
          </cell>
          <cell r="N905">
            <v>27392.180650530529</v>
          </cell>
          <cell r="HC905">
            <v>0.2</v>
          </cell>
        </row>
        <row r="906">
          <cell r="C906" t="str">
            <v>Oklahoma</v>
          </cell>
          <cell r="D906" t="str">
            <v>GBX Oil Changes</v>
          </cell>
          <cell r="H906">
            <v>140</v>
          </cell>
          <cell r="I906">
            <v>1200</v>
          </cell>
          <cell r="J906">
            <v>0</v>
          </cell>
          <cell r="K906">
            <v>0</v>
          </cell>
          <cell r="L906">
            <v>0</v>
          </cell>
          <cell r="M906">
            <v>43387.5</v>
          </cell>
          <cell r="N906">
            <v>5236.7404184837778</v>
          </cell>
          <cell r="HC906">
            <v>0.2</v>
          </cell>
        </row>
        <row r="907">
          <cell r="C907" t="str">
            <v>Oklahoma</v>
          </cell>
          <cell r="D907" t="str">
            <v/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  <cell r="N907" t="str">
            <v/>
          </cell>
          <cell r="HC907" t="str">
            <v/>
          </cell>
        </row>
        <row r="908">
          <cell r="C908" t="str">
            <v>Oklahoma</v>
          </cell>
          <cell r="D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 t="str">
            <v/>
          </cell>
          <cell r="HC908" t="str">
            <v/>
          </cell>
        </row>
        <row r="909">
          <cell r="C909" t="str">
            <v>Red Canyon</v>
          </cell>
          <cell r="D909" t="str">
            <v>Major</v>
          </cell>
          <cell r="H909">
            <v>2350</v>
          </cell>
          <cell r="I909">
            <v>0</v>
          </cell>
          <cell r="J909">
            <v>5655.6566024008735</v>
          </cell>
          <cell r="K909">
            <v>26560</v>
          </cell>
          <cell r="L909">
            <v>0</v>
          </cell>
          <cell r="M909">
            <v>82927.599999999991</v>
          </cell>
          <cell r="N909">
            <v>66799.811950762582</v>
          </cell>
          <cell r="HC909">
            <v>0.33333333333333331</v>
          </cell>
        </row>
        <row r="910">
          <cell r="C910" t="str">
            <v>Red Canyon</v>
          </cell>
          <cell r="D910" t="str">
            <v>Minor</v>
          </cell>
          <cell r="H910">
            <v>1450</v>
          </cell>
          <cell r="I910">
            <v>0</v>
          </cell>
          <cell r="J910">
            <v>6305.6566024008735</v>
          </cell>
          <cell r="K910">
            <v>13350</v>
          </cell>
          <cell r="L910">
            <v>0</v>
          </cell>
          <cell r="M910">
            <v>33780.880000000005</v>
          </cell>
          <cell r="N910">
            <v>23925.434079786028</v>
          </cell>
          <cell r="HC910">
            <v>0.33333333333333331</v>
          </cell>
        </row>
        <row r="911">
          <cell r="C911" t="str">
            <v>Red Canyon</v>
          </cell>
          <cell r="D911" t="str">
            <v>GBX Oil Changes</v>
          </cell>
          <cell r="H911">
            <v>290</v>
          </cell>
          <cell r="I911">
            <v>1200</v>
          </cell>
          <cell r="J911">
            <v>650</v>
          </cell>
          <cell r="K911">
            <v>2930</v>
          </cell>
          <cell r="L911">
            <v>0</v>
          </cell>
          <cell r="M911">
            <v>36712.5</v>
          </cell>
          <cell r="N911">
            <v>4699.638837100827</v>
          </cell>
          <cell r="HC911">
            <v>0.33333333333333331</v>
          </cell>
        </row>
        <row r="912">
          <cell r="C912" t="str">
            <v>Red Canyon</v>
          </cell>
          <cell r="D912" t="str">
            <v/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  <cell r="HC912" t="str">
            <v/>
          </cell>
        </row>
        <row r="913">
          <cell r="C913" t="str">
            <v>Red Canyon</v>
          </cell>
          <cell r="D913" t="str">
            <v/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  <cell r="N913" t="str">
            <v/>
          </cell>
          <cell r="HC913" t="str">
            <v/>
          </cell>
        </row>
        <row r="914">
          <cell r="C914" t="str">
            <v>Weatherford</v>
          </cell>
          <cell r="D914" t="str">
            <v>Major</v>
          </cell>
          <cell r="H914">
            <v>3220</v>
          </cell>
          <cell r="I914">
            <v>0</v>
          </cell>
          <cell r="J914">
            <v>5347.3990542015281</v>
          </cell>
          <cell r="K914">
            <v>0</v>
          </cell>
          <cell r="L914">
            <v>0</v>
          </cell>
          <cell r="M914">
            <v>145123.29999999999</v>
          </cell>
          <cell r="N914">
            <v>110219.68971875827</v>
          </cell>
          <cell r="HC914">
            <v>0.2</v>
          </cell>
        </row>
        <row r="915">
          <cell r="C915" t="str">
            <v>Weatherford</v>
          </cell>
          <cell r="D915" t="str">
            <v>Minor</v>
          </cell>
          <cell r="H915">
            <v>1820</v>
          </cell>
          <cell r="I915">
            <v>0</v>
          </cell>
          <cell r="J915">
            <v>5347.3990542015281</v>
          </cell>
          <cell r="K915">
            <v>0</v>
          </cell>
          <cell r="L915">
            <v>0</v>
          </cell>
          <cell r="M915">
            <v>59116.54</v>
          </cell>
          <cell r="N915">
            <v>39476.96623164694</v>
          </cell>
          <cell r="HC915">
            <v>0.2</v>
          </cell>
        </row>
        <row r="916">
          <cell r="C916" t="str">
            <v>Weatherford</v>
          </cell>
          <cell r="D916" t="str">
            <v>GBX Oil Changes</v>
          </cell>
          <cell r="H916">
            <v>210</v>
          </cell>
          <cell r="I916">
            <v>1800</v>
          </cell>
          <cell r="J916">
            <v>0</v>
          </cell>
          <cell r="K916">
            <v>0</v>
          </cell>
          <cell r="L916">
            <v>0</v>
          </cell>
          <cell r="M916">
            <v>63412.5</v>
          </cell>
          <cell r="N916">
            <v>7653.6975347070602</v>
          </cell>
          <cell r="HC916">
            <v>0.2</v>
          </cell>
        </row>
        <row r="917">
          <cell r="C917" t="str">
            <v>Weatherford</v>
          </cell>
          <cell r="D917" t="str">
            <v/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  <cell r="N917" t="str">
            <v/>
          </cell>
          <cell r="HC917" t="str">
            <v/>
          </cell>
        </row>
        <row r="918">
          <cell r="C918" t="str">
            <v>Weatherford</v>
          </cell>
          <cell r="D918" t="str">
            <v/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  <cell r="HC918" t="str">
            <v/>
          </cell>
        </row>
        <row r="919">
          <cell r="C919" t="str">
            <v>Wolf Ridge</v>
          </cell>
          <cell r="D919" t="str">
            <v>Major</v>
          </cell>
          <cell r="H919">
            <v>2775</v>
          </cell>
          <cell r="I919">
            <v>0</v>
          </cell>
          <cell r="J919">
            <v>7017.3972353583122</v>
          </cell>
          <cell r="K919">
            <v>44380</v>
          </cell>
          <cell r="L919">
            <v>0</v>
          </cell>
          <cell r="M919">
            <v>111063.75</v>
          </cell>
          <cell r="N919">
            <v>89464.033862628465</v>
          </cell>
          <cell r="HC919">
            <v>0.33333333333333331</v>
          </cell>
        </row>
        <row r="920">
          <cell r="C920" t="str">
            <v>Wolf Ridge</v>
          </cell>
          <cell r="D920" t="str">
            <v>Minor</v>
          </cell>
          <cell r="H920">
            <v>1000</v>
          </cell>
          <cell r="I920">
            <v>0</v>
          </cell>
          <cell r="J920">
            <v>5392.3972353583122</v>
          </cell>
          <cell r="K920">
            <v>12376</v>
          </cell>
          <cell r="L920">
            <v>0</v>
          </cell>
          <cell r="M920">
            <v>45242.25</v>
          </cell>
          <cell r="N920">
            <v>32042.992071142002</v>
          </cell>
          <cell r="HC920">
            <v>0.33333333333333331</v>
          </cell>
        </row>
        <row r="921">
          <cell r="C921" t="str">
            <v>Wolf Ridge</v>
          </cell>
          <cell r="D921" t="str">
            <v>GBX Oil Changes</v>
          </cell>
          <cell r="H921">
            <v>290</v>
          </cell>
          <cell r="I921">
            <v>1200</v>
          </cell>
          <cell r="J921">
            <v>650</v>
          </cell>
          <cell r="K921">
            <v>2930</v>
          </cell>
          <cell r="L921">
            <v>0</v>
          </cell>
          <cell r="M921">
            <v>50062.5</v>
          </cell>
          <cell r="N921">
            <v>6042.392790558205</v>
          </cell>
          <cell r="HC921">
            <v>0.2</v>
          </cell>
        </row>
        <row r="922">
          <cell r="C922" t="str">
            <v>Wolf Ridge</v>
          </cell>
          <cell r="D922" t="str">
            <v/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 t="str">
            <v/>
          </cell>
          <cell r="N922" t="str">
            <v/>
          </cell>
          <cell r="HC922" t="str">
            <v/>
          </cell>
        </row>
        <row r="923">
          <cell r="C923" t="str">
            <v>Wolf Ridge</v>
          </cell>
          <cell r="D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HC923" t="str">
            <v/>
          </cell>
        </row>
        <row r="924">
          <cell r="C924" t="str">
            <v>Ashtabula 1</v>
          </cell>
          <cell r="D924" t="str">
            <v>Major</v>
          </cell>
          <cell r="H924">
            <v>3360</v>
          </cell>
          <cell r="I924">
            <v>0</v>
          </cell>
          <cell r="J924">
            <v>8812.8447773243042</v>
          </cell>
          <cell r="K924">
            <v>0</v>
          </cell>
          <cell r="L924">
            <v>0</v>
          </cell>
          <cell r="M924">
            <v>146604.15</v>
          </cell>
          <cell r="N924">
            <v>105218.51645139324</v>
          </cell>
          <cell r="HC924">
            <v>0.2</v>
          </cell>
        </row>
        <row r="925">
          <cell r="C925" t="str">
            <v>Ashtabula 1</v>
          </cell>
          <cell r="D925" t="str">
            <v>Minor</v>
          </cell>
          <cell r="H925">
            <v>1260</v>
          </cell>
          <cell r="I925">
            <v>0</v>
          </cell>
          <cell r="J925">
            <v>8812.8447773243042</v>
          </cell>
          <cell r="K925">
            <v>0</v>
          </cell>
          <cell r="L925">
            <v>0</v>
          </cell>
          <cell r="M925">
            <v>59719.770000000004</v>
          </cell>
          <cell r="N925">
            <v>37685.715061387258</v>
          </cell>
          <cell r="HC925">
            <v>0.2</v>
          </cell>
        </row>
        <row r="926">
          <cell r="C926" t="str">
            <v>Ashtabula 1</v>
          </cell>
          <cell r="D926" t="str">
            <v>GBX Oil Changes</v>
          </cell>
          <cell r="H926">
            <v>210</v>
          </cell>
          <cell r="I926">
            <v>1800</v>
          </cell>
          <cell r="J926">
            <v>0</v>
          </cell>
          <cell r="K926">
            <v>0</v>
          </cell>
          <cell r="L926">
            <v>0</v>
          </cell>
          <cell r="M926">
            <v>66750</v>
          </cell>
          <cell r="N926">
            <v>7613.2757699772246</v>
          </cell>
          <cell r="HC926">
            <v>0.2</v>
          </cell>
        </row>
        <row r="927">
          <cell r="C927" t="str">
            <v>Ashtabula 1</v>
          </cell>
          <cell r="D927" t="str">
            <v/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  <cell r="L927" t="str">
            <v/>
          </cell>
          <cell r="M927" t="str">
            <v/>
          </cell>
          <cell r="N927" t="str">
            <v/>
          </cell>
          <cell r="HC927" t="str">
            <v/>
          </cell>
        </row>
        <row r="928">
          <cell r="C928" t="str">
            <v>Ashtabula 1</v>
          </cell>
          <cell r="D928" t="str">
            <v/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  <cell r="L928" t="str">
            <v/>
          </cell>
          <cell r="M928" t="str">
            <v/>
          </cell>
          <cell r="N928" t="str">
            <v/>
          </cell>
          <cell r="HC928" t="str">
            <v/>
          </cell>
        </row>
        <row r="929">
          <cell r="C929" t="str">
            <v>Ashtabula 2</v>
          </cell>
          <cell r="D929" t="str">
            <v>Major</v>
          </cell>
          <cell r="H929">
            <v>3150</v>
          </cell>
          <cell r="I929">
            <v>0</v>
          </cell>
          <cell r="J929">
            <v>7601.9195407453926</v>
          </cell>
          <cell r="K929">
            <v>0</v>
          </cell>
          <cell r="L929">
            <v>0</v>
          </cell>
          <cell r="M929">
            <v>118468</v>
          </cell>
          <cell r="N929">
            <v>85025.063799105657</v>
          </cell>
          <cell r="HC929">
            <v>0.2</v>
          </cell>
        </row>
        <row r="930">
          <cell r="C930" t="str">
            <v>Ashtabula 2</v>
          </cell>
          <cell r="D930" t="str">
            <v>Minor</v>
          </cell>
          <cell r="H930">
            <v>1050</v>
          </cell>
          <cell r="I930">
            <v>0</v>
          </cell>
          <cell r="J930">
            <v>7601.9195407453926</v>
          </cell>
          <cell r="K930">
            <v>0</v>
          </cell>
          <cell r="L930">
            <v>0</v>
          </cell>
          <cell r="M930">
            <v>48258.400000000001</v>
          </cell>
          <cell r="N930">
            <v>30453.103079908899</v>
          </cell>
          <cell r="HC930">
            <v>0.2</v>
          </cell>
        </row>
        <row r="931">
          <cell r="C931" t="str">
            <v>Ashtabula 2</v>
          </cell>
          <cell r="D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HC931" t="str">
            <v/>
          </cell>
        </row>
        <row r="932">
          <cell r="C932" t="str">
            <v>Ashtabula 2</v>
          </cell>
          <cell r="D932" t="str">
            <v/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  <cell r="N932" t="str">
            <v/>
          </cell>
          <cell r="HC932" t="str">
            <v/>
          </cell>
        </row>
        <row r="933">
          <cell r="C933" t="str">
            <v>Ashtabula 2</v>
          </cell>
          <cell r="D933" t="str">
            <v/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  <cell r="L933" t="str">
            <v/>
          </cell>
          <cell r="M933" t="str">
            <v/>
          </cell>
          <cell r="N933" t="str">
            <v/>
          </cell>
          <cell r="HC933" t="str">
            <v/>
          </cell>
        </row>
        <row r="934">
          <cell r="C934" t="str">
            <v>Baldwin</v>
          </cell>
          <cell r="D934" t="str">
            <v>Major</v>
          </cell>
          <cell r="H934">
            <v>1680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94774.399999999994</v>
          </cell>
          <cell r="N934">
            <v>68020.051039284517</v>
          </cell>
          <cell r="HC934">
            <v>0.2</v>
          </cell>
        </row>
        <row r="935">
          <cell r="C935" t="str">
            <v>Baldwin</v>
          </cell>
          <cell r="D935" t="str">
            <v>Minor</v>
          </cell>
          <cell r="H935">
            <v>630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38606.720000000001</v>
          </cell>
          <cell r="N935">
            <v>24362.482463927117</v>
          </cell>
          <cell r="HC935">
            <v>0.2</v>
          </cell>
        </row>
        <row r="936">
          <cell r="C936" t="str">
            <v>Baldwin</v>
          </cell>
          <cell r="D936" t="str">
            <v/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  <cell r="HC936" t="str">
            <v/>
          </cell>
        </row>
        <row r="937">
          <cell r="C937" t="str">
            <v>Baldwin</v>
          </cell>
          <cell r="D937" t="str">
            <v/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  <cell r="HC937" t="str">
            <v/>
          </cell>
        </row>
        <row r="938">
          <cell r="C938" t="str">
            <v>Baldwin</v>
          </cell>
          <cell r="D938" t="str">
            <v/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  <cell r="N938" t="str">
            <v/>
          </cell>
          <cell r="HC938" t="str">
            <v/>
          </cell>
        </row>
        <row r="939">
          <cell r="C939" t="str">
            <v>Day County</v>
          </cell>
          <cell r="D939" t="str">
            <v>Major</v>
          </cell>
          <cell r="H939">
            <v>2240</v>
          </cell>
          <cell r="I939">
            <v>0</v>
          </cell>
          <cell r="J939">
            <v>4440.0592007893447</v>
          </cell>
          <cell r="K939">
            <v>0</v>
          </cell>
          <cell r="L939">
            <v>0</v>
          </cell>
          <cell r="M939">
            <v>97736.099999999991</v>
          </cell>
          <cell r="N939">
            <v>70145.67763426216</v>
          </cell>
          <cell r="HC939">
            <v>0.2</v>
          </cell>
        </row>
        <row r="940">
          <cell r="C940" t="str">
            <v>Day County</v>
          </cell>
          <cell r="D940" t="str">
            <v>Minor</v>
          </cell>
          <cell r="H940">
            <v>630</v>
          </cell>
          <cell r="I940">
            <v>0</v>
          </cell>
          <cell r="J940">
            <v>4440.0592007893447</v>
          </cell>
          <cell r="K940">
            <v>0</v>
          </cell>
          <cell r="L940">
            <v>0</v>
          </cell>
          <cell r="M940">
            <v>39813.18</v>
          </cell>
          <cell r="N940">
            <v>25123.81004092484</v>
          </cell>
          <cell r="HC940">
            <v>0.2</v>
          </cell>
        </row>
        <row r="941">
          <cell r="C941" t="str">
            <v>Day County</v>
          </cell>
          <cell r="D941" t="str">
            <v/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  <cell r="HC941" t="str">
            <v/>
          </cell>
        </row>
        <row r="942">
          <cell r="C942" t="str">
            <v>Day County</v>
          </cell>
          <cell r="D942" t="str">
            <v/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  <cell r="HC942" t="str">
            <v/>
          </cell>
        </row>
        <row r="943">
          <cell r="C943" t="str">
            <v>Day County</v>
          </cell>
          <cell r="D943" t="str">
            <v/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HC943" t="str">
            <v/>
          </cell>
        </row>
        <row r="944">
          <cell r="C944" t="str">
            <v>Endeavor 1</v>
          </cell>
          <cell r="D944" t="str">
            <v>Warranty Sweep</v>
          </cell>
          <cell r="H944">
            <v>420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1000</v>
          </cell>
          <cell r="N944">
            <v>16610.783498132125</v>
          </cell>
          <cell r="HC944">
            <v>0</v>
          </cell>
        </row>
        <row r="945">
          <cell r="C945" t="str">
            <v>Endeavor 1</v>
          </cell>
          <cell r="D945" t="str">
            <v>Major</v>
          </cell>
          <cell r="H945">
            <v>1400</v>
          </cell>
          <cell r="I945">
            <v>0</v>
          </cell>
          <cell r="J945">
            <v>4484.9082836256002</v>
          </cell>
          <cell r="K945">
            <v>0</v>
          </cell>
          <cell r="L945">
            <v>0</v>
          </cell>
          <cell r="M945">
            <v>50846</v>
          </cell>
          <cell r="N945">
            <v>51139.680677119737</v>
          </cell>
          <cell r="HC945">
            <v>0.1111111111111111</v>
          </cell>
        </row>
        <row r="946">
          <cell r="C946" t="str">
            <v>Endeavor 1</v>
          </cell>
          <cell r="D946" t="str">
            <v>Minor</v>
          </cell>
          <cell r="H946">
            <v>490</v>
          </cell>
          <cell r="I946">
            <v>0</v>
          </cell>
          <cell r="J946">
            <v>4484.9082836256002</v>
          </cell>
          <cell r="K946">
            <v>0</v>
          </cell>
          <cell r="L946">
            <v>0</v>
          </cell>
          <cell r="M946">
            <v>17000</v>
          </cell>
          <cell r="N946">
            <v>16610.783498132125</v>
          </cell>
          <cell r="HC946">
            <v>0</v>
          </cell>
        </row>
        <row r="947">
          <cell r="C947" t="str">
            <v>Endeavor 1</v>
          </cell>
          <cell r="D947" t="str">
            <v>GBX Oil Changes</v>
          </cell>
          <cell r="H947">
            <v>140</v>
          </cell>
          <cell r="I947">
            <v>1200</v>
          </cell>
          <cell r="J947">
            <v>0</v>
          </cell>
          <cell r="K947">
            <v>0</v>
          </cell>
          <cell r="L947">
            <v>0</v>
          </cell>
          <cell r="M947">
            <v>42575</v>
          </cell>
          <cell r="N947">
            <v>1384.2319581776771</v>
          </cell>
          <cell r="HC947">
            <v>0</v>
          </cell>
        </row>
        <row r="948">
          <cell r="C948" t="str">
            <v>Endeavor 1</v>
          </cell>
          <cell r="D948" t="str">
            <v/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  <cell r="N948" t="str">
            <v/>
          </cell>
          <cell r="HC948" t="str">
            <v/>
          </cell>
        </row>
        <row r="949">
          <cell r="C949" t="str">
            <v>Endeavor 2</v>
          </cell>
          <cell r="D949" t="str">
            <v>Major</v>
          </cell>
          <cell r="H949">
            <v>700</v>
          </cell>
          <cell r="I949">
            <v>0</v>
          </cell>
          <cell r="J949">
            <v>2242.4541418128001</v>
          </cell>
          <cell r="K949">
            <v>0</v>
          </cell>
          <cell r="L949">
            <v>0</v>
          </cell>
          <cell r="M949">
            <v>25423</v>
          </cell>
          <cell r="N949">
            <v>25569.840338559869</v>
          </cell>
          <cell r="HC949">
            <v>0.1111111111111111</v>
          </cell>
        </row>
        <row r="950">
          <cell r="C950" t="str">
            <v>Endeavor 2</v>
          </cell>
          <cell r="D950" t="str">
            <v>Minor</v>
          </cell>
          <cell r="H950">
            <v>210</v>
          </cell>
          <cell r="I950">
            <v>0</v>
          </cell>
          <cell r="J950">
            <v>2242.4541418128001</v>
          </cell>
          <cell r="K950">
            <v>0</v>
          </cell>
          <cell r="L950">
            <v>0</v>
          </cell>
          <cell r="M950">
            <v>8500</v>
          </cell>
          <cell r="N950">
            <v>8305.3917490660624</v>
          </cell>
          <cell r="HC950">
            <v>0</v>
          </cell>
        </row>
        <row r="951">
          <cell r="C951" t="str">
            <v>Endeavor 2</v>
          </cell>
          <cell r="D951" t="str">
            <v>GBX Oil Changes</v>
          </cell>
          <cell r="H951">
            <v>70</v>
          </cell>
          <cell r="I951">
            <v>600</v>
          </cell>
          <cell r="J951">
            <v>0</v>
          </cell>
          <cell r="K951">
            <v>0</v>
          </cell>
          <cell r="L951">
            <v>0</v>
          </cell>
          <cell r="M951">
            <v>21287.5</v>
          </cell>
          <cell r="N951">
            <v>692.11597908883857</v>
          </cell>
          <cell r="HC951">
            <v>0</v>
          </cell>
        </row>
        <row r="952">
          <cell r="C952" t="str">
            <v>Endeavor 2</v>
          </cell>
          <cell r="D952" t="str">
            <v/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  <cell r="N952" t="str">
            <v/>
          </cell>
          <cell r="HC952" t="str">
            <v/>
          </cell>
        </row>
        <row r="953">
          <cell r="C953" t="str">
            <v>Endeavor 2</v>
          </cell>
          <cell r="D953" t="str">
            <v/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  <cell r="N953" t="str">
            <v/>
          </cell>
          <cell r="HC953" t="str">
            <v/>
          </cell>
        </row>
        <row r="954">
          <cell r="C954" t="str">
            <v>Lake Benton 2</v>
          </cell>
          <cell r="D954" t="str">
            <v>Major</v>
          </cell>
          <cell r="H954">
            <v>2240</v>
          </cell>
          <cell r="I954">
            <v>0</v>
          </cell>
          <cell r="J954">
            <v>4608.2432614253048</v>
          </cell>
          <cell r="K954">
            <v>0</v>
          </cell>
          <cell r="L954">
            <v>0</v>
          </cell>
          <cell r="M954">
            <v>61118.44</v>
          </cell>
          <cell r="N954">
            <v>95592.671231622517</v>
          </cell>
          <cell r="HC954">
            <v>0.2</v>
          </cell>
        </row>
        <row r="955">
          <cell r="C955" t="str">
            <v>Lake Benton 2</v>
          </cell>
          <cell r="D955" t="str">
            <v>Minor</v>
          </cell>
          <cell r="H955">
            <v>2240</v>
          </cell>
          <cell r="I955">
            <v>0</v>
          </cell>
          <cell r="J955">
            <v>4608.2432614253048</v>
          </cell>
          <cell r="K955">
            <v>0</v>
          </cell>
          <cell r="L955">
            <v>0</v>
          </cell>
          <cell r="M955">
            <v>67123.149999999994</v>
          </cell>
          <cell r="N955">
            <v>56085.964423453581</v>
          </cell>
          <cell r="HC955">
            <v>0</v>
          </cell>
        </row>
        <row r="956">
          <cell r="C956" t="str">
            <v>Lake Benton 2</v>
          </cell>
          <cell r="D956" t="str">
            <v>GBX Oil Changes</v>
          </cell>
          <cell r="H956">
            <v>280</v>
          </cell>
          <cell r="I956">
            <v>2400</v>
          </cell>
          <cell r="J956">
            <v>0</v>
          </cell>
          <cell r="K956">
            <v>0</v>
          </cell>
          <cell r="L956">
            <v>0</v>
          </cell>
          <cell r="M956">
            <v>76780.5</v>
          </cell>
          <cell r="N956">
            <v>9412.7773156082058</v>
          </cell>
          <cell r="HC956">
            <v>0</v>
          </cell>
        </row>
        <row r="957">
          <cell r="C957" t="str">
            <v>Lake Benton 2</v>
          </cell>
          <cell r="D957" t="str">
            <v/>
          </cell>
          <cell r="H957" t="str">
            <v/>
          </cell>
          <cell r="I957" t="str">
            <v/>
          </cell>
          <cell r="J957" t="str">
            <v/>
          </cell>
          <cell r="K957" t="str">
            <v/>
          </cell>
          <cell r="L957" t="str">
            <v/>
          </cell>
          <cell r="M957" t="str">
            <v/>
          </cell>
          <cell r="N957" t="str">
            <v/>
          </cell>
          <cell r="HC957" t="str">
            <v/>
          </cell>
        </row>
        <row r="958">
          <cell r="C958" t="str">
            <v>Lake Benton 2</v>
          </cell>
          <cell r="D958" t="str">
            <v/>
          </cell>
          <cell r="H958" t="str">
            <v/>
          </cell>
          <cell r="I958" t="str">
            <v/>
          </cell>
          <cell r="J958" t="str">
            <v/>
          </cell>
          <cell r="K958" t="str">
            <v/>
          </cell>
          <cell r="L958" t="str">
            <v/>
          </cell>
          <cell r="M958" t="str">
            <v/>
          </cell>
          <cell r="N958" t="str">
            <v/>
          </cell>
          <cell r="HC958" t="str">
            <v/>
          </cell>
        </row>
        <row r="959">
          <cell r="C959" t="str">
            <v>Langdon 1</v>
          </cell>
          <cell r="D959" t="str">
            <v>Major</v>
          </cell>
          <cell r="H959">
            <v>3180</v>
          </cell>
          <cell r="I959">
            <v>0</v>
          </cell>
          <cell r="J959">
            <v>9081.0041709647048</v>
          </cell>
          <cell r="K959">
            <v>19250</v>
          </cell>
          <cell r="L959">
            <v>3300</v>
          </cell>
          <cell r="M959">
            <v>116987.15</v>
          </cell>
          <cell r="N959">
            <v>89050.871744139062</v>
          </cell>
          <cell r="HC959">
            <v>0.33333333333333331</v>
          </cell>
        </row>
        <row r="960">
          <cell r="C960" t="str">
            <v>Langdon 1</v>
          </cell>
          <cell r="D960" t="str">
            <v>Minor</v>
          </cell>
          <cell r="H960">
            <v>980</v>
          </cell>
          <cell r="I960">
            <v>0</v>
          </cell>
          <cell r="J960">
            <v>7131.0041709647039</v>
          </cell>
          <cell r="K960">
            <v>0</v>
          </cell>
          <cell r="L960">
            <v>0</v>
          </cell>
          <cell r="M960">
            <v>47655.17</v>
          </cell>
          <cell r="N960">
            <v>30072.439291410035</v>
          </cell>
          <cell r="HC960">
            <v>0.2</v>
          </cell>
        </row>
        <row r="961">
          <cell r="C961" t="str">
            <v>Langdon 1</v>
          </cell>
          <cell r="D961" t="str">
            <v>GBX Oil Changes</v>
          </cell>
          <cell r="H961">
            <v>140</v>
          </cell>
          <cell r="I961">
            <v>1200</v>
          </cell>
          <cell r="J961">
            <v>0</v>
          </cell>
          <cell r="K961">
            <v>0</v>
          </cell>
          <cell r="L961">
            <v>0</v>
          </cell>
          <cell r="M961">
            <v>53400</v>
          </cell>
          <cell r="N961">
            <v>6090.6206159817793</v>
          </cell>
          <cell r="HC961">
            <v>0.2</v>
          </cell>
        </row>
        <row r="962">
          <cell r="C962" t="str">
            <v>Langdon 1</v>
          </cell>
          <cell r="D962" t="str">
            <v/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  <cell r="HC962" t="str">
            <v/>
          </cell>
        </row>
        <row r="963">
          <cell r="C963" t="str">
            <v>Langdon 1</v>
          </cell>
          <cell r="D963" t="str">
            <v/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  <cell r="HC963" t="str">
            <v/>
          </cell>
        </row>
        <row r="964">
          <cell r="C964" t="str">
            <v>Langdon 2</v>
          </cell>
          <cell r="D964" t="str">
            <v>Major</v>
          </cell>
          <cell r="H964">
            <v>980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39982.949999999997</v>
          </cell>
          <cell r="N964">
            <v>28695.959032198156</v>
          </cell>
          <cell r="HC964">
            <v>0.2</v>
          </cell>
        </row>
        <row r="965">
          <cell r="C965" t="str">
            <v>Langdon 2</v>
          </cell>
          <cell r="D965" t="str">
            <v>Minor</v>
          </cell>
          <cell r="H965">
            <v>280</v>
          </cell>
          <cell r="I965">
            <v>0</v>
          </cell>
          <cell r="J965">
            <v>1816.3878548683679</v>
          </cell>
          <cell r="K965">
            <v>0</v>
          </cell>
          <cell r="L965">
            <v>0</v>
          </cell>
          <cell r="M965">
            <v>16287.210000000001</v>
          </cell>
          <cell r="N965">
            <v>10277.922289469252</v>
          </cell>
          <cell r="HC965">
            <v>0.2</v>
          </cell>
        </row>
        <row r="966">
          <cell r="C966" t="str">
            <v>Langdon 2</v>
          </cell>
          <cell r="D966" t="str">
            <v>GBX Oil Changes</v>
          </cell>
          <cell r="H966">
            <v>70</v>
          </cell>
          <cell r="I966">
            <v>600</v>
          </cell>
          <cell r="J966">
            <v>1816.3878548683679</v>
          </cell>
          <cell r="K966">
            <v>0</v>
          </cell>
          <cell r="L966">
            <v>0</v>
          </cell>
          <cell r="M966">
            <v>20025</v>
          </cell>
          <cell r="N966">
            <v>2283.982730993167</v>
          </cell>
          <cell r="HC966">
            <v>0.2</v>
          </cell>
        </row>
        <row r="967">
          <cell r="C967" t="str">
            <v>Langdon 2</v>
          </cell>
          <cell r="D967" t="str">
            <v/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  <cell r="HC967" t="str">
            <v/>
          </cell>
        </row>
        <row r="968">
          <cell r="C968" t="str">
            <v>Langdon 2</v>
          </cell>
          <cell r="D968" t="str">
            <v/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  <cell r="HC968" t="str">
            <v/>
          </cell>
        </row>
        <row r="969">
          <cell r="C969" t="str">
            <v>North Dakota</v>
          </cell>
          <cell r="D969" t="str">
            <v>Major</v>
          </cell>
          <cell r="H969">
            <v>2800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60714.85</v>
          </cell>
          <cell r="N969">
            <v>43575.345197041643</v>
          </cell>
          <cell r="HC969">
            <v>0.2</v>
          </cell>
        </row>
        <row r="970">
          <cell r="C970" t="str">
            <v>North Dakota</v>
          </cell>
          <cell r="D970" t="str">
            <v>Minor</v>
          </cell>
          <cell r="H970">
            <v>770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24732.43</v>
          </cell>
          <cell r="N970">
            <v>15607.215328453309</v>
          </cell>
          <cell r="HC970">
            <v>0.2</v>
          </cell>
        </row>
        <row r="971">
          <cell r="C971" t="str">
            <v>North Dakota</v>
          </cell>
          <cell r="D971" t="str">
            <v>GBX Oil Changes</v>
          </cell>
          <cell r="H971">
            <v>420</v>
          </cell>
          <cell r="I971">
            <v>3600</v>
          </cell>
          <cell r="J971">
            <v>0</v>
          </cell>
          <cell r="K971">
            <v>0</v>
          </cell>
          <cell r="L971">
            <v>0</v>
          </cell>
          <cell r="M971">
            <v>136837.5</v>
          </cell>
          <cell r="N971">
            <v>15607.215328453309</v>
          </cell>
          <cell r="HC971">
            <v>0.2</v>
          </cell>
        </row>
        <row r="972">
          <cell r="C972" t="str">
            <v>North Dakota</v>
          </cell>
          <cell r="D972" t="str">
            <v/>
          </cell>
          <cell r="H972" t="str">
            <v/>
          </cell>
          <cell r="I972" t="str">
            <v/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  <cell r="N972" t="str">
            <v/>
          </cell>
          <cell r="HC972" t="str">
            <v/>
          </cell>
        </row>
        <row r="973">
          <cell r="C973" t="str">
            <v>North Dakota</v>
          </cell>
          <cell r="D973" t="str">
            <v/>
          </cell>
          <cell r="H973" t="str">
            <v/>
          </cell>
          <cell r="I973" t="str">
            <v/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  <cell r="N973" t="str">
            <v/>
          </cell>
          <cell r="HC973" t="str">
            <v/>
          </cell>
        </row>
        <row r="974">
          <cell r="C974" t="str">
            <v>Oliver 1</v>
          </cell>
          <cell r="D974" t="str">
            <v>Major</v>
          </cell>
          <cell r="H974">
            <v>2240</v>
          </cell>
          <cell r="I974">
            <v>0</v>
          </cell>
          <cell r="J974">
            <v>4538.7271830291074</v>
          </cell>
          <cell r="K974">
            <v>0</v>
          </cell>
          <cell r="L974">
            <v>0</v>
          </cell>
          <cell r="M974">
            <v>72741.459999999992</v>
          </cell>
          <cell r="N974">
            <v>60271.766512319693</v>
          </cell>
          <cell r="HC974">
            <v>0.1111111111111111</v>
          </cell>
        </row>
        <row r="975">
          <cell r="C975" t="str">
            <v>Oliver 1</v>
          </cell>
          <cell r="D975" t="str">
            <v>GBX Oil Changes</v>
          </cell>
          <cell r="H975">
            <v>70</v>
          </cell>
          <cell r="I975">
            <v>600</v>
          </cell>
          <cell r="J975">
            <v>0</v>
          </cell>
          <cell r="K975">
            <v>0</v>
          </cell>
          <cell r="L975">
            <v>0</v>
          </cell>
          <cell r="M975">
            <v>11061.2</v>
          </cell>
          <cell r="N975">
            <v>1107.3855665421418</v>
          </cell>
          <cell r="HC975">
            <v>0</v>
          </cell>
        </row>
        <row r="976">
          <cell r="C976" t="str">
            <v>Oliver 1</v>
          </cell>
          <cell r="D976" t="str">
            <v/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  <cell r="N976" t="str">
            <v/>
          </cell>
          <cell r="HC976" t="str">
            <v/>
          </cell>
        </row>
        <row r="977">
          <cell r="C977" t="str">
            <v>Oliver 1</v>
          </cell>
          <cell r="D977" t="str">
            <v/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  <cell r="N977" t="str">
            <v/>
          </cell>
          <cell r="HC977" t="str">
            <v/>
          </cell>
        </row>
        <row r="978">
          <cell r="C978" t="str">
            <v>Oliver 1</v>
          </cell>
          <cell r="D978" t="str">
            <v/>
          </cell>
          <cell r="H978" t="str">
            <v/>
          </cell>
          <cell r="I978" t="str">
            <v/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  <cell r="N978" t="str">
            <v/>
          </cell>
          <cell r="HC978" t="str">
            <v/>
          </cell>
        </row>
        <row r="979">
          <cell r="C979" t="str">
            <v>Oliver 2</v>
          </cell>
          <cell r="D979" t="str">
            <v>Major</v>
          </cell>
          <cell r="H979">
            <v>1120</v>
          </cell>
          <cell r="I979">
            <v>0</v>
          </cell>
          <cell r="J979">
            <v>2152.7559761402881</v>
          </cell>
          <cell r="K979">
            <v>0</v>
          </cell>
          <cell r="L979">
            <v>0</v>
          </cell>
          <cell r="M979">
            <v>47387.199999999997</v>
          </cell>
          <cell r="N979">
            <v>34010.025519642259</v>
          </cell>
          <cell r="HC979">
            <v>0.2</v>
          </cell>
        </row>
        <row r="980">
          <cell r="C980" t="str">
            <v>Oliver 2</v>
          </cell>
          <cell r="D980" t="str">
            <v>Minor</v>
          </cell>
          <cell r="H980">
            <v>350</v>
          </cell>
          <cell r="I980">
            <v>0</v>
          </cell>
          <cell r="J980">
            <v>2152.7559761402881</v>
          </cell>
          <cell r="K980">
            <v>0</v>
          </cell>
          <cell r="L980">
            <v>0</v>
          </cell>
          <cell r="M980">
            <v>19303.36</v>
          </cell>
          <cell r="N980">
            <v>12181.241231963559</v>
          </cell>
          <cell r="HC980">
            <v>0.2</v>
          </cell>
        </row>
        <row r="981">
          <cell r="C981" t="str">
            <v>Oliver 2</v>
          </cell>
          <cell r="D981" t="str">
            <v>GBX Oil Changes</v>
          </cell>
          <cell r="H981">
            <v>70</v>
          </cell>
          <cell r="I981">
            <v>600</v>
          </cell>
          <cell r="J981">
            <v>0</v>
          </cell>
          <cell r="K981">
            <v>0</v>
          </cell>
          <cell r="L981">
            <v>0</v>
          </cell>
          <cell r="M981">
            <v>23362.5</v>
          </cell>
          <cell r="N981">
            <v>2664.6465194920283</v>
          </cell>
          <cell r="HC981">
            <v>0.2</v>
          </cell>
        </row>
        <row r="982">
          <cell r="C982" t="str">
            <v>Oliver 2</v>
          </cell>
          <cell r="D982" t="str">
            <v/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/>
          </cell>
          <cell r="N982" t="str">
            <v/>
          </cell>
          <cell r="HC982" t="str">
            <v/>
          </cell>
        </row>
        <row r="983">
          <cell r="C983" t="str">
            <v>Oliver 2</v>
          </cell>
          <cell r="D983" t="str">
            <v/>
          </cell>
          <cell r="H983" t="str">
            <v/>
          </cell>
          <cell r="I983" t="str">
            <v/>
          </cell>
          <cell r="J983" t="str">
            <v/>
          </cell>
          <cell r="K983" t="str">
            <v/>
          </cell>
          <cell r="L983" t="str">
            <v/>
          </cell>
          <cell r="M983" t="str">
            <v/>
          </cell>
          <cell r="N983" t="str">
            <v/>
          </cell>
          <cell r="HC983" t="str">
            <v/>
          </cell>
        </row>
        <row r="984">
          <cell r="C984" t="str">
            <v>South Dakota</v>
          </cell>
          <cell r="D984" t="str">
            <v>Major</v>
          </cell>
          <cell r="H984">
            <v>1820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39982.949999999997</v>
          </cell>
          <cell r="N984">
            <v>28695.959032198156</v>
          </cell>
          <cell r="HC984">
            <v>0.2</v>
          </cell>
        </row>
        <row r="985">
          <cell r="C985" t="str">
            <v>South Dakota</v>
          </cell>
          <cell r="D985" t="str">
            <v>Minor</v>
          </cell>
          <cell r="H985">
            <v>560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16287.210000000001</v>
          </cell>
          <cell r="N985">
            <v>10277.922289469252</v>
          </cell>
          <cell r="HC985">
            <v>0.2</v>
          </cell>
        </row>
        <row r="986">
          <cell r="C986" t="str">
            <v>South Dakota</v>
          </cell>
          <cell r="D986" t="str">
            <v/>
          </cell>
          <cell r="H986" t="str">
            <v/>
          </cell>
          <cell r="I986" t="str">
            <v/>
          </cell>
          <cell r="J986" t="str">
            <v/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  <cell r="HC986" t="str">
            <v/>
          </cell>
        </row>
        <row r="987">
          <cell r="C987" t="str">
            <v>South Dakota</v>
          </cell>
          <cell r="D987" t="str">
            <v/>
          </cell>
          <cell r="H987" t="str">
            <v/>
          </cell>
          <cell r="I987" t="str">
            <v/>
          </cell>
          <cell r="J987" t="str">
            <v/>
          </cell>
          <cell r="K987" t="str">
            <v/>
          </cell>
          <cell r="L987" t="str">
            <v/>
          </cell>
          <cell r="M987" t="str">
            <v/>
          </cell>
          <cell r="N987" t="str">
            <v/>
          </cell>
          <cell r="HC987" t="str">
            <v/>
          </cell>
        </row>
        <row r="988">
          <cell r="C988" t="str">
            <v>South Dakota</v>
          </cell>
          <cell r="D988" t="str">
            <v/>
          </cell>
          <cell r="H988" t="str">
            <v/>
          </cell>
          <cell r="I988" t="str">
            <v/>
          </cell>
          <cell r="J988" t="str">
            <v/>
          </cell>
          <cell r="K988" t="str">
            <v/>
          </cell>
          <cell r="L988" t="str">
            <v/>
          </cell>
          <cell r="M988" t="str">
            <v/>
          </cell>
          <cell r="N988" t="str">
            <v/>
          </cell>
          <cell r="HC988" t="str">
            <v/>
          </cell>
        </row>
        <row r="989">
          <cell r="C989" t="str">
            <v>Wessington Springs</v>
          </cell>
          <cell r="D989" t="str">
            <v>Major</v>
          </cell>
          <cell r="H989">
            <v>1120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50348.899999999994</v>
          </cell>
          <cell r="N989">
            <v>36135.652114619901</v>
          </cell>
          <cell r="HC989">
            <v>0.2</v>
          </cell>
        </row>
        <row r="990">
          <cell r="C990" t="str">
            <v>Wessington Springs</v>
          </cell>
          <cell r="D990" t="str">
            <v>Minor</v>
          </cell>
          <cell r="H990">
            <v>350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20509.82</v>
          </cell>
          <cell r="N990">
            <v>12942.568808961281</v>
          </cell>
          <cell r="HC990">
            <v>0.2</v>
          </cell>
        </row>
        <row r="991">
          <cell r="C991" t="str">
            <v>Wessington Springs</v>
          </cell>
          <cell r="D991" t="str">
            <v>GBX Oil Changes</v>
          </cell>
          <cell r="H991">
            <v>70</v>
          </cell>
          <cell r="I991">
            <v>600</v>
          </cell>
          <cell r="J991">
            <v>0</v>
          </cell>
          <cell r="K991">
            <v>0</v>
          </cell>
          <cell r="L991">
            <v>0</v>
          </cell>
          <cell r="M991">
            <v>23362.5</v>
          </cell>
          <cell r="N991">
            <v>2664.6465194920283</v>
          </cell>
          <cell r="HC991">
            <v>0.2</v>
          </cell>
        </row>
        <row r="992">
          <cell r="C992" t="str">
            <v>Wessington Springs</v>
          </cell>
          <cell r="D992" t="str">
            <v/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  <cell r="N992" t="str">
            <v/>
          </cell>
          <cell r="HC992" t="str">
            <v/>
          </cell>
        </row>
        <row r="993">
          <cell r="C993" t="str">
            <v>Wessington Springs</v>
          </cell>
          <cell r="D993" t="str">
            <v/>
          </cell>
          <cell r="H993" t="str">
            <v/>
          </cell>
          <cell r="I993" t="str">
            <v/>
          </cell>
          <cell r="J993" t="str">
            <v/>
          </cell>
          <cell r="K993" t="str">
            <v/>
          </cell>
          <cell r="L993" t="str">
            <v/>
          </cell>
          <cell r="M993" t="str">
            <v/>
          </cell>
          <cell r="N993" t="str">
            <v/>
          </cell>
          <cell r="HC993" t="str">
            <v/>
          </cell>
        </row>
        <row r="994">
          <cell r="C994" t="str">
            <v>Wilton Wind Center 1</v>
          </cell>
          <cell r="D994" t="str">
            <v>Major</v>
          </cell>
          <cell r="H994">
            <v>1120</v>
          </cell>
          <cell r="I994">
            <v>0</v>
          </cell>
          <cell r="J994">
            <v>2220.0296003946723</v>
          </cell>
          <cell r="K994">
            <v>0</v>
          </cell>
          <cell r="L994">
            <v>0</v>
          </cell>
          <cell r="M994">
            <v>48868.049999999996</v>
          </cell>
          <cell r="N994">
            <v>35072.83881713108</v>
          </cell>
          <cell r="HC994">
            <v>0.2</v>
          </cell>
        </row>
        <row r="995">
          <cell r="C995" t="str">
            <v>Wilton Wind Center 1</v>
          </cell>
          <cell r="D995" t="str">
            <v>Minor</v>
          </cell>
          <cell r="H995">
            <v>350</v>
          </cell>
          <cell r="I995">
            <v>0</v>
          </cell>
          <cell r="J995">
            <v>2220.0296003946723</v>
          </cell>
          <cell r="K995">
            <v>0</v>
          </cell>
          <cell r="L995">
            <v>0</v>
          </cell>
          <cell r="M995">
            <v>19906.59</v>
          </cell>
          <cell r="N995">
            <v>12561.90502046242</v>
          </cell>
          <cell r="HC995">
            <v>0.2</v>
          </cell>
        </row>
        <row r="996">
          <cell r="C996" t="str">
            <v>Wilton Wind Center 1</v>
          </cell>
          <cell r="D996" t="str">
            <v>GBX Oil Changes</v>
          </cell>
          <cell r="H996">
            <v>70</v>
          </cell>
          <cell r="I996">
            <v>600</v>
          </cell>
          <cell r="J996">
            <v>0</v>
          </cell>
          <cell r="K996">
            <v>0</v>
          </cell>
          <cell r="L996">
            <v>0</v>
          </cell>
          <cell r="M996">
            <v>23362.5</v>
          </cell>
          <cell r="N996">
            <v>2664.6465194920283</v>
          </cell>
          <cell r="HC996">
            <v>0.2</v>
          </cell>
        </row>
        <row r="997">
          <cell r="C997" t="str">
            <v>Wilton Wind Center 1</v>
          </cell>
          <cell r="D997" t="str">
            <v/>
          </cell>
          <cell r="H997" t="str">
            <v/>
          </cell>
          <cell r="I997" t="str">
            <v/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  <cell r="N997" t="str">
            <v/>
          </cell>
          <cell r="HC997" t="str">
            <v/>
          </cell>
        </row>
        <row r="998">
          <cell r="C998" t="str">
            <v>Wilton Wind Center 1</v>
          </cell>
          <cell r="D998" t="str">
            <v/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/>
          </cell>
          <cell r="HC998" t="str">
            <v/>
          </cell>
        </row>
        <row r="999">
          <cell r="C999" t="str">
            <v>Wilton Wind Center 2</v>
          </cell>
          <cell r="D999" t="str">
            <v>Major</v>
          </cell>
          <cell r="H999">
            <v>1120</v>
          </cell>
          <cell r="I999">
            <v>0</v>
          </cell>
          <cell r="J999">
            <v>2220.0296003946723</v>
          </cell>
          <cell r="K999">
            <v>0</v>
          </cell>
          <cell r="L999">
            <v>0</v>
          </cell>
          <cell r="M999">
            <v>48868.049999999996</v>
          </cell>
          <cell r="N999">
            <v>35072.83881713108</v>
          </cell>
          <cell r="HC999">
            <v>0.2</v>
          </cell>
        </row>
        <row r="1000">
          <cell r="C1000" t="str">
            <v>Wilton Wind Center 2</v>
          </cell>
          <cell r="D1000" t="str">
            <v>Minor</v>
          </cell>
          <cell r="H1000">
            <v>350</v>
          </cell>
          <cell r="I1000">
            <v>0</v>
          </cell>
          <cell r="J1000">
            <v>2220.0296003946723</v>
          </cell>
          <cell r="K1000">
            <v>0</v>
          </cell>
          <cell r="L1000">
            <v>0</v>
          </cell>
          <cell r="M1000">
            <v>19906.59</v>
          </cell>
          <cell r="N1000">
            <v>12561.90502046242</v>
          </cell>
          <cell r="HC1000">
            <v>0.2</v>
          </cell>
        </row>
        <row r="1001">
          <cell r="C1001" t="str">
            <v>Wilton Wind Center 2</v>
          </cell>
          <cell r="D1001" t="str">
            <v/>
          </cell>
          <cell r="H1001" t="str">
            <v/>
          </cell>
          <cell r="I1001" t="str">
            <v/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  <cell r="N1001" t="str">
            <v/>
          </cell>
          <cell r="HC1001" t="str">
            <v/>
          </cell>
        </row>
        <row r="1002">
          <cell r="C1002" t="str">
            <v>Wilton Wind Center 2</v>
          </cell>
          <cell r="D1002" t="str">
            <v/>
          </cell>
          <cell r="H1002" t="str">
            <v/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/>
          </cell>
          <cell r="HC1002" t="str">
            <v/>
          </cell>
        </row>
        <row r="1003">
          <cell r="C1003" t="str">
            <v>Wilton Wind Center 2</v>
          </cell>
          <cell r="D1003" t="str">
            <v/>
          </cell>
          <cell r="H1003" t="str">
            <v/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  <cell r="HC1003" t="str">
            <v/>
          </cell>
        </row>
        <row r="1004">
          <cell r="C1004" t="str">
            <v>Wind Power Partners 93 BR</v>
          </cell>
          <cell r="D1004" t="str">
            <v>Major</v>
          </cell>
          <cell r="H1004">
            <v>1680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31390</v>
          </cell>
          <cell r="N1004">
            <v>40419.573178788174</v>
          </cell>
          <cell r="HC1004">
            <v>0</v>
          </cell>
        </row>
        <row r="1005">
          <cell r="C1005" t="str">
            <v>Wind Power Partners 93 BR</v>
          </cell>
          <cell r="D1005" t="str">
            <v>Minor</v>
          </cell>
          <cell r="H1005">
            <v>1120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26913.64</v>
          </cell>
          <cell r="N1005">
            <v>34432.423901680173</v>
          </cell>
          <cell r="HC1005">
            <v>0</v>
          </cell>
        </row>
        <row r="1006">
          <cell r="C1006" t="str">
            <v>Wind Power Partners 93 BR</v>
          </cell>
          <cell r="D1006" t="str">
            <v>GBX Oil Changes</v>
          </cell>
          <cell r="H1006">
            <v>210</v>
          </cell>
          <cell r="I1006">
            <v>1800</v>
          </cell>
          <cell r="J1006">
            <v>0</v>
          </cell>
          <cell r="K1006">
            <v>0</v>
          </cell>
          <cell r="L1006">
            <v>0</v>
          </cell>
          <cell r="M1006">
            <v>29176.399999999998</v>
          </cell>
          <cell r="N1006">
            <v>5260.0814410751736</v>
          </cell>
          <cell r="HC1006">
            <v>0</v>
          </cell>
        </row>
        <row r="1007">
          <cell r="C1007" t="str">
            <v>Wind Power Partners 93 BR</v>
          </cell>
          <cell r="D1007" t="str">
            <v/>
          </cell>
          <cell r="H1007" t="str">
            <v/>
          </cell>
          <cell r="I1007" t="str">
            <v/>
          </cell>
          <cell r="J1007" t="str">
            <v/>
          </cell>
          <cell r="K1007" t="str">
            <v/>
          </cell>
          <cell r="L1007" t="str">
            <v/>
          </cell>
          <cell r="M1007" t="str">
            <v/>
          </cell>
          <cell r="N1007" t="str">
            <v/>
          </cell>
          <cell r="HC1007" t="str">
            <v/>
          </cell>
        </row>
        <row r="1008">
          <cell r="C1008" t="str">
            <v>Wind Power Partners 93 BR</v>
          </cell>
          <cell r="D1008" t="str">
            <v/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  <cell r="N1008" t="str">
            <v/>
          </cell>
          <cell r="HC1008" t="str">
            <v/>
          </cell>
        </row>
        <row r="1009">
          <cell r="C1009" t="str">
            <v>Butler Ridge</v>
          </cell>
          <cell r="D1009" t="str">
            <v>Major</v>
          </cell>
          <cell r="H1009">
            <v>1260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53310.6</v>
          </cell>
          <cell r="N1009">
            <v>37691.969518840691</v>
          </cell>
          <cell r="HC1009">
            <v>0.2</v>
          </cell>
        </row>
        <row r="1010">
          <cell r="C1010" t="str">
            <v>Butler Ridge</v>
          </cell>
          <cell r="D1010" t="str">
            <v>Minor</v>
          </cell>
          <cell r="H1010">
            <v>350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21716.28</v>
          </cell>
          <cell r="N1010">
            <v>13499.989082679329</v>
          </cell>
          <cell r="HC1010">
            <v>0.2</v>
          </cell>
        </row>
        <row r="1011">
          <cell r="C1011" t="str">
            <v>Butler Ridge</v>
          </cell>
          <cell r="D1011" t="str">
            <v>GBX Oil Changes</v>
          </cell>
          <cell r="H1011">
            <v>70</v>
          </cell>
          <cell r="I1011">
            <v>600</v>
          </cell>
          <cell r="J1011">
            <v>0</v>
          </cell>
          <cell r="K1011">
            <v>0</v>
          </cell>
          <cell r="L1011">
            <v>0</v>
          </cell>
          <cell r="M1011">
            <v>26700</v>
          </cell>
          <cell r="N1011">
            <v>2999.9975739287397</v>
          </cell>
          <cell r="HC1011">
            <v>0.2</v>
          </cell>
        </row>
        <row r="1012">
          <cell r="C1012" t="str">
            <v>Butler Ridge</v>
          </cell>
          <cell r="D1012" t="str">
            <v/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  <cell r="L1012" t="str">
            <v/>
          </cell>
          <cell r="M1012" t="str">
            <v/>
          </cell>
          <cell r="N1012" t="str">
            <v/>
          </cell>
          <cell r="HC1012" t="str">
            <v/>
          </cell>
        </row>
        <row r="1013">
          <cell r="C1013" t="str">
            <v>Butler Ridge</v>
          </cell>
          <cell r="D1013" t="str">
            <v/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/>
          </cell>
          <cell r="HC1013" t="str">
            <v/>
          </cell>
        </row>
        <row r="1014">
          <cell r="C1014" t="str">
            <v>Cerro Gordo</v>
          </cell>
          <cell r="D1014" t="str">
            <v>Major</v>
          </cell>
          <cell r="H1014">
            <v>910</v>
          </cell>
          <cell r="I1014">
            <v>0</v>
          </cell>
          <cell r="J1014">
            <v>1477.8907543154407</v>
          </cell>
          <cell r="K1014">
            <v>0</v>
          </cell>
          <cell r="L1014">
            <v>0</v>
          </cell>
          <cell r="M1014">
            <v>12227.05</v>
          </cell>
          <cell r="N1014">
            <v>33210.389809720858</v>
          </cell>
          <cell r="HC1014">
            <v>0.1111111111111111</v>
          </cell>
        </row>
        <row r="1015">
          <cell r="C1015" t="str">
            <v>Cerro Gordo</v>
          </cell>
          <cell r="D1015" t="str">
            <v>Minor</v>
          </cell>
          <cell r="H1015">
            <v>770</v>
          </cell>
          <cell r="I1015">
            <v>0</v>
          </cell>
          <cell r="J1015">
            <v>1477.8907543154407</v>
          </cell>
          <cell r="K1015">
            <v>0</v>
          </cell>
          <cell r="L1015">
            <v>0</v>
          </cell>
          <cell r="M1015">
            <v>12227.05</v>
          </cell>
          <cell r="N1015">
            <v>23249.981197947731</v>
          </cell>
          <cell r="HC1015">
            <v>0</v>
          </cell>
        </row>
        <row r="1016">
          <cell r="C1016" t="str">
            <v>Cerro Gordo</v>
          </cell>
          <cell r="D1016" t="str">
            <v>GBX Oil Changes</v>
          </cell>
          <cell r="H1016">
            <v>140</v>
          </cell>
          <cell r="I1016">
            <v>1200</v>
          </cell>
          <cell r="J1016">
            <v>0</v>
          </cell>
          <cell r="K1016">
            <v>0</v>
          </cell>
          <cell r="L1016">
            <v>0</v>
          </cell>
          <cell r="M1016">
            <v>23804.95</v>
          </cell>
          <cell r="N1016">
            <v>1329.5443793547822</v>
          </cell>
          <cell r="HC1016">
            <v>0</v>
          </cell>
        </row>
        <row r="1017">
          <cell r="C1017" t="str">
            <v>Cerro Gordo</v>
          </cell>
          <cell r="D1017" t="str">
            <v/>
          </cell>
          <cell r="H1017" t="str">
            <v/>
          </cell>
          <cell r="I1017" t="str">
            <v/>
          </cell>
          <cell r="J1017" t="str">
            <v/>
          </cell>
          <cell r="K1017" t="str">
            <v/>
          </cell>
          <cell r="L1017" t="str">
            <v/>
          </cell>
          <cell r="M1017" t="str">
            <v/>
          </cell>
          <cell r="N1017" t="str">
            <v/>
          </cell>
          <cell r="HC1017" t="str">
            <v/>
          </cell>
        </row>
        <row r="1018">
          <cell r="C1018" t="str">
            <v>Cerro Gordo</v>
          </cell>
          <cell r="D1018" t="str">
            <v/>
          </cell>
          <cell r="H1018" t="str">
            <v/>
          </cell>
          <cell r="I1018" t="str">
            <v/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  <cell r="HC1018" t="str">
            <v/>
          </cell>
        </row>
        <row r="1019">
          <cell r="C1019" t="str">
            <v>Crystal Lake 1</v>
          </cell>
          <cell r="D1019" t="str">
            <v>Major</v>
          </cell>
          <cell r="H1019">
            <v>3150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148085</v>
          </cell>
          <cell r="N1019">
            <v>104699.91533011301</v>
          </cell>
          <cell r="HC1019">
            <v>0.2</v>
          </cell>
        </row>
        <row r="1020">
          <cell r="C1020" t="str">
            <v>Crystal Lake 1</v>
          </cell>
          <cell r="D1020" t="str">
            <v>Minor</v>
          </cell>
          <cell r="H1020">
            <v>1120</v>
          </cell>
          <cell r="I1020">
            <v>0</v>
          </cell>
          <cell r="J1020">
            <v>5374.1481975106944</v>
          </cell>
          <cell r="K1020">
            <v>0</v>
          </cell>
          <cell r="L1020">
            <v>0</v>
          </cell>
          <cell r="M1020">
            <v>60323</v>
          </cell>
          <cell r="N1020">
            <v>37499.969674109248</v>
          </cell>
          <cell r="HC1020">
            <v>0.2</v>
          </cell>
        </row>
        <row r="1021">
          <cell r="C1021" t="str">
            <v>Crystal Lake 1</v>
          </cell>
          <cell r="D1021" t="str">
            <v>GBX Oil Changes</v>
          </cell>
          <cell r="H1021">
            <v>210</v>
          </cell>
          <cell r="I1021">
            <v>1800</v>
          </cell>
          <cell r="J1021">
            <v>5374.1481975106944</v>
          </cell>
          <cell r="K1021">
            <v>0</v>
          </cell>
          <cell r="L1021">
            <v>0</v>
          </cell>
          <cell r="M1021">
            <v>66750</v>
          </cell>
          <cell r="N1021">
            <v>7499.9939348218486</v>
          </cell>
          <cell r="HC1021">
            <v>0.2</v>
          </cell>
        </row>
        <row r="1022">
          <cell r="C1022" t="str">
            <v>Crystal Lake 1</v>
          </cell>
          <cell r="D1022" t="str">
            <v/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  <cell r="HC1022" t="str">
            <v/>
          </cell>
        </row>
        <row r="1023">
          <cell r="C1023" t="str">
            <v>Crystal Lake 1</v>
          </cell>
          <cell r="D1023" t="str">
            <v/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  <cell r="L1023" t="str">
            <v/>
          </cell>
          <cell r="M1023" t="str">
            <v/>
          </cell>
          <cell r="N1023" t="str">
            <v/>
          </cell>
          <cell r="HC1023" t="str">
            <v/>
          </cell>
        </row>
        <row r="1024">
          <cell r="C1024" t="str">
            <v>Crystal Lake 2</v>
          </cell>
          <cell r="D1024" t="str">
            <v>Major</v>
          </cell>
          <cell r="H1024">
            <v>3500</v>
          </cell>
          <cell r="I1024">
            <v>0</v>
          </cell>
          <cell r="J1024">
            <v>7165.530930014259</v>
          </cell>
          <cell r="K1024">
            <v>0</v>
          </cell>
          <cell r="L1024">
            <v>0</v>
          </cell>
          <cell r="M1024">
            <v>101692</v>
          </cell>
          <cell r="N1024">
            <v>100757.49427588948</v>
          </cell>
          <cell r="HC1024">
            <v>0.1111111111111111</v>
          </cell>
        </row>
        <row r="1025">
          <cell r="C1025" t="str">
            <v>Crystal Lake 2</v>
          </cell>
          <cell r="D1025" t="str">
            <v>Minor</v>
          </cell>
          <cell r="H1025">
            <v>1120</v>
          </cell>
          <cell r="I1025">
            <v>0</v>
          </cell>
          <cell r="J1025">
            <v>7165.530930014259</v>
          </cell>
          <cell r="K1025">
            <v>0</v>
          </cell>
          <cell r="L1025">
            <v>0</v>
          </cell>
          <cell r="M1025">
            <v>34000</v>
          </cell>
          <cell r="N1025">
            <v>32727.246261040797</v>
          </cell>
          <cell r="HC1025">
            <v>0</v>
          </cell>
        </row>
        <row r="1026">
          <cell r="C1026" t="str">
            <v>Crystal Lake 2</v>
          </cell>
          <cell r="D1026" t="str">
            <v>GBX Oil Changes</v>
          </cell>
          <cell r="H1026">
            <v>210</v>
          </cell>
          <cell r="I1026">
            <v>1800</v>
          </cell>
          <cell r="J1026">
            <v>0</v>
          </cell>
          <cell r="K1026">
            <v>0</v>
          </cell>
          <cell r="L1026">
            <v>0</v>
          </cell>
          <cell r="M1026">
            <v>85150</v>
          </cell>
          <cell r="N1026">
            <v>2727.2705217533994</v>
          </cell>
          <cell r="HC1026">
            <v>0</v>
          </cell>
        </row>
        <row r="1027">
          <cell r="C1027" t="str">
            <v>Crystal Lake 2</v>
          </cell>
          <cell r="D1027" t="str">
            <v/>
          </cell>
          <cell r="H1027" t="str">
            <v/>
          </cell>
          <cell r="I1027" t="str">
            <v/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  <cell r="N1027" t="str">
            <v/>
          </cell>
          <cell r="HC1027" t="str">
            <v/>
          </cell>
        </row>
        <row r="1028">
          <cell r="C1028" t="str">
            <v>Crystal Lake 2</v>
          </cell>
          <cell r="D1028" t="str">
            <v/>
          </cell>
          <cell r="H1028" t="str">
            <v/>
          </cell>
          <cell r="I1028" t="str">
            <v/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  <cell r="HC1028" t="str">
            <v/>
          </cell>
        </row>
        <row r="1029">
          <cell r="C1029" t="str">
            <v>Crystal Lake 3</v>
          </cell>
          <cell r="D1029" t="str">
            <v>Major</v>
          </cell>
          <cell r="H1029">
            <v>1400</v>
          </cell>
          <cell r="I1029">
            <v>0</v>
          </cell>
          <cell r="J1029">
            <v>2364.625206904705</v>
          </cell>
          <cell r="K1029">
            <v>0</v>
          </cell>
          <cell r="L1029">
            <v>0</v>
          </cell>
          <cell r="M1029">
            <v>65157.399999999994</v>
          </cell>
          <cell r="N1029">
            <v>46067.962745249723</v>
          </cell>
          <cell r="HC1029">
            <v>0.2</v>
          </cell>
        </row>
        <row r="1030">
          <cell r="C1030" t="str">
            <v>Crystal Lake 3</v>
          </cell>
          <cell r="D1030" t="str">
            <v>Minor</v>
          </cell>
          <cell r="H1030">
            <v>560</v>
          </cell>
          <cell r="I1030">
            <v>0</v>
          </cell>
          <cell r="J1030">
            <v>2364.625206904705</v>
          </cell>
          <cell r="K1030">
            <v>0</v>
          </cell>
          <cell r="L1030">
            <v>0</v>
          </cell>
          <cell r="M1030">
            <v>26542.120000000003</v>
          </cell>
          <cell r="N1030">
            <v>16499.986656608067</v>
          </cell>
          <cell r="HC1030">
            <v>0.2</v>
          </cell>
        </row>
        <row r="1031">
          <cell r="C1031" t="str">
            <v>Crystal Lake 3</v>
          </cell>
          <cell r="D1031" t="str">
            <v/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  <cell r="N1031" t="str">
            <v/>
          </cell>
          <cell r="HC1031" t="str">
            <v/>
          </cell>
        </row>
        <row r="1032">
          <cell r="C1032" t="str">
            <v>Crystal Lake 3</v>
          </cell>
          <cell r="D1032" t="str">
            <v/>
          </cell>
          <cell r="H1032" t="str">
            <v/>
          </cell>
          <cell r="I1032" t="str">
            <v/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  <cell r="N1032" t="str">
            <v/>
          </cell>
          <cell r="HC1032" t="str">
            <v/>
          </cell>
        </row>
        <row r="1033">
          <cell r="C1033" t="str">
            <v>Crystal Lake 3</v>
          </cell>
          <cell r="D1033" t="str">
            <v/>
          </cell>
          <cell r="H1033" t="str">
            <v/>
          </cell>
          <cell r="I1033" t="str">
            <v/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  <cell r="N1033" t="str">
            <v/>
          </cell>
          <cell r="HC1033" t="str">
            <v/>
          </cell>
        </row>
        <row r="1034">
          <cell r="C1034" t="str">
            <v>Hancock County</v>
          </cell>
          <cell r="D1034" t="str">
            <v>Major</v>
          </cell>
          <cell r="H1034">
            <v>2660</v>
          </cell>
          <cell r="I1034">
            <v>0</v>
          </cell>
          <cell r="J1034">
            <v>3475.9990541499169</v>
          </cell>
          <cell r="K1034">
            <v>0</v>
          </cell>
          <cell r="L1034">
            <v>0</v>
          </cell>
          <cell r="M1034">
            <v>35044.92</v>
          </cell>
          <cell r="N1034">
            <v>93893.030130150655</v>
          </cell>
          <cell r="HC1034">
            <v>0.1111111111111111</v>
          </cell>
        </row>
        <row r="1035">
          <cell r="C1035" t="str">
            <v>Hancock County</v>
          </cell>
          <cell r="D1035" t="str">
            <v>Mini-Minor</v>
          </cell>
          <cell r="H1035">
            <v>3640</v>
          </cell>
          <cell r="I1035">
            <v>0</v>
          </cell>
          <cell r="J1035">
            <v>3475.9990541499169</v>
          </cell>
          <cell r="K1035">
            <v>0</v>
          </cell>
          <cell r="L1035">
            <v>0</v>
          </cell>
          <cell r="M1035">
            <v>10186.84</v>
          </cell>
          <cell r="N1035">
            <v>22351.345561029986</v>
          </cell>
          <cell r="HC1035">
            <v>0</v>
          </cell>
        </row>
        <row r="1036">
          <cell r="C1036" t="str">
            <v>Hancock County</v>
          </cell>
          <cell r="D1036" t="str">
            <v>GBX Oil Changes (HC)</v>
          </cell>
          <cell r="H1036">
            <v>350</v>
          </cell>
          <cell r="I1036">
            <v>3000</v>
          </cell>
          <cell r="J1036">
            <v>0</v>
          </cell>
          <cell r="K1036">
            <v>0</v>
          </cell>
          <cell r="L1036">
            <v>0</v>
          </cell>
          <cell r="M1036">
            <v>40920.15</v>
          </cell>
          <cell r="N1036">
            <v>10090.900930487578</v>
          </cell>
          <cell r="HC1036">
            <v>0</v>
          </cell>
        </row>
        <row r="1037">
          <cell r="C1037" t="str">
            <v>Hancock County</v>
          </cell>
          <cell r="D1037" t="str">
            <v/>
          </cell>
          <cell r="H1037" t="str">
            <v/>
          </cell>
          <cell r="I1037" t="str">
            <v/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  <cell r="HC1037" t="str">
            <v/>
          </cell>
        </row>
        <row r="1038">
          <cell r="C1038" t="str">
            <v>Hancock County</v>
          </cell>
          <cell r="D1038" t="str">
            <v/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  <cell r="N1038" t="str">
            <v/>
          </cell>
          <cell r="HC1038" t="str">
            <v/>
          </cell>
        </row>
        <row r="1039">
          <cell r="C1039" t="str">
            <v>Lee DeKalb</v>
          </cell>
          <cell r="D1039" t="str">
            <v>Major</v>
          </cell>
          <cell r="H1039">
            <v>3570</v>
          </cell>
          <cell r="I1039">
            <v>0</v>
          </cell>
          <cell r="J1039">
            <v>7792.514886390506</v>
          </cell>
          <cell r="K1039">
            <v>0</v>
          </cell>
          <cell r="L1039">
            <v>0</v>
          </cell>
          <cell r="M1039">
            <v>214723.25</v>
          </cell>
          <cell r="N1039">
            <v>151814.87722866389</v>
          </cell>
          <cell r="HC1039">
            <v>0.2</v>
          </cell>
        </row>
        <row r="1040">
          <cell r="C1040" t="str">
            <v>Lee DeKalb</v>
          </cell>
          <cell r="D1040" t="str">
            <v>Minor</v>
          </cell>
          <cell r="H1040">
            <v>1400</v>
          </cell>
          <cell r="I1040">
            <v>0</v>
          </cell>
          <cell r="J1040">
            <v>7792.514886390506</v>
          </cell>
          <cell r="K1040">
            <v>0</v>
          </cell>
          <cell r="L1040">
            <v>0</v>
          </cell>
          <cell r="M1040">
            <v>87468.35</v>
          </cell>
          <cell r="N1040">
            <v>54374.956027458407</v>
          </cell>
          <cell r="HC1040">
            <v>0.2</v>
          </cell>
        </row>
        <row r="1041">
          <cell r="C1041" t="str">
            <v>Lee DeKalb</v>
          </cell>
          <cell r="D1041" t="str">
            <v/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  <cell r="L1041" t="str">
            <v/>
          </cell>
          <cell r="M1041" t="str">
            <v/>
          </cell>
          <cell r="N1041" t="str">
            <v/>
          </cell>
          <cell r="HC1041" t="str">
            <v/>
          </cell>
        </row>
        <row r="1042">
          <cell r="C1042" t="str">
            <v>Lee DeKalb</v>
          </cell>
          <cell r="D1042" t="str">
            <v/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  <cell r="L1042" t="str">
            <v/>
          </cell>
          <cell r="M1042" t="str">
            <v/>
          </cell>
          <cell r="N1042" t="str">
            <v/>
          </cell>
          <cell r="HC1042" t="str">
            <v/>
          </cell>
        </row>
        <row r="1043">
          <cell r="C1043" t="str">
            <v>Lee DeKalb</v>
          </cell>
          <cell r="D1043" t="str">
            <v/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  <cell r="L1043" t="str">
            <v/>
          </cell>
          <cell r="M1043" t="str">
            <v/>
          </cell>
          <cell r="N1043" t="str">
            <v/>
          </cell>
          <cell r="HC1043" t="str">
            <v/>
          </cell>
        </row>
        <row r="1044">
          <cell r="C1044" t="str">
            <v>Montfort</v>
          </cell>
          <cell r="D1044" t="str">
            <v>Major</v>
          </cell>
          <cell r="H1044">
            <v>1080</v>
          </cell>
          <cell r="I1044">
            <v>0</v>
          </cell>
          <cell r="J1044">
            <v>3024.8296395021389</v>
          </cell>
          <cell r="K1044">
            <v>12018</v>
          </cell>
          <cell r="L1044">
            <v>0</v>
          </cell>
          <cell r="M1044">
            <v>29617</v>
          </cell>
          <cell r="N1044">
            <v>22209.072948811852</v>
          </cell>
          <cell r="HC1044">
            <v>0.33333333333333331</v>
          </cell>
        </row>
        <row r="1045">
          <cell r="C1045" t="str">
            <v>Montfort</v>
          </cell>
          <cell r="D1045" t="str">
            <v>Minor</v>
          </cell>
          <cell r="H1045">
            <v>210</v>
          </cell>
          <cell r="I1045">
            <v>0</v>
          </cell>
          <cell r="J1045">
            <v>1074.8296395021389</v>
          </cell>
          <cell r="K1045">
            <v>0</v>
          </cell>
          <cell r="L1045">
            <v>0</v>
          </cell>
          <cell r="M1045">
            <v>12064.6</v>
          </cell>
          <cell r="N1045">
            <v>7499.9939348218486</v>
          </cell>
          <cell r="HC1045">
            <v>0.2</v>
          </cell>
        </row>
        <row r="1046">
          <cell r="C1046" t="str">
            <v>Montfort</v>
          </cell>
          <cell r="D1046" t="str">
            <v/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  <cell r="N1046" t="str">
            <v/>
          </cell>
          <cell r="HC1046" t="str">
            <v/>
          </cell>
        </row>
        <row r="1047">
          <cell r="C1047" t="str">
            <v>Montfort</v>
          </cell>
          <cell r="D1047" t="str">
            <v/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  <cell r="L1047" t="str">
            <v/>
          </cell>
          <cell r="M1047" t="str">
            <v/>
          </cell>
          <cell r="N1047" t="str">
            <v/>
          </cell>
          <cell r="HC1047" t="str">
            <v/>
          </cell>
        </row>
        <row r="1048">
          <cell r="C1048" t="str">
            <v>Montfort</v>
          </cell>
          <cell r="D1048" t="str">
            <v/>
          </cell>
          <cell r="H1048" t="str">
            <v/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 t="str">
            <v/>
          </cell>
          <cell r="N1048" t="str">
            <v/>
          </cell>
          <cell r="HC1048" t="str">
            <v/>
          </cell>
        </row>
        <row r="1049">
          <cell r="C1049" t="str">
            <v>Mower</v>
          </cell>
          <cell r="D1049" t="str">
            <v>Major</v>
          </cell>
          <cell r="H1049">
            <v>4450</v>
          </cell>
          <cell r="I1049">
            <v>0</v>
          </cell>
          <cell r="J1049">
            <v>9686.710089784101</v>
          </cell>
          <cell r="K1049">
            <v>63816</v>
          </cell>
          <cell r="L1049">
            <v>4400</v>
          </cell>
          <cell r="M1049">
            <v>142176.49</v>
          </cell>
          <cell r="N1049">
            <v>124194.97532220776</v>
          </cell>
          <cell r="HC1049">
            <v>0.25925925925925924</v>
          </cell>
        </row>
        <row r="1050">
          <cell r="C1050" t="str">
            <v>Mower</v>
          </cell>
          <cell r="D1050" t="str">
            <v/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  <cell r="L1050" t="str">
            <v/>
          </cell>
          <cell r="M1050" t="str">
            <v/>
          </cell>
          <cell r="N1050" t="str">
            <v/>
          </cell>
          <cell r="HC1050" t="str">
            <v/>
          </cell>
        </row>
        <row r="1051">
          <cell r="C1051" t="str">
            <v>Mower</v>
          </cell>
          <cell r="D1051" t="str">
            <v/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  <cell r="L1051" t="str">
            <v/>
          </cell>
          <cell r="M1051" t="str">
            <v/>
          </cell>
          <cell r="N1051" t="str">
            <v/>
          </cell>
          <cell r="HC1051" t="str">
            <v/>
          </cell>
        </row>
        <row r="1052">
          <cell r="C1052" t="str">
            <v>Mower</v>
          </cell>
          <cell r="D1052" t="str">
            <v/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  <cell r="L1052" t="str">
            <v/>
          </cell>
          <cell r="M1052" t="str">
            <v/>
          </cell>
          <cell r="N1052" t="str">
            <v/>
          </cell>
          <cell r="HC1052" t="str">
            <v/>
          </cell>
        </row>
        <row r="1053">
          <cell r="C1053" t="str">
            <v>Mower</v>
          </cell>
          <cell r="D1053" t="str">
            <v/>
          </cell>
          <cell r="H1053" t="str">
            <v/>
          </cell>
          <cell r="I1053" t="str">
            <v/>
          </cell>
          <cell r="J1053" t="str">
            <v/>
          </cell>
          <cell r="K1053" t="str">
            <v/>
          </cell>
          <cell r="L1053" t="str">
            <v/>
          </cell>
          <cell r="M1053" t="str">
            <v/>
          </cell>
          <cell r="N1053" t="str">
            <v/>
          </cell>
          <cell r="HC1053" t="str">
            <v/>
          </cell>
        </row>
        <row r="1054">
          <cell r="C1054" t="str">
            <v>Story County 1</v>
          </cell>
          <cell r="D1054" t="str">
            <v>Major</v>
          </cell>
          <cell r="H1054">
            <v>2520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148085</v>
          </cell>
          <cell r="N1054">
            <v>104699.91533011301</v>
          </cell>
          <cell r="HC1054">
            <v>0.2</v>
          </cell>
        </row>
        <row r="1055">
          <cell r="C1055" t="str">
            <v>Story County 1</v>
          </cell>
          <cell r="D1055" t="str">
            <v>Minor</v>
          </cell>
          <cell r="H1055">
            <v>1050</v>
          </cell>
          <cell r="I1055">
            <v>0</v>
          </cell>
          <cell r="J1055">
            <v>5374.1481975106944</v>
          </cell>
          <cell r="K1055">
            <v>0</v>
          </cell>
          <cell r="L1055">
            <v>0</v>
          </cell>
          <cell r="M1055">
            <v>60323</v>
          </cell>
          <cell r="N1055">
            <v>37499.969674109248</v>
          </cell>
          <cell r="HC1055">
            <v>0.2</v>
          </cell>
        </row>
        <row r="1056">
          <cell r="C1056" t="str">
            <v>Story County 1</v>
          </cell>
          <cell r="D1056" t="str">
            <v>GBX Oil Changes</v>
          </cell>
          <cell r="H1056">
            <v>210</v>
          </cell>
          <cell r="I1056">
            <v>1800</v>
          </cell>
          <cell r="J1056">
            <v>5374.1481975106944</v>
          </cell>
          <cell r="K1056">
            <v>0</v>
          </cell>
          <cell r="L1056">
            <v>0</v>
          </cell>
          <cell r="M1056">
            <v>66750</v>
          </cell>
          <cell r="N1056">
            <v>7499.9939348218486</v>
          </cell>
          <cell r="HC1056">
            <v>0.2</v>
          </cell>
        </row>
        <row r="1057">
          <cell r="C1057" t="str">
            <v>Story County 1</v>
          </cell>
          <cell r="D1057" t="str">
            <v/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  <cell r="HC1057" t="str">
            <v/>
          </cell>
        </row>
        <row r="1058">
          <cell r="C1058" t="str">
            <v>Story County 1</v>
          </cell>
          <cell r="D1058" t="str">
            <v/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  <cell r="N1058" t="str">
            <v/>
          </cell>
          <cell r="HC1058" t="str">
            <v/>
          </cell>
        </row>
        <row r="1059">
          <cell r="C1059" t="str">
            <v>Story County 2</v>
          </cell>
          <cell r="D1059" t="str">
            <v>Major</v>
          </cell>
          <cell r="H1059">
            <v>2520</v>
          </cell>
          <cell r="I1059">
            <v>0</v>
          </cell>
          <cell r="J1059">
            <v>5374.1481975106944</v>
          </cell>
          <cell r="K1059">
            <v>0</v>
          </cell>
          <cell r="L1059">
            <v>0</v>
          </cell>
          <cell r="M1059">
            <v>148085</v>
          </cell>
          <cell r="N1059">
            <v>104699.91533011301</v>
          </cell>
          <cell r="HC1059">
            <v>0.2</v>
          </cell>
        </row>
        <row r="1060">
          <cell r="C1060" t="str">
            <v>Story County 2</v>
          </cell>
          <cell r="D1060" t="str">
            <v>Minor</v>
          </cell>
          <cell r="H1060">
            <v>1050</v>
          </cell>
          <cell r="I1060">
            <v>0</v>
          </cell>
          <cell r="J1060">
            <v>5374.1481975106944</v>
          </cell>
          <cell r="K1060">
            <v>0</v>
          </cell>
          <cell r="L1060">
            <v>0</v>
          </cell>
          <cell r="M1060">
            <v>60323</v>
          </cell>
          <cell r="N1060">
            <v>37499.969674109248</v>
          </cell>
          <cell r="HC1060">
            <v>0.2</v>
          </cell>
        </row>
        <row r="1061">
          <cell r="C1061" t="str">
            <v>Story County 2</v>
          </cell>
          <cell r="D1061" t="str">
            <v/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  <cell r="L1061" t="str">
            <v/>
          </cell>
          <cell r="M1061" t="str">
            <v/>
          </cell>
          <cell r="N1061" t="str">
            <v/>
          </cell>
          <cell r="HC1061" t="str">
            <v/>
          </cell>
        </row>
        <row r="1062">
          <cell r="C1062" t="str">
            <v>Story County 2</v>
          </cell>
          <cell r="D1062" t="str">
            <v/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  <cell r="HC1062" t="str">
            <v/>
          </cell>
        </row>
        <row r="1063">
          <cell r="C1063" t="str">
            <v>Story County 2</v>
          </cell>
          <cell r="D1063" t="str">
            <v/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  <cell r="HC1063" t="str">
            <v/>
          </cell>
        </row>
        <row r="1064">
          <cell r="C1064" t="str">
            <v>Green Mountain</v>
          </cell>
          <cell r="D1064" t="str">
            <v>Major</v>
          </cell>
          <cell r="H1064">
            <v>280</v>
          </cell>
          <cell r="I1064">
            <v>0</v>
          </cell>
          <cell r="J1064">
            <v>372.60760836074144</v>
          </cell>
          <cell r="K1064">
            <v>0</v>
          </cell>
          <cell r="L1064">
            <v>0</v>
          </cell>
          <cell r="M1064">
            <v>3552</v>
          </cell>
          <cell r="N1064">
            <v>10049.840357632291</v>
          </cell>
          <cell r="HC1064">
            <v>0.1111111111111111</v>
          </cell>
        </row>
        <row r="1065">
          <cell r="C1065" t="str">
            <v>Green Mountain</v>
          </cell>
          <cell r="D1065" t="str">
            <v>Minor</v>
          </cell>
          <cell r="H1065">
            <v>140</v>
          </cell>
          <cell r="I1065">
            <v>0</v>
          </cell>
          <cell r="J1065">
            <v>372.60760836074144</v>
          </cell>
          <cell r="K1065">
            <v>0</v>
          </cell>
          <cell r="L1065">
            <v>0</v>
          </cell>
          <cell r="M1065">
            <v>3552</v>
          </cell>
          <cell r="N1065">
            <v>5049.3898559974323</v>
          </cell>
          <cell r="HC1065">
            <v>0.1111111111111111</v>
          </cell>
        </row>
        <row r="1066">
          <cell r="C1066" t="str">
            <v>Green Mountain</v>
          </cell>
          <cell r="D1066" t="str">
            <v>GBX Oil Changes</v>
          </cell>
          <cell r="H1066">
            <v>70</v>
          </cell>
          <cell r="I1066">
            <v>600</v>
          </cell>
          <cell r="J1066">
            <v>0</v>
          </cell>
          <cell r="K1066">
            <v>0</v>
          </cell>
          <cell r="L1066">
            <v>0</v>
          </cell>
          <cell r="M1066">
            <v>6730</v>
          </cell>
          <cell r="N1066">
            <v>545.45410435067993</v>
          </cell>
          <cell r="HC1066">
            <v>0</v>
          </cell>
        </row>
        <row r="1067">
          <cell r="C1067" t="str">
            <v>Green Mountain</v>
          </cell>
          <cell r="D1067" t="str">
            <v/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  <cell r="HC1067" t="str">
            <v/>
          </cell>
        </row>
        <row r="1068">
          <cell r="C1068" t="str">
            <v>Green Mountain</v>
          </cell>
          <cell r="D1068" t="str">
            <v/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  <cell r="HC1068" t="str">
            <v/>
          </cell>
        </row>
        <row r="1069">
          <cell r="C1069" t="str">
            <v>Meyersdale</v>
          </cell>
          <cell r="D1069" t="str">
            <v>Major</v>
          </cell>
          <cell r="H1069">
            <v>980</v>
          </cell>
          <cell r="I1069">
            <v>0</v>
          </cell>
          <cell r="J1069">
            <v>1074.8296395021389</v>
          </cell>
          <cell r="K1069">
            <v>0</v>
          </cell>
          <cell r="L1069">
            <v>0</v>
          </cell>
          <cell r="M1069">
            <v>26834</v>
          </cell>
          <cell r="N1069">
            <v>28145.431784495086</v>
          </cell>
          <cell r="HC1069">
            <v>0</v>
          </cell>
        </row>
        <row r="1070">
          <cell r="C1070" t="str">
            <v>Meyersdale</v>
          </cell>
          <cell r="D1070" t="str">
            <v>Minor</v>
          </cell>
          <cell r="H1070">
            <v>700</v>
          </cell>
          <cell r="I1070">
            <v>0</v>
          </cell>
          <cell r="J1070">
            <v>1074.8296395021389</v>
          </cell>
          <cell r="K1070">
            <v>0</v>
          </cell>
          <cell r="L1070">
            <v>0</v>
          </cell>
          <cell r="M1070">
            <v>32564.2</v>
          </cell>
          <cell r="N1070">
            <v>21293.164598589668</v>
          </cell>
          <cell r="HC1070">
            <v>0</v>
          </cell>
        </row>
        <row r="1071">
          <cell r="C1071" t="str">
            <v>Meyersdale</v>
          </cell>
          <cell r="D1071" t="str">
            <v>GBX Oil Changes</v>
          </cell>
          <cell r="H1071">
            <v>210</v>
          </cell>
          <cell r="I1071">
            <v>1800</v>
          </cell>
          <cell r="J1071">
            <v>0</v>
          </cell>
          <cell r="K1071">
            <v>0</v>
          </cell>
          <cell r="L1071">
            <v>0</v>
          </cell>
          <cell r="M1071">
            <v>19660</v>
          </cell>
          <cell r="N1071">
            <v>1363.6352608766997</v>
          </cell>
          <cell r="HC1071">
            <v>0</v>
          </cell>
        </row>
        <row r="1072">
          <cell r="C1072" t="str">
            <v>Meyersdale</v>
          </cell>
          <cell r="D1072" t="str">
            <v/>
          </cell>
          <cell r="H1072" t="str">
            <v/>
          </cell>
          <cell r="I1072" t="str">
            <v/>
          </cell>
          <cell r="J1072" t="str">
            <v/>
          </cell>
          <cell r="K1072" t="str">
            <v/>
          </cell>
          <cell r="L1072" t="str">
            <v/>
          </cell>
          <cell r="M1072" t="str">
            <v/>
          </cell>
          <cell r="N1072" t="str">
            <v/>
          </cell>
          <cell r="HC1072" t="str">
            <v/>
          </cell>
        </row>
        <row r="1073">
          <cell r="C1073" t="str">
            <v>Meyersdale</v>
          </cell>
          <cell r="D1073" t="str">
            <v/>
          </cell>
          <cell r="H1073" t="str">
            <v/>
          </cell>
          <cell r="I1073" t="str">
            <v/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  <cell r="N1073" t="str">
            <v/>
          </cell>
          <cell r="HC1073" t="str">
            <v/>
          </cell>
        </row>
        <row r="1074">
          <cell r="C1074" t="str">
            <v>Mill Run</v>
          </cell>
          <cell r="D1074" t="str">
            <v>Major</v>
          </cell>
          <cell r="H1074">
            <v>420</v>
          </cell>
          <cell r="I1074">
            <v>0</v>
          </cell>
          <cell r="J1074">
            <v>537.41481975106944</v>
          </cell>
          <cell r="K1074">
            <v>0</v>
          </cell>
          <cell r="L1074">
            <v>0</v>
          </cell>
          <cell r="M1074">
            <v>14808.5</v>
          </cell>
          <cell r="N1074">
            <v>10469.991533011304</v>
          </cell>
          <cell r="HC1074">
            <v>0.2</v>
          </cell>
        </row>
        <row r="1075">
          <cell r="C1075" t="str">
            <v>Mill Run</v>
          </cell>
          <cell r="D1075" t="str">
            <v>Minor</v>
          </cell>
          <cell r="H1075">
            <v>140</v>
          </cell>
          <cell r="I1075">
            <v>0</v>
          </cell>
          <cell r="J1075">
            <v>537.41481975106944</v>
          </cell>
          <cell r="K1075">
            <v>0</v>
          </cell>
          <cell r="L1075">
            <v>0</v>
          </cell>
          <cell r="M1075">
            <v>6032.3</v>
          </cell>
          <cell r="N1075">
            <v>3749.9969674109243</v>
          </cell>
          <cell r="HC1075">
            <v>0.2</v>
          </cell>
        </row>
        <row r="1076">
          <cell r="C1076" t="str">
            <v>Mill Run</v>
          </cell>
          <cell r="D1076" t="str">
            <v>GBX Oil Changes</v>
          </cell>
          <cell r="H1076">
            <v>70</v>
          </cell>
          <cell r="I1076">
            <v>600</v>
          </cell>
          <cell r="J1076">
            <v>0</v>
          </cell>
          <cell r="K1076">
            <v>0</v>
          </cell>
          <cell r="L1076">
            <v>0</v>
          </cell>
          <cell r="M1076">
            <v>6675</v>
          </cell>
          <cell r="N1076">
            <v>749.99939348218493</v>
          </cell>
          <cell r="HC1076">
            <v>0.2</v>
          </cell>
        </row>
        <row r="1077">
          <cell r="C1077" t="str">
            <v>Mill Run</v>
          </cell>
          <cell r="D1077" t="str">
            <v/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  <cell r="L1077" t="str">
            <v/>
          </cell>
          <cell r="M1077" t="str">
            <v/>
          </cell>
          <cell r="N1077" t="str">
            <v/>
          </cell>
          <cell r="HC1077" t="str">
            <v/>
          </cell>
        </row>
        <row r="1078">
          <cell r="C1078" t="str">
            <v>Mill Run</v>
          </cell>
          <cell r="D1078" t="str">
            <v/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  <cell r="N1078" t="str">
            <v/>
          </cell>
          <cell r="HC1078" t="str">
            <v/>
          </cell>
        </row>
        <row r="1079">
          <cell r="C1079" t="str">
            <v>Mountaineer</v>
          </cell>
          <cell r="D1079" t="str">
            <v>Major</v>
          </cell>
          <cell r="H1079">
            <v>2100</v>
          </cell>
          <cell r="I1079">
            <v>0</v>
          </cell>
          <cell r="J1079">
            <v>2364.625206904705</v>
          </cell>
          <cell r="K1079">
            <v>0</v>
          </cell>
          <cell r="L1079">
            <v>0</v>
          </cell>
          <cell r="M1079">
            <v>59034.8</v>
          </cell>
          <cell r="N1079">
            <v>61919.949925889188</v>
          </cell>
          <cell r="HC1079">
            <v>0</v>
          </cell>
        </row>
        <row r="1080">
          <cell r="C1080" t="str">
            <v>Mountaineer</v>
          </cell>
          <cell r="D1080" t="str">
            <v>Minor</v>
          </cell>
          <cell r="H1080">
            <v>1540</v>
          </cell>
          <cell r="I1080">
            <v>0</v>
          </cell>
          <cell r="J1080">
            <v>2364.625206904705</v>
          </cell>
          <cell r="K1080">
            <v>0</v>
          </cell>
          <cell r="L1080">
            <v>0</v>
          </cell>
          <cell r="M1080">
            <v>71641.240000000005</v>
          </cell>
          <cell r="N1080">
            <v>46844.962116897274</v>
          </cell>
          <cell r="HC1080">
            <v>0</v>
          </cell>
        </row>
        <row r="1081">
          <cell r="C1081" t="str">
            <v>Mountaineer</v>
          </cell>
          <cell r="D1081" t="str">
            <v>GBX Oil Changes</v>
          </cell>
          <cell r="H1081">
            <v>140</v>
          </cell>
          <cell r="I1081">
            <v>1200</v>
          </cell>
          <cell r="J1081">
            <v>0</v>
          </cell>
          <cell r="K1081">
            <v>0</v>
          </cell>
          <cell r="L1081">
            <v>0</v>
          </cell>
          <cell r="M1081">
            <v>43252</v>
          </cell>
          <cell r="N1081">
            <v>2999.9975739287397</v>
          </cell>
          <cell r="HC1081">
            <v>0</v>
          </cell>
        </row>
        <row r="1082">
          <cell r="C1082" t="str">
            <v>Mountaineer</v>
          </cell>
          <cell r="D1082" t="str">
            <v/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  <cell r="HC1082" t="str">
            <v/>
          </cell>
        </row>
        <row r="1083">
          <cell r="C1083" t="str">
            <v>Mountaineer</v>
          </cell>
          <cell r="D1083" t="str">
            <v/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  <cell r="L1083" t="str">
            <v/>
          </cell>
          <cell r="M1083" t="str">
            <v/>
          </cell>
          <cell r="N1083" t="str">
            <v/>
          </cell>
          <cell r="HC1083" t="str">
            <v/>
          </cell>
        </row>
        <row r="1084">
          <cell r="C1084" t="str">
            <v>Somerset</v>
          </cell>
          <cell r="D1084" t="str">
            <v>Major</v>
          </cell>
          <cell r="H1084">
            <v>280</v>
          </cell>
          <cell r="I1084">
            <v>0</v>
          </cell>
          <cell r="J1084">
            <v>322.44889185064164</v>
          </cell>
          <cell r="K1084">
            <v>0</v>
          </cell>
          <cell r="L1084">
            <v>0</v>
          </cell>
          <cell r="M1084">
            <v>8885.0999999999985</v>
          </cell>
          <cell r="N1084">
            <v>6281.9949198067807</v>
          </cell>
          <cell r="HC1084">
            <v>0.2</v>
          </cell>
        </row>
        <row r="1085">
          <cell r="C1085" t="str">
            <v>Somerset</v>
          </cell>
          <cell r="D1085" t="str">
            <v>Minor</v>
          </cell>
          <cell r="H1085">
            <v>70</v>
          </cell>
          <cell r="I1085">
            <v>0</v>
          </cell>
          <cell r="J1085">
            <v>322.44889185064164</v>
          </cell>
          <cell r="K1085">
            <v>0</v>
          </cell>
          <cell r="L1085">
            <v>0</v>
          </cell>
          <cell r="M1085">
            <v>3619.38</v>
          </cell>
          <cell r="N1085">
            <v>2249.9981804465547</v>
          </cell>
          <cell r="HC1085">
            <v>0.2</v>
          </cell>
        </row>
        <row r="1086">
          <cell r="C1086" t="str">
            <v>Somerset</v>
          </cell>
          <cell r="D1086" t="str">
            <v>GBX Oil Changes</v>
          </cell>
          <cell r="H1086">
            <v>70</v>
          </cell>
          <cell r="I1086">
            <v>600</v>
          </cell>
          <cell r="J1086">
            <v>0</v>
          </cell>
          <cell r="K1086">
            <v>0</v>
          </cell>
          <cell r="L1086">
            <v>0</v>
          </cell>
          <cell r="M1086">
            <v>3337.5</v>
          </cell>
          <cell r="N1086">
            <v>374.99969674109246</v>
          </cell>
          <cell r="HC1086">
            <v>0.2</v>
          </cell>
        </row>
        <row r="1087">
          <cell r="C1087" t="str">
            <v>Somerset</v>
          </cell>
          <cell r="D1087" t="str">
            <v/>
          </cell>
          <cell r="H1087" t="str">
            <v/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  <cell r="HC1087" t="str">
            <v/>
          </cell>
        </row>
        <row r="1088">
          <cell r="C1088" t="str">
            <v>Somerset</v>
          </cell>
          <cell r="D1088" t="str">
            <v/>
          </cell>
          <cell r="H1088" t="str">
            <v/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  <cell r="HC1088" t="str">
            <v/>
          </cell>
        </row>
        <row r="1089">
          <cell r="C1089" t="str">
            <v>Waymart</v>
          </cell>
          <cell r="D1089" t="str">
            <v>Major</v>
          </cell>
          <cell r="H1089">
            <v>1270</v>
          </cell>
          <cell r="I1089">
            <v>0</v>
          </cell>
          <cell r="J1089">
            <v>2960.8837249295984</v>
          </cell>
          <cell r="K1089">
            <v>11468</v>
          </cell>
          <cell r="L1089">
            <v>1100</v>
          </cell>
          <cell r="M1089">
            <v>63676.549999999996</v>
          </cell>
          <cell r="N1089">
            <v>47749.506839945483</v>
          </cell>
          <cell r="HC1089">
            <v>0.33333333333333331</v>
          </cell>
        </row>
        <row r="1090">
          <cell r="C1090" t="str">
            <v>Waymart</v>
          </cell>
          <cell r="D1090" t="str">
            <v>Minor</v>
          </cell>
          <cell r="H1090">
            <v>720</v>
          </cell>
          <cell r="I1090">
            <v>0</v>
          </cell>
          <cell r="J1090">
            <v>3610.8837249295984</v>
          </cell>
          <cell r="K1090">
            <v>4318</v>
          </cell>
          <cell r="L1090">
            <v>0</v>
          </cell>
          <cell r="M1090">
            <v>25938.89</v>
          </cell>
          <cell r="N1090">
            <v>17102.258896828607</v>
          </cell>
          <cell r="HC1090">
            <v>0.33333333333333331</v>
          </cell>
        </row>
        <row r="1091">
          <cell r="C1091" t="str">
            <v>Waymart</v>
          </cell>
          <cell r="D1091" t="str">
            <v>GBX Oil Changes</v>
          </cell>
          <cell r="H1091">
            <v>290</v>
          </cell>
          <cell r="I1091">
            <v>1200</v>
          </cell>
          <cell r="J1091">
            <v>650</v>
          </cell>
          <cell r="K1091">
            <v>2194</v>
          </cell>
          <cell r="L1091">
            <v>0</v>
          </cell>
          <cell r="M1091">
            <v>26700</v>
          </cell>
          <cell r="N1091">
            <v>3181.8156087122993</v>
          </cell>
          <cell r="HC1091">
            <v>0.33333333333333331</v>
          </cell>
        </row>
        <row r="1092">
          <cell r="C1092" t="str">
            <v>Waymart</v>
          </cell>
          <cell r="D1092" t="str">
            <v/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  <cell r="HC1092" t="str">
            <v/>
          </cell>
        </row>
        <row r="1093">
          <cell r="C1093" t="str">
            <v>Waymart</v>
          </cell>
          <cell r="D1093" t="str">
            <v/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  <cell r="HC1093" t="str">
            <v/>
          </cell>
        </row>
        <row r="1094">
          <cell r="C1094" t="str">
            <v>Mount Copper</v>
          </cell>
          <cell r="D1094" t="str">
            <v>Major</v>
          </cell>
          <cell r="H1094">
            <v>1400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131983.19999999998</v>
          </cell>
          <cell r="N1094">
            <v>44999.963608931095</v>
          </cell>
          <cell r="HC1094">
            <v>0.2</v>
          </cell>
        </row>
        <row r="1095">
          <cell r="C1095" t="str">
            <v>Mount Copper</v>
          </cell>
          <cell r="D1095" t="str">
            <v>Minor</v>
          </cell>
          <cell r="H1095">
            <v>1050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31067.64</v>
          </cell>
          <cell r="N1095">
            <v>37082.356375465752</v>
          </cell>
          <cell r="HC1095">
            <v>0.1111111111111111</v>
          </cell>
        </row>
        <row r="1096">
          <cell r="C1096" t="str">
            <v>Mount Copper</v>
          </cell>
          <cell r="D1096" t="str">
            <v/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/>
          </cell>
          <cell r="HC1096" t="str">
            <v/>
          </cell>
        </row>
        <row r="1097">
          <cell r="C1097" t="str">
            <v>Mount Copper</v>
          </cell>
          <cell r="D1097" t="str">
            <v/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/>
          </cell>
          <cell r="HC1097" t="str">
            <v/>
          </cell>
        </row>
        <row r="1098">
          <cell r="C1098" t="str">
            <v>Mount Copper</v>
          </cell>
          <cell r="D1098" t="str">
            <v/>
          </cell>
          <cell r="H1098" t="str">
            <v/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  <cell r="HC1098" t="str">
            <v/>
          </cell>
        </row>
        <row r="1099">
          <cell r="C1099" t="str">
            <v>Pubnico Point</v>
          </cell>
          <cell r="D1099" t="str">
            <v>Major</v>
          </cell>
          <cell r="H1099">
            <v>840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74790.48</v>
          </cell>
          <cell r="N1099">
            <v>25499.979378394288</v>
          </cell>
          <cell r="HC1099">
            <v>0.2</v>
          </cell>
        </row>
        <row r="1100">
          <cell r="C1100" t="str">
            <v>Pubnico Point</v>
          </cell>
          <cell r="D1100" t="str">
            <v>Minor</v>
          </cell>
          <cell r="H1100">
            <v>630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17604.995999999999</v>
          </cell>
          <cell r="N1100">
            <v>21013.335279430594</v>
          </cell>
          <cell r="HC1100">
            <v>0.1111111111111111</v>
          </cell>
        </row>
        <row r="1101">
          <cell r="C1101" t="str">
            <v>Pubnico Point</v>
          </cell>
          <cell r="D1101" t="str">
            <v>GBX Oil Changes</v>
          </cell>
          <cell r="H1101">
            <v>70</v>
          </cell>
          <cell r="I1101">
            <v>600</v>
          </cell>
          <cell r="J1101">
            <v>0</v>
          </cell>
          <cell r="K1101">
            <v>0</v>
          </cell>
          <cell r="L1101">
            <v>0</v>
          </cell>
          <cell r="M1101">
            <v>4004.16</v>
          </cell>
          <cell r="N1101">
            <v>272.72705217533996</v>
          </cell>
          <cell r="HC1101">
            <v>0</v>
          </cell>
        </row>
        <row r="1102">
          <cell r="C1102" t="str">
            <v>Pubnico Point</v>
          </cell>
          <cell r="D1102" t="str">
            <v/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  <cell r="L1102" t="str">
            <v/>
          </cell>
          <cell r="M1102" t="str">
            <v/>
          </cell>
          <cell r="N1102" t="str">
            <v/>
          </cell>
          <cell r="HC1102" t="str">
            <v/>
          </cell>
        </row>
        <row r="1103">
          <cell r="C1103" t="str">
            <v>Pubnico Point</v>
          </cell>
          <cell r="D1103" t="str">
            <v/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/>
          </cell>
          <cell r="N1103" t="str">
            <v/>
          </cell>
          <cell r="HC1103" t="str">
            <v/>
          </cell>
        </row>
        <row r="1104">
          <cell r="C1104" t="str">
            <v>Diablo</v>
          </cell>
          <cell r="D1104" t="str">
            <v>Major</v>
          </cell>
          <cell r="H1104">
            <v>1190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7340.49</v>
          </cell>
          <cell r="N1104">
            <v>21254.162667314642</v>
          </cell>
          <cell r="HC1104">
            <v>0.1111111111111111</v>
          </cell>
        </row>
        <row r="1105">
          <cell r="C1105" t="str">
            <v>Diablo</v>
          </cell>
          <cell r="D1105" t="str">
            <v>Mini-Minor</v>
          </cell>
          <cell r="H1105">
            <v>630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2133.73</v>
          </cell>
          <cell r="N1105">
            <v>5059.5782639987747</v>
          </cell>
          <cell r="HC1105">
            <v>0</v>
          </cell>
        </row>
        <row r="1106">
          <cell r="C1106" t="str">
            <v>Diablo</v>
          </cell>
          <cell r="D1106" t="str">
            <v/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/>
          </cell>
          <cell r="HC1106" t="str">
            <v/>
          </cell>
        </row>
        <row r="1107">
          <cell r="C1107" t="str">
            <v>Diablo</v>
          </cell>
          <cell r="D1107" t="str">
            <v/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/>
          </cell>
          <cell r="N1107" t="str">
            <v/>
          </cell>
          <cell r="HC1107" t="str">
            <v/>
          </cell>
        </row>
        <row r="1108">
          <cell r="C1108" t="str">
            <v>Diablo</v>
          </cell>
          <cell r="D1108" t="str">
            <v/>
          </cell>
          <cell r="H1108" t="str">
            <v/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/>
          </cell>
          <cell r="HC1108" t="str">
            <v/>
          </cell>
        </row>
        <row r="1109">
          <cell r="C1109" t="str">
            <v>Green Ridge Power 33</v>
          </cell>
          <cell r="D1109" t="str">
            <v>Major</v>
          </cell>
          <cell r="H1109">
            <v>3640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10750</v>
          </cell>
          <cell r="N1109">
            <v>14736.993414399694</v>
          </cell>
          <cell r="HC1109">
            <v>0</v>
          </cell>
        </row>
        <row r="1110">
          <cell r="C1110" t="str">
            <v>Green Ridge Power 33</v>
          </cell>
          <cell r="D1110" t="str">
            <v/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  <cell r="N1110" t="str">
            <v/>
          </cell>
          <cell r="HC1110" t="str">
            <v/>
          </cell>
        </row>
        <row r="1111">
          <cell r="C1111" t="str">
            <v>Green Ridge Power 33</v>
          </cell>
          <cell r="D1111" t="str">
            <v/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  <cell r="HC1111" t="str">
            <v/>
          </cell>
        </row>
        <row r="1112">
          <cell r="C1112" t="str">
            <v>Green Ridge Power 33</v>
          </cell>
          <cell r="D1112" t="str">
            <v/>
          </cell>
          <cell r="H1112" t="str">
            <v/>
          </cell>
          <cell r="I1112" t="str">
            <v/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  <cell r="HC1112" t="str">
            <v/>
          </cell>
        </row>
        <row r="1113">
          <cell r="C1113" t="str">
            <v>Green Ridge Power 33</v>
          </cell>
          <cell r="D1113" t="str">
            <v/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  <cell r="L1113" t="str">
            <v/>
          </cell>
          <cell r="M1113" t="str">
            <v/>
          </cell>
          <cell r="N1113" t="str">
            <v/>
          </cell>
          <cell r="HC1113" t="str">
            <v/>
          </cell>
        </row>
        <row r="1114">
          <cell r="C1114" t="str">
            <v>Green Ridge Power 56/100</v>
          </cell>
          <cell r="D1114" t="str">
            <v>Major</v>
          </cell>
          <cell r="H1114">
            <v>3640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64350</v>
          </cell>
          <cell r="N1114">
            <v>288052.95752621</v>
          </cell>
          <cell r="HC1114">
            <v>0.1111111111111111</v>
          </cell>
        </row>
        <row r="1115">
          <cell r="C1115" t="str">
            <v>Green Ridge Power 56/100</v>
          </cell>
          <cell r="D1115" t="str">
            <v/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  <cell r="L1115" t="str">
            <v/>
          </cell>
          <cell r="M1115" t="str">
            <v/>
          </cell>
          <cell r="N1115" t="str">
            <v/>
          </cell>
          <cell r="HC1115" t="str">
            <v/>
          </cell>
        </row>
        <row r="1116">
          <cell r="C1116" t="str">
            <v>Green Ridge Power 56/100</v>
          </cell>
          <cell r="D1116" t="str">
            <v/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  <cell r="N1116" t="str">
            <v/>
          </cell>
          <cell r="HC1116" t="str">
            <v/>
          </cell>
        </row>
        <row r="1117">
          <cell r="C1117" t="str">
            <v>Green Ridge Power 56/100</v>
          </cell>
          <cell r="D1117" t="str">
            <v/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  <cell r="N1117" t="str">
            <v/>
          </cell>
          <cell r="HC1117" t="str">
            <v/>
          </cell>
        </row>
        <row r="1118">
          <cell r="C1118" t="str">
            <v>Green Ridge Power 56/100</v>
          </cell>
          <cell r="D1118" t="str">
            <v/>
          </cell>
          <cell r="H1118" t="str">
            <v/>
          </cell>
          <cell r="I1118" t="str">
            <v/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  <cell r="N1118" t="str">
            <v/>
          </cell>
          <cell r="HC1118" t="str">
            <v/>
          </cell>
        </row>
        <row r="1119">
          <cell r="C1119" t="str">
            <v>Highwinds</v>
          </cell>
          <cell r="D1119" t="str">
            <v>Major</v>
          </cell>
          <cell r="H1119">
            <v>4560</v>
          </cell>
          <cell r="I1119">
            <v>0</v>
          </cell>
          <cell r="J1119">
            <v>12891.869409150477</v>
          </cell>
          <cell r="K1119">
            <v>57672</v>
          </cell>
          <cell r="L1119">
            <v>0</v>
          </cell>
          <cell r="M1119">
            <v>329958</v>
          </cell>
          <cell r="N1119">
            <v>154738.43085119678</v>
          </cell>
          <cell r="HC1119">
            <v>0.33333333333333331</v>
          </cell>
        </row>
        <row r="1120">
          <cell r="C1120" t="str">
            <v>Highwinds</v>
          </cell>
          <cell r="D1120" t="str">
            <v>Minor</v>
          </cell>
          <cell r="H1120">
            <v>3150</v>
          </cell>
          <cell r="I1120">
            <v>0</v>
          </cell>
          <cell r="J1120">
            <v>7691.8694091504758</v>
          </cell>
          <cell r="K1120">
            <v>0</v>
          </cell>
          <cell r="L1120">
            <v>0</v>
          </cell>
          <cell r="M1120">
            <v>77669.100000000006</v>
          </cell>
          <cell r="N1120">
            <v>120226.2343988495</v>
          </cell>
          <cell r="HC1120">
            <v>0.1111111111111111</v>
          </cell>
        </row>
        <row r="1121">
          <cell r="C1121" t="str">
            <v>Highwinds</v>
          </cell>
          <cell r="D1121" t="str">
            <v>GBX Oil Changes</v>
          </cell>
          <cell r="H1121">
            <v>210</v>
          </cell>
          <cell r="I1121">
            <v>1800</v>
          </cell>
          <cell r="J1121">
            <v>0</v>
          </cell>
          <cell r="K1121">
            <v>0</v>
          </cell>
          <cell r="L1121">
            <v>0</v>
          </cell>
          <cell r="M1121">
            <v>60062.400000000001</v>
          </cell>
          <cell r="N1121">
            <v>5305.3176291838899</v>
          </cell>
          <cell r="HC1121">
            <v>0</v>
          </cell>
        </row>
        <row r="1122">
          <cell r="C1122" t="str">
            <v>Highwinds</v>
          </cell>
          <cell r="D1122" t="str">
            <v/>
          </cell>
          <cell r="H1122" t="str">
            <v/>
          </cell>
          <cell r="I1122" t="str">
            <v/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/>
          </cell>
          <cell r="HC1122" t="str">
            <v/>
          </cell>
        </row>
        <row r="1123">
          <cell r="C1123" t="str">
            <v>Highwinds</v>
          </cell>
          <cell r="D1123" t="str">
            <v/>
          </cell>
          <cell r="H1123" t="str">
            <v/>
          </cell>
          <cell r="I1123" t="str">
            <v/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/>
          </cell>
          <cell r="HC1123" t="str">
            <v/>
          </cell>
        </row>
        <row r="1124">
          <cell r="C1124" t="str">
            <v>Montezuma</v>
          </cell>
          <cell r="D1124" t="str">
            <v>Major</v>
          </cell>
          <cell r="H1124">
            <v>1400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52902.879999999997</v>
          </cell>
          <cell r="N1124">
            <v>46667.145812265699</v>
          </cell>
          <cell r="HC1124">
            <v>0.1111111111111111</v>
          </cell>
        </row>
        <row r="1125">
          <cell r="C1125" t="str">
            <v>Montezuma</v>
          </cell>
          <cell r="D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  <cell r="M1125" t="str">
            <v/>
          </cell>
          <cell r="N1125" t="str">
            <v/>
          </cell>
          <cell r="HC1125" t="str">
            <v/>
          </cell>
        </row>
        <row r="1126">
          <cell r="C1126" t="str">
            <v>Montezuma</v>
          </cell>
          <cell r="D1126" t="str">
            <v/>
          </cell>
          <cell r="H1126" t="str">
            <v/>
          </cell>
          <cell r="I1126" t="str">
            <v/>
          </cell>
          <cell r="J1126" t="str">
            <v/>
          </cell>
          <cell r="K1126" t="str">
            <v/>
          </cell>
          <cell r="L1126" t="str">
            <v/>
          </cell>
          <cell r="M1126" t="str">
            <v/>
          </cell>
          <cell r="N1126" t="str">
            <v/>
          </cell>
          <cell r="HC1126" t="str">
            <v/>
          </cell>
        </row>
        <row r="1127">
          <cell r="C1127" t="str">
            <v>Montezuma</v>
          </cell>
          <cell r="D1127" t="str">
            <v/>
          </cell>
          <cell r="H1127" t="str">
            <v/>
          </cell>
          <cell r="I1127" t="str">
            <v/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  <cell r="HC1127" t="str">
            <v/>
          </cell>
        </row>
        <row r="1128">
          <cell r="C1128" t="str">
            <v>Montezuma</v>
          </cell>
          <cell r="D1128" t="str">
            <v/>
          </cell>
          <cell r="H1128" t="str">
            <v/>
          </cell>
          <cell r="I1128" t="str">
            <v/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  <cell r="HC1128" t="str">
            <v/>
          </cell>
        </row>
        <row r="1129">
          <cell r="C1129" t="str">
            <v>Northern Colorado GE</v>
          </cell>
          <cell r="D1129" t="str">
            <v>Major</v>
          </cell>
          <cell r="H1129">
            <v>420</v>
          </cell>
          <cell r="I1129">
            <v>0</v>
          </cell>
          <cell r="J1129">
            <v>1068.3151957153441</v>
          </cell>
          <cell r="K1129">
            <v>0</v>
          </cell>
          <cell r="L1129">
            <v>0</v>
          </cell>
          <cell r="M1129">
            <v>22212.75</v>
          </cell>
          <cell r="N1129">
            <v>16972.595315364131</v>
          </cell>
          <cell r="HC1129">
            <v>0.2</v>
          </cell>
        </row>
        <row r="1130">
          <cell r="C1130" t="str">
            <v>Northern Colorado GE</v>
          </cell>
          <cell r="D1130" t="str">
            <v>Minor</v>
          </cell>
          <cell r="H1130">
            <v>210</v>
          </cell>
          <cell r="I1130">
            <v>0</v>
          </cell>
          <cell r="J1130">
            <v>1068.3151957153441</v>
          </cell>
          <cell r="K1130">
            <v>0</v>
          </cell>
          <cell r="L1130">
            <v>0</v>
          </cell>
          <cell r="M1130">
            <v>9048.4500000000007</v>
          </cell>
          <cell r="N1130">
            <v>6079.0097834398739</v>
          </cell>
          <cell r="HC1130">
            <v>0.2</v>
          </cell>
        </row>
        <row r="1131">
          <cell r="C1131" t="str">
            <v>Northern Colorado GE</v>
          </cell>
          <cell r="D1131" t="str">
            <v/>
          </cell>
          <cell r="H1131" t="str">
            <v/>
          </cell>
          <cell r="I1131" t="str">
            <v/>
          </cell>
          <cell r="J1131" t="str">
            <v/>
          </cell>
          <cell r="K1131" t="str">
            <v/>
          </cell>
          <cell r="L1131" t="str">
            <v/>
          </cell>
          <cell r="M1131" t="str">
            <v/>
          </cell>
          <cell r="N1131" t="str">
            <v/>
          </cell>
          <cell r="HC1131" t="str">
            <v/>
          </cell>
        </row>
        <row r="1132">
          <cell r="C1132" t="str">
            <v>Northern Colorado GE</v>
          </cell>
          <cell r="D1132" t="str">
            <v/>
          </cell>
          <cell r="H1132" t="str">
            <v/>
          </cell>
          <cell r="I1132" t="str">
            <v/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  <cell r="N1132" t="str">
            <v/>
          </cell>
          <cell r="HC1132" t="str">
            <v/>
          </cell>
        </row>
        <row r="1133">
          <cell r="C1133" t="str">
            <v>Northern Colorado GE</v>
          </cell>
          <cell r="D1133" t="str">
            <v/>
          </cell>
          <cell r="H1133" t="str">
            <v/>
          </cell>
          <cell r="I1133" t="str">
            <v/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  <cell r="HC1133" t="str">
            <v/>
          </cell>
        </row>
        <row r="1134">
          <cell r="C1134" t="str">
            <v>Northern Colorado SE</v>
          </cell>
          <cell r="D1134" t="str">
            <v>Major</v>
          </cell>
          <cell r="H1134">
            <v>5250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218224.37999999998</v>
          </cell>
          <cell r="N1134">
            <v>192501.97647559599</v>
          </cell>
          <cell r="HC1134">
            <v>0.1111111111111111</v>
          </cell>
        </row>
        <row r="1135">
          <cell r="C1135" t="str">
            <v>Northern Colorado SE</v>
          </cell>
          <cell r="D1135" t="str">
            <v/>
          </cell>
          <cell r="H1135" t="str">
            <v/>
          </cell>
          <cell r="I1135" t="str">
            <v/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  <cell r="N1135" t="str">
            <v/>
          </cell>
          <cell r="HC1135" t="str">
            <v/>
          </cell>
        </row>
        <row r="1136">
          <cell r="C1136" t="str">
            <v>Northern Colorado SE</v>
          </cell>
          <cell r="D1136" t="str">
            <v/>
          </cell>
          <cell r="H1136" t="str">
            <v/>
          </cell>
          <cell r="I1136" t="str">
            <v/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  <cell r="HC1136" t="str">
            <v/>
          </cell>
        </row>
        <row r="1137">
          <cell r="C1137" t="str">
            <v>Northern Colorado SE</v>
          </cell>
          <cell r="D1137" t="str">
            <v/>
          </cell>
          <cell r="H1137" t="str">
            <v/>
          </cell>
          <cell r="I1137" t="str">
            <v/>
          </cell>
          <cell r="J1137" t="str">
            <v/>
          </cell>
          <cell r="K1137" t="str">
            <v/>
          </cell>
          <cell r="L1137" t="str">
            <v/>
          </cell>
          <cell r="M1137" t="str">
            <v/>
          </cell>
          <cell r="N1137" t="str">
            <v/>
          </cell>
          <cell r="HC1137" t="str">
            <v/>
          </cell>
        </row>
        <row r="1138">
          <cell r="C1138" t="str">
            <v>Northern Colorado SE</v>
          </cell>
          <cell r="D1138" t="str">
            <v/>
          </cell>
          <cell r="H1138" t="str">
            <v/>
          </cell>
          <cell r="I1138" t="str">
            <v/>
          </cell>
          <cell r="J1138" t="str">
            <v/>
          </cell>
          <cell r="K1138" t="str">
            <v/>
          </cell>
          <cell r="L1138" t="str">
            <v/>
          </cell>
          <cell r="M1138" t="str">
            <v/>
          </cell>
          <cell r="N1138" t="str">
            <v/>
          </cell>
          <cell r="HC1138" t="str">
            <v/>
          </cell>
        </row>
        <row r="1139">
          <cell r="C1139" t="str">
            <v>Peetz 1</v>
          </cell>
          <cell r="D1139" t="str">
            <v>Major</v>
          </cell>
          <cell r="H1139">
            <v>3360</v>
          </cell>
          <cell r="I1139">
            <v>0</v>
          </cell>
          <cell r="J1139">
            <v>9472.3947353427156</v>
          </cell>
          <cell r="K1139">
            <v>0</v>
          </cell>
          <cell r="L1139">
            <v>0</v>
          </cell>
          <cell r="M1139">
            <v>196953.05</v>
          </cell>
          <cell r="N1139">
            <v>150490.34512956196</v>
          </cell>
          <cell r="HC1139">
            <v>0.2</v>
          </cell>
        </row>
        <row r="1140">
          <cell r="C1140" t="str">
            <v>Peetz 1</v>
          </cell>
          <cell r="D1140" t="str">
            <v>Minor</v>
          </cell>
          <cell r="H1140">
            <v>1260</v>
          </cell>
          <cell r="I1140">
            <v>0</v>
          </cell>
          <cell r="J1140">
            <v>9472.3947353427156</v>
          </cell>
          <cell r="K1140">
            <v>0</v>
          </cell>
          <cell r="L1140">
            <v>0</v>
          </cell>
          <cell r="M1140">
            <v>80229.59</v>
          </cell>
          <cell r="N1140">
            <v>53900.553413166883</v>
          </cell>
          <cell r="HC1140">
            <v>0.2</v>
          </cell>
        </row>
        <row r="1141">
          <cell r="C1141" t="str">
            <v>Peetz 1</v>
          </cell>
          <cell r="D1141" t="str">
            <v>GBX Oil Changes</v>
          </cell>
          <cell r="H1141">
            <v>280</v>
          </cell>
          <cell r="I1141">
            <v>2400</v>
          </cell>
          <cell r="J1141">
            <v>0</v>
          </cell>
          <cell r="K1141">
            <v>0</v>
          </cell>
          <cell r="L1141">
            <v>0</v>
          </cell>
          <cell r="M1141">
            <v>90112.5</v>
          </cell>
          <cell r="N1141">
            <v>10942.217610191774</v>
          </cell>
          <cell r="HC1141">
            <v>0.2</v>
          </cell>
        </row>
        <row r="1142">
          <cell r="C1142" t="str">
            <v>Peetz 1</v>
          </cell>
          <cell r="D1142" t="str">
            <v/>
          </cell>
          <cell r="H1142" t="str">
            <v/>
          </cell>
          <cell r="I1142" t="str">
            <v/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  <cell r="N1142" t="str">
            <v/>
          </cell>
          <cell r="HC1142" t="str">
            <v/>
          </cell>
        </row>
        <row r="1143">
          <cell r="C1143" t="str">
            <v>Peetz 1</v>
          </cell>
          <cell r="D1143" t="str">
            <v/>
          </cell>
          <cell r="H1143" t="str">
            <v/>
          </cell>
          <cell r="I1143" t="str">
            <v/>
          </cell>
          <cell r="J1143" t="str">
            <v/>
          </cell>
          <cell r="K1143" t="str">
            <v/>
          </cell>
          <cell r="L1143" t="str">
            <v/>
          </cell>
          <cell r="M1143" t="str">
            <v/>
          </cell>
          <cell r="N1143" t="str">
            <v/>
          </cell>
          <cell r="HC1143" t="str">
            <v/>
          </cell>
        </row>
        <row r="1144">
          <cell r="C1144" t="str">
            <v>Peetz 2</v>
          </cell>
          <cell r="D1144" t="str">
            <v>Major</v>
          </cell>
          <cell r="H1144">
            <v>3360</v>
          </cell>
          <cell r="I1144">
            <v>0</v>
          </cell>
          <cell r="J1144">
            <v>9543.6157483904044</v>
          </cell>
          <cell r="K1144">
            <v>0</v>
          </cell>
          <cell r="L1144">
            <v>0</v>
          </cell>
          <cell r="M1144">
            <v>198433.9</v>
          </cell>
          <cell r="N1144">
            <v>151621.85148391957</v>
          </cell>
          <cell r="HC1144">
            <v>0.2</v>
          </cell>
        </row>
        <row r="1145">
          <cell r="C1145" t="str">
            <v>Peetz 2</v>
          </cell>
          <cell r="D1145" t="str">
            <v>Minor</v>
          </cell>
          <cell r="H1145">
            <v>1260</v>
          </cell>
          <cell r="I1145">
            <v>0</v>
          </cell>
          <cell r="J1145">
            <v>9543.6157483904044</v>
          </cell>
          <cell r="K1145">
            <v>0</v>
          </cell>
          <cell r="L1145">
            <v>0</v>
          </cell>
          <cell r="M1145">
            <v>80832.820000000007</v>
          </cell>
          <cell r="N1145">
            <v>54305.820732062879</v>
          </cell>
          <cell r="HC1145">
            <v>0.2</v>
          </cell>
        </row>
        <row r="1146">
          <cell r="C1146" t="str">
            <v>Peetz 2</v>
          </cell>
          <cell r="D1146" t="str">
            <v>GBX Oil Changes</v>
          </cell>
          <cell r="H1146">
            <v>280</v>
          </cell>
          <cell r="I1146">
            <v>2400</v>
          </cell>
          <cell r="J1146">
            <v>0</v>
          </cell>
          <cell r="K1146">
            <v>0</v>
          </cell>
          <cell r="L1146">
            <v>0</v>
          </cell>
          <cell r="M1146">
            <v>90112.5</v>
          </cell>
          <cell r="N1146">
            <v>10942.217610191774</v>
          </cell>
          <cell r="HC1146">
            <v>0.2</v>
          </cell>
        </row>
        <row r="1147">
          <cell r="C1147" t="str">
            <v>Peetz 2</v>
          </cell>
          <cell r="D1147" t="str">
            <v/>
          </cell>
          <cell r="H1147" t="str">
            <v/>
          </cell>
          <cell r="I1147" t="str">
            <v/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  <cell r="N1147" t="str">
            <v/>
          </cell>
          <cell r="HC1147" t="str">
            <v/>
          </cell>
        </row>
        <row r="1148">
          <cell r="C1148" t="str">
            <v>Peetz 2</v>
          </cell>
          <cell r="D1148" t="str">
            <v/>
          </cell>
          <cell r="H1148" t="str">
            <v/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  <cell r="HC1148" t="str">
            <v/>
          </cell>
        </row>
        <row r="1149">
          <cell r="C1149" t="str">
            <v>Stateline</v>
          </cell>
          <cell r="D1149" t="str">
            <v>Major</v>
          </cell>
          <cell r="H1149">
            <v>11830</v>
          </cell>
          <cell r="I1149">
            <v>0</v>
          </cell>
          <cell r="J1149">
            <v>18745.772320665492</v>
          </cell>
          <cell r="K1149">
            <v>87085.5</v>
          </cell>
          <cell r="L1149">
            <v>7700</v>
          </cell>
          <cell r="M1149">
            <v>107502.66</v>
          </cell>
          <cell r="N1149">
            <v>333114.19406259857</v>
          </cell>
          <cell r="HC1149">
            <v>0.25925925925925924</v>
          </cell>
        </row>
        <row r="1150">
          <cell r="C1150" t="str">
            <v>Stateline</v>
          </cell>
          <cell r="D1150" t="str">
            <v>Mini-Minor</v>
          </cell>
          <cell r="H1150">
            <v>3360</v>
          </cell>
          <cell r="I1150">
            <v>0</v>
          </cell>
          <cell r="J1150">
            <v>14195.77232066549</v>
          </cell>
          <cell r="K1150">
            <v>0</v>
          </cell>
          <cell r="L1150">
            <v>0</v>
          </cell>
          <cell r="M1150">
            <v>31248.82</v>
          </cell>
          <cell r="N1150">
            <v>74098.33973727237</v>
          </cell>
          <cell r="HC1150">
            <v>0</v>
          </cell>
        </row>
        <row r="1151">
          <cell r="C1151" t="str">
            <v>Stateline</v>
          </cell>
          <cell r="D1151" t="str">
            <v>GBX Oil Changes</v>
          </cell>
          <cell r="H1151">
            <v>1400</v>
          </cell>
          <cell r="I1151">
            <v>6000</v>
          </cell>
          <cell r="J1151">
            <v>0</v>
          </cell>
          <cell r="K1151">
            <v>0</v>
          </cell>
          <cell r="L1151">
            <v>0</v>
          </cell>
          <cell r="M1151">
            <v>59796</v>
          </cell>
          <cell r="N1151">
            <v>60360.882901204342</v>
          </cell>
          <cell r="HC1151">
            <v>0</v>
          </cell>
        </row>
        <row r="1152">
          <cell r="C1152" t="str">
            <v>Stateline</v>
          </cell>
          <cell r="D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 t="str">
            <v/>
          </cell>
          <cell r="M1152" t="str">
            <v/>
          </cell>
          <cell r="N1152" t="str">
            <v/>
          </cell>
          <cell r="HC1152" t="str">
            <v/>
          </cell>
        </row>
        <row r="1153">
          <cell r="C1153" t="str">
            <v>Stateline</v>
          </cell>
          <cell r="D1153" t="str">
            <v/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  <cell r="L1153" t="str">
            <v/>
          </cell>
          <cell r="M1153" t="str">
            <v/>
          </cell>
          <cell r="N1153" t="str">
            <v/>
          </cell>
          <cell r="HC1153" t="str">
            <v/>
          </cell>
        </row>
        <row r="1154">
          <cell r="C1154" t="str">
            <v>Vansycle 1</v>
          </cell>
          <cell r="D1154" t="str">
            <v>Major</v>
          </cell>
          <cell r="H1154">
            <v>700</v>
          </cell>
          <cell r="I1154">
            <v>0</v>
          </cell>
          <cell r="J1154">
            <v>1190.81533815737</v>
          </cell>
          <cell r="K1154">
            <v>0</v>
          </cell>
          <cell r="L1154">
            <v>0</v>
          </cell>
          <cell r="M1154">
            <v>8998.02</v>
          </cell>
          <cell r="N1154">
            <v>26053.4897212244</v>
          </cell>
          <cell r="HC1154">
            <v>0.1111111111111111</v>
          </cell>
        </row>
        <row r="1155">
          <cell r="C1155" t="str">
            <v>Vansycle 1</v>
          </cell>
          <cell r="D1155" t="str">
            <v>Mini-Minor</v>
          </cell>
          <cell r="H1155">
            <v>280</v>
          </cell>
          <cell r="I1155">
            <v>0</v>
          </cell>
          <cell r="J1155">
            <v>1190.81533815737</v>
          </cell>
          <cell r="K1155">
            <v>0</v>
          </cell>
          <cell r="L1155">
            <v>0</v>
          </cell>
          <cell r="M1155">
            <v>2615.54</v>
          </cell>
          <cell r="N1155">
            <v>6202.0636784501103</v>
          </cell>
          <cell r="HC1155">
            <v>0</v>
          </cell>
        </row>
        <row r="1156">
          <cell r="C1156" t="str">
            <v>Vansycle 1</v>
          </cell>
          <cell r="D1156" t="str">
            <v>GBX Oil Changes</v>
          </cell>
          <cell r="H1156">
            <v>70</v>
          </cell>
          <cell r="I1156">
            <v>600</v>
          </cell>
          <cell r="J1156">
            <v>0</v>
          </cell>
          <cell r="K1156">
            <v>0</v>
          </cell>
          <cell r="L1156">
            <v>0</v>
          </cell>
          <cell r="M1156">
            <v>5148</v>
          </cell>
          <cell r="N1156">
            <v>5196.6323027526914</v>
          </cell>
          <cell r="HC1156">
            <v>0</v>
          </cell>
        </row>
        <row r="1157">
          <cell r="C1157" t="str">
            <v>Vansycle 1</v>
          </cell>
          <cell r="D1157" t="str">
            <v/>
          </cell>
          <cell r="H1157" t="str">
            <v/>
          </cell>
          <cell r="I1157" t="str">
            <v/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  <cell r="HC1157" t="str">
            <v/>
          </cell>
        </row>
        <row r="1158">
          <cell r="C1158" t="str">
            <v>Vansycle 1</v>
          </cell>
          <cell r="D1158" t="str">
            <v/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  <cell r="N1158" t="str">
            <v/>
          </cell>
          <cell r="HC1158" t="str">
            <v/>
          </cell>
        </row>
        <row r="1159">
          <cell r="C1159" t="str">
            <v>Vansycle 2</v>
          </cell>
          <cell r="D1159" t="str">
            <v>Major</v>
          </cell>
          <cell r="H1159">
            <v>3150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142176.49</v>
          </cell>
          <cell r="N1159">
            <v>125417.95437046405</v>
          </cell>
          <cell r="HC1159">
            <v>0.1111111111111111</v>
          </cell>
        </row>
        <row r="1160">
          <cell r="C1160" t="str">
            <v>Vansycle 2</v>
          </cell>
          <cell r="D1160" t="str">
            <v/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  <cell r="N1160" t="str">
            <v/>
          </cell>
          <cell r="HC1160" t="str">
            <v/>
          </cell>
        </row>
        <row r="1161">
          <cell r="C1161" t="str">
            <v>Vansycle 2</v>
          </cell>
          <cell r="D1161" t="str">
            <v/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  <cell r="HC1161" t="str">
            <v/>
          </cell>
        </row>
        <row r="1162">
          <cell r="C1162" t="str">
            <v>Vansycle 2</v>
          </cell>
          <cell r="D1162" t="str">
            <v/>
          </cell>
          <cell r="H1162" t="str">
            <v/>
          </cell>
          <cell r="I1162" t="str">
            <v/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  <cell r="N1162" t="str">
            <v/>
          </cell>
          <cell r="HC1162" t="str">
            <v/>
          </cell>
        </row>
        <row r="1163">
          <cell r="C1163" t="str">
            <v>Vansycle 2</v>
          </cell>
          <cell r="D1163" t="str">
            <v/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  <cell r="HC1163" t="str">
            <v/>
          </cell>
        </row>
        <row r="1164">
          <cell r="C1164" t="str">
            <v>Wind Power Partners 90</v>
          </cell>
          <cell r="D1164" t="str">
            <v>Major</v>
          </cell>
          <cell r="H1164">
            <v>3640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7150</v>
          </cell>
          <cell r="N1164">
            <v>32005.884169578891</v>
          </cell>
          <cell r="HC1164">
            <v>0.1111111111111111</v>
          </cell>
        </row>
        <row r="1165">
          <cell r="C1165" t="str">
            <v>Wind Power Partners 90</v>
          </cell>
          <cell r="D1165" t="str">
            <v/>
          </cell>
          <cell r="H1165" t="str">
            <v/>
          </cell>
          <cell r="I1165" t="str">
            <v/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  <cell r="HC1165" t="str">
            <v/>
          </cell>
        </row>
        <row r="1166">
          <cell r="C1166" t="str">
            <v>Wind Power Partners 90</v>
          </cell>
          <cell r="D1166" t="str">
            <v/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  <cell r="HC1166" t="str">
            <v/>
          </cell>
        </row>
        <row r="1167">
          <cell r="C1167" t="str">
            <v>Wind Power Partners 90</v>
          </cell>
          <cell r="D1167" t="str">
            <v/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  <cell r="L1167" t="str">
            <v/>
          </cell>
          <cell r="M1167" t="str">
            <v/>
          </cell>
          <cell r="N1167" t="str">
            <v/>
          </cell>
          <cell r="HC1167" t="str">
            <v/>
          </cell>
        </row>
        <row r="1168">
          <cell r="C1168" t="str">
            <v>Wind Power Partners 90</v>
          </cell>
          <cell r="D1168" t="str">
            <v/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  <cell r="N1168" t="str">
            <v/>
          </cell>
          <cell r="HC1168" t="str">
            <v/>
          </cell>
        </row>
        <row r="1169">
          <cell r="C1169" t="str">
            <v>Wind Power Partners 91</v>
          </cell>
          <cell r="D1169" t="str">
            <v>Major</v>
          </cell>
          <cell r="H1169">
            <v>3640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10725</v>
          </cell>
          <cell r="N1169">
            <v>48008.826254368338</v>
          </cell>
          <cell r="HC1169">
            <v>0.1111111111111111</v>
          </cell>
        </row>
        <row r="1170">
          <cell r="C1170" t="str">
            <v>Wind Power Partners 91</v>
          </cell>
          <cell r="D1170" t="str">
            <v/>
          </cell>
          <cell r="H1170" t="str">
            <v/>
          </cell>
          <cell r="I1170" t="str">
            <v/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  <cell r="HC1170" t="str">
            <v/>
          </cell>
        </row>
        <row r="1171">
          <cell r="C1171" t="str">
            <v>Wind Power Partners 91</v>
          </cell>
          <cell r="D1171" t="str">
            <v/>
          </cell>
          <cell r="H1171" t="str">
            <v/>
          </cell>
          <cell r="I1171" t="str">
            <v/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  <cell r="HC1171" t="str">
            <v/>
          </cell>
        </row>
        <row r="1172">
          <cell r="C1172" t="str">
            <v>Wind Power Partners 91</v>
          </cell>
          <cell r="D1172" t="str">
            <v/>
          </cell>
          <cell r="H1172" t="str">
            <v/>
          </cell>
          <cell r="I1172" t="str">
            <v/>
          </cell>
          <cell r="J1172" t="str">
            <v/>
          </cell>
          <cell r="K1172" t="str">
            <v/>
          </cell>
          <cell r="L1172" t="str">
            <v/>
          </cell>
          <cell r="M1172" t="str">
            <v/>
          </cell>
          <cell r="N1172" t="str">
            <v/>
          </cell>
          <cell r="HC1172" t="str">
            <v/>
          </cell>
        </row>
        <row r="1173">
          <cell r="C1173" t="str">
            <v>Wind Power Partners 91</v>
          </cell>
          <cell r="D1173" t="str">
            <v/>
          </cell>
          <cell r="H1173" t="str">
            <v/>
          </cell>
          <cell r="I1173" t="str">
            <v/>
          </cell>
          <cell r="J1173" t="str">
            <v/>
          </cell>
          <cell r="K1173" t="str">
            <v/>
          </cell>
          <cell r="L1173" t="str">
            <v/>
          </cell>
          <cell r="M1173" t="str">
            <v/>
          </cell>
          <cell r="N1173" t="str">
            <v/>
          </cell>
          <cell r="HC1173" t="str">
            <v/>
          </cell>
        </row>
        <row r="1174">
          <cell r="C1174" t="str">
            <v>Wind Power Partners 91-2</v>
          </cell>
          <cell r="D1174" t="str">
            <v>Major</v>
          </cell>
          <cell r="H1174">
            <v>3640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14300</v>
          </cell>
          <cell r="N1174">
            <v>64011.768339157781</v>
          </cell>
          <cell r="HC1174">
            <v>0.1111111111111111</v>
          </cell>
        </row>
        <row r="1175">
          <cell r="C1175" t="str">
            <v>Wind Power Partners 91-2</v>
          </cell>
          <cell r="D1175" t="str">
            <v/>
          </cell>
          <cell r="H1175" t="str">
            <v/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 t="str">
            <v/>
          </cell>
          <cell r="N1175" t="str">
            <v/>
          </cell>
          <cell r="HC1175" t="str">
            <v/>
          </cell>
        </row>
        <row r="1176">
          <cell r="C1176" t="str">
            <v>Wind Power Partners 91-2</v>
          </cell>
          <cell r="D1176" t="str">
            <v/>
          </cell>
          <cell r="H1176" t="str">
            <v/>
          </cell>
          <cell r="I1176" t="str">
            <v/>
          </cell>
          <cell r="J1176" t="str">
            <v/>
          </cell>
          <cell r="K1176" t="str">
            <v/>
          </cell>
          <cell r="L1176" t="str">
            <v/>
          </cell>
          <cell r="M1176" t="str">
            <v/>
          </cell>
          <cell r="N1176" t="str">
            <v/>
          </cell>
          <cell r="HC1176" t="str">
            <v/>
          </cell>
        </row>
        <row r="1177">
          <cell r="C1177" t="str">
            <v>Wind Power Partners 91-2</v>
          </cell>
          <cell r="D1177" t="str">
            <v/>
          </cell>
          <cell r="H1177" t="str">
            <v/>
          </cell>
          <cell r="I1177" t="str">
            <v/>
          </cell>
          <cell r="J1177" t="str">
            <v/>
          </cell>
          <cell r="K1177" t="str">
            <v/>
          </cell>
          <cell r="L1177" t="str">
            <v/>
          </cell>
          <cell r="M1177" t="str">
            <v/>
          </cell>
          <cell r="N1177" t="str">
            <v/>
          </cell>
          <cell r="HC1177" t="str">
            <v/>
          </cell>
        </row>
        <row r="1178">
          <cell r="C1178" t="str">
            <v>Wind Power Partners 91-2</v>
          </cell>
          <cell r="D1178" t="str">
            <v/>
          </cell>
          <cell r="H1178" t="str">
            <v/>
          </cell>
          <cell r="I1178" t="str">
            <v/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  <cell r="N1178" t="str">
            <v/>
          </cell>
          <cell r="HC1178" t="str">
            <v/>
          </cell>
        </row>
        <row r="1179">
          <cell r="C1179" t="str">
            <v>Wind Power Partners 92</v>
          </cell>
          <cell r="D1179" t="str">
            <v>Major</v>
          </cell>
          <cell r="H1179">
            <v>3640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14300</v>
          </cell>
          <cell r="N1179">
            <v>64011.768339157781</v>
          </cell>
          <cell r="HC1179">
            <v>0.1111111111111111</v>
          </cell>
        </row>
        <row r="1180">
          <cell r="C1180" t="str">
            <v>Wind Power Partners 92</v>
          </cell>
          <cell r="D1180" t="str">
            <v/>
          </cell>
          <cell r="H1180" t="str">
            <v/>
          </cell>
          <cell r="I1180" t="str">
            <v/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  <cell r="HC1180" t="str">
            <v/>
          </cell>
        </row>
        <row r="1181">
          <cell r="C1181" t="str">
            <v>Wind Power Partners 92</v>
          </cell>
          <cell r="D1181" t="str">
            <v/>
          </cell>
          <cell r="H1181" t="str">
            <v/>
          </cell>
          <cell r="I1181" t="str">
            <v/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  <cell r="HC1181" t="str">
            <v/>
          </cell>
        </row>
        <row r="1182">
          <cell r="C1182" t="str">
            <v>Wind Power Partners 92</v>
          </cell>
          <cell r="D1182" t="str">
            <v/>
          </cell>
          <cell r="H1182" t="str">
            <v/>
          </cell>
          <cell r="I1182" t="str">
            <v/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  <cell r="N1182" t="str">
            <v/>
          </cell>
          <cell r="HC1182" t="str">
            <v/>
          </cell>
        </row>
        <row r="1183">
          <cell r="C1183" t="str">
            <v>Wind Power Partners 92</v>
          </cell>
          <cell r="D1183" t="str">
            <v/>
          </cell>
          <cell r="H1183" t="str">
            <v/>
          </cell>
          <cell r="I1183" t="str">
            <v/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  <cell r="N1183" t="str">
            <v/>
          </cell>
          <cell r="HC1183" t="str">
            <v/>
          </cell>
        </row>
        <row r="1184">
          <cell r="C1184" t="str">
            <v>Wyoming</v>
          </cell>
          <cell r="D1184" t="str">
            <v>Major</v>
          </cell>
          <cell r="H1184">
            <v>3840</v>
          </cell>
          <cell r="I1184">
            <v>0</v>
          </cell>
          <cell r="J1184">
            <v>10737.217252578201</v>
          </cell>
          <cell r="K1184">
            <v>55310</v>
          </cell>
          <cell r="L1184">
            <v>0</v>
          </cell>
          <cell r="M1184">
            <v>293296</v>
          </cell>
          <cell r="N1184">
            <v>137545.27186773048</v>
          </cell>
          <cell r="HC1184">
            <v>0.33333333333333331</v>
          </cell>
        </row>
        <row r="1185">
          <cell r="C1185" t="str">
            <v>Wyoming</v>
          </cell>
          <cell r="D1185" t="str">
            <v>Minor</v>
          </cell>
          <cell r="H1185">
            <v>2730</v>
          </cell>
          <cell r="I1185">
            <v>0</v>
          </cell>
          <cell r="J1185">
            <v>6837.2172525782007</v>
          </cell>
          <cell r="K1185">
            <v>0</v>
          </cell>
          <cell r="L1185">
            <v>0</v>
          </cell>
          <cell r="M1185">
            <v>69039.199999999997</v>
          </cell>
          <cell r="N1185">
            <v>106867.76391008844</v>
          </cell>
          <cell r="HC1185">
            <v>0.1111111111111111</v>
          </cell>
        </row>
        <row r="1186">
          <cell r="C1186" t="str">
            <v>Wyoming</v>
          </cell>
          <cell r="D1186" t="str">
            <v>GBX Oil Changes</v>
          </cell>
          <cell r="H1186">
            <v>140</v>
          </cell>
          <cell r="I1186">
            <v>1200</v>
          </cell>
          <cell r="J1186">
            <v>0</v>
          </cell>
          <cell r="K1186">
            <v>0</v>
          </cell>
          <cell r="L1186">
            <v>0</v>
          </cell>
          <cell r="M1186">
            <v>53388.800000000003</v>
          </cell>
          <cell r="N1186">
            <v>4715.8378926079022</v>
          </cell>
          <cell r="HC1186">
            <v>0</v>
          </cell>
        </row>
        <row r="1187">
          <cell r="C1187" t="str">
            <v>Wyoming</v>
          </cell>
          <cell r="D1187" t="str">
            <v/>
          </cell>
          <cell r="H1187" t="str">
            <v/>
          </cell>
          <cell r="I1187" t="str">
            <v/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  <cell r="HC1187" t="str">
            <v/>
          </cell>
        </row>
        <row r="1188">
          <cell r="C1188" t="str">
            <v>Wyoming</v>
          </cell>
          <cell r="D1188" t="str">
            <v/>
          </cell>
          <cell r="H1188" t="str">
            <v/>
          </cell>
          <cell r="I1188" t="str">
            <v/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  <cell r="HC1188" t="str">
            <v/>
          </cell>
        </row>
        <row r="1189">
          <cell r="C1189" t="str">
            <v>Cabazon</v>
          </cell>
          <cell r="D1189" t="str">
            <v>Major (CZ &amp; GP)</v>
          </cell>
          <cell r="H1189">
            <v>1540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23198.240000000002</v>
          </cell>
          <cell r="N1189">
            <v>49361.059139700708</v>
          </cell>
          <cell r="HC1189">
            <v>0</v>
          </cell>
        </row>
        <row r="1190">
          <cell r="C1190" t="str">
            <v>Cabazon</v>
          </cell>
          <cell r="D1190" t="str">
            <v>Minor</v>
          </cell>
          <cell r="H1190">
            <v>630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25477.399999999998</v>
          </cell>
          <cell r="N1190">
            <v>21413.323418506028</v>
          </cell>
          <cell r="HC1190">
            <v>0</v>
          </cell>
        </row>
        <row r="1191">
          <cell r="C1191" t="str">
            <v>Cabazon</v>
          </cell>
          <cell r="D1191" t="str">
            <v>GBX Oil Changes</v>
          </cell>
          <cell r="H1191">
            <v>140</v>
          </cell>
          <cell r="I1191">
            <v>1200</v>
          </cell>
          <cell r="J1191">
            <v>0</v>
          </cell>
          <cell r="K1191">
            <v>0</v>
          </cell>
          <cell r="L1191">
            <v>0</v>
          </cell>
          <cell r="M1191">
            <v>29357.25</v>
          </cell>
          <cell r="N1191">
            <v>3620.17302088014</v>
          </cell>
          <cell r="HC1191">
            <v>0</v>
          </cell>
        </row>
        <row r="1192">
          <cell r="C1192" t="str">
            <v>Cabazon</v>
          </cell>
          <cell r="D1192" t="str">
            <v/>
          </cell>
          <cell r="H1192" t="str">
            <v/>
          </cell>
          <cell r="I1192" t="str">
            <v/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  <cell r="HC1192" t="str">
            <v/>
          </cell>
        </row>
        <row r="1193">
          <cell r="C1193" t="str">
            <v>Cabazon</v>
          </cell>
          <cell r="D1193" t="str">
            <v/>
          </cell>
          <cell r="H1193" t="str">
            <v/>
          </cell>
          <cell r="I1193" t="str">
            <v/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  <cell r="HC1193" t="str">
            <v/>
          </cell>
        </row>
        <row r="1194">
          <cell r="C1194" t="str">
            <v>Green Power</v>
          </cell>
          <cell r="D1194" t="str">
            <v>Major (CZ &amp; GP)</v>
          </cell>
          <cell r="H1194">
            <v>630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8922.4</v>
          </cell>
          <cell r="N1194">
            <v>18985.022746038736</v>
          </cell>
          <cell r="HC1194">
            <v>0</v>
          </cell>
        </row>
        <row r="1195">
          <cell r="C1195" t="str">
            <v>Green Power</v>
          </cell>
          <cell r="D1195" t="str">
            <v>Minor</v>
          </cell>
          <cell r="H1195">
            <v>630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9799</v>
          </cell>
          <cell r="N1195">
            <v>8235.893622502319</v>
          </cell>
          <cell r="HC1195">
            <v>0</v>
          </cell>
        </row>
        <row r="1196">
          <cell r="C1196" t="str">
            <v>Green Power</v>
          </cell>
          <cell r="D1196" t="str">
            <v>GBX Oil Changes</v>
          </cell>
          <cell r="H1196">
            <v>70</v>
          </cell>
          <cell r="I1196">
            <v>600</v>
          </cell>
          <cell r="J1196">
            <v>0</v>
          </cell>
          <cell r="K1196">
            <v>0</v>
          </cell>
          <cell r="L1196">
            <v>0</v>
          </cell>
          <cell r="M1196">
            <v>45165</v>
          </cell>
          <cell r="N1196">
            <v>5569.4969552002158</v>
          </cell>
          <cell r="HC1196">
            <v>0</v>
          </cell>
        </row>
        <row r="1197">
          <cell r="C1197" t="str">
            <v>Green Power</v>
          </cell>
          <cell r="D1197" t="str">
            <v/>
          </cell>
          <cell r="H1197" t="str">
            <v/>
          </cell>
          <cell r="I1197" t="str">
            <v/>
          </cell>
          <cell r="J1197" t="str">
            <v/>
          </cell>
          <cell r="K1197" t="str">
            <v/>
          </cell>
          <cell r="L1197" t="str">
            <v/>
          </cell>
          <cell r="M1197" t="str">
            <v/>
          </cell>
          <cell r="N1197" t="str">
            <v/>
          </cell>
          <cell r="HC1197" t="str">
            <v/>
          </cell>
        </row>
        <row r="1198">
          <cell r="C1198" t="str">
            <v>Green Power</v>
          </cell>
          <cell r="D1198" t="str">
            <v/>
          </cell>
          <cell r="H1198" t="str">
            <v/>
          </cell>
          <cell r="I1198" t="str">
            <v/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  <cell r="HC1198" t="str">
            <v/>
          </cell>
        </row>
        <row r="1199">
          <cell r="C1199" t="str">
            <v>Mojave 16/17/18 250</v>
          </cell>
          <cell r="D1199" t="str">
            <v>Major</v>
          </cell>
          <cell r="H1199">
            <v>3640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40215.54</v>
          </cell>
          <cell r="N1199">
            <v>102235.07848389397</v>
          </cell>
          <cell r="HC1199">
            <v>0.2</v>
          </cell>
        </row>
        <row r="1200">
          <cell r="C1200" t="str">
            <v>Mojave 16/17/18 250</v>
          </cell>
          <cell r="D1200" t="str">
            <v>Minor</v>
          </cell>
          <cell r="H1200">
            <v>3640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39067.439999999995</v>
          </cell>
          <cell r="N1200">
            <v>52046.94904634601</v>
          </cell>
          <cell r="HC1200">
            <v>0</v>
          </cell>
        </row>
        <row r="1201">
          <cell r="C1201" t="str">
            <v>Mojave 16/17/18 250</v>
          </cell>
          <cell r="D1201" t="str">
            <v>Minor</v>
          </cell>
          <cell r="H1201">
            <v>3640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39067.439999999995</v>
          </cell>
          <cell r="N1201">
            <v>52046.94904634601</v>
          </cell>
          <cell r="HC1201">
            <v>0</v>
          </cell>
        </row>
        <row r="1202">
          <cell r="C1202" t="str">
            <v>Mojave 16/17/18 250</v>
          </cell>
          <cell r="D1202" t="str">
            <v>GBX Oil Changes</v>
          </cell>
          <cell r="H1202">
            <v>3640</v>
          </cell>
          <cell r="I1202">
            <v>31200</v>
          </cell>
          <cell r="J1202">
            <v>0</v>
          </cell>
          <cell r="K1202">
            <v>0</v>
          </cell>
          <cell r="L1202">
            <v>0</v>
          </cell>
          <cell r="M1202">
            <v>39658.400000000001</v>
          </cell>
          <cell r="N1202">
            <v>34078.359494631317</v>
          </cell>
          <cell r="HC1202">
            <v>0</v>
          </cell>
        </row>
        <row r="1203">
          <cell r="C1203" t="str">
            <v>Mojave 16/17/18 250</v>
          </cell>
          <cell r="D1203" t="str">
            <v/>
          </cell>
          <cell r="H1203" t="str">
            <v/>
          </cell>
          <cell r="I1203" t="str">
            <v/>
          </cell>
          <cell r="J1203" t="str">
            <v/>
          </cell>
          <cell r="K1203" t="str">
            <v/>
          </cell>
          <cell r="L1203" t="str">
            <v/>
          </cell>
          <cell r="M1203" t="str">
            <v/>
          </cell>
          <cell r="N1203" t="str">
            <v/>
          </cell>
          <cell r="HC1203" t="str">
            <v/>
          </cell>
        </row>
        <row r="1204">
          <cell r="C1204" t="str">
            <v>Mojave 16/17/18 600</v>
          </cell>
          <cell r="D1204" t="str">
            <v>Major</v>
          </cell>
          <cell r="H1204">
            <v>3640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7107.5999999999995</v>
          </cell>
          <cell r="N1204">
            <v>18000.498128020532</v>
          </cell>
          <cell r="HC1204">
            <v>0.1111111111111111</v>
          </cell>
        </row>
        <row r="1205">
          <cell r="C1205" t="str">
            <v>Mojave 16/17/18 600</v>
          </cell>
          <cell r="D1205" t="str">
            <v>Minor (A / C)</v>
          </cell>
          <cell r="H1205">
            <v>3640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1110.6000000000001</v>
          </cell>
          <cell r="N1205">
            <v>15580.667732172604</v>
          </cell>
          <cell r="HC1205">
            <v>0</v>
          </cell>
        </row>
        <row r="1206">
          <cell r="C1206" t="str">
            <v>Mojave 16/17/18 600</v>
          </cell>
          <cell r="D1206" t="str">
            <v>Minor (A / C)</v>
          </cell>
          <cell r="H1206">
            <v>3640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1110.6000000000001</v>
          </cell>
          <cell r="N1206">
            <v>15580.667732172604</v>
          </cell>
          <cell r="HC1206">
            <v>0</v>
          </cell>
        </row>
        <row r="1207">
          <cell r="C1207" t="str">
            <v>Mojave 16/17/18 600</v>
          </cell>
          <cell r="D1207" t="str">
            <v>Minor (B)</v>
          </cell>
          <cell r="H1207">
            <v>3640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4950.2999999999993</v>
          </cell>
          <cell r="N1207">
            <v>12270.297979425475</v>
          </cell>
          <cell r="HC1207">
            <v>0</v>
          </cell>
        </row>
        <row r="1208">
          <cell r="C1208" t="str">
            <v>Mojave 16/17/18 600</v>
          </cell>
          <cell r="D1208" t="str">
            <v>GBX Oil Changes</v>
          </cell>
          <cell r="H1208">
            <v>3640</v>
          </cell>
          <cell r="I1208">
            <v>31200</v>
          </cell>
          <cell r="J1208">
            <v>0</v>
          </cell>
          <cell r="K1208">
            <v>0</v>
          </cell>
          <cell r="L1208">
            <v>0</v>
          </cell>
          <cell r="M1208">
            <v>4200</v>
          </cell>
          <cell r="N1208">
            <v>2227.7987820800863</v>
          </cell>
          <cell r="HC1208">
            <v>0</v>
          </cell>
        </row>
        <row r="1209">
          <cell r="C1209" t="str">
            <v>Mojave 3/5/4</v>
          </cell>
          <cell r="D1209" t="str">
            <v>Major</v>
          </cell>
          <cell r="H1209">
            <v>3640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45186</v>
          </cell>
          <cell r="N1209">
            <v>114870.87470100446</v>
          </cell>
          <cell r="HC1209">
            <v>0.2</v>
          </cell>
        </row>
        <row r="1210">
          <cell r="C1210" t="str">
            <v>Mojave 3/5/4</v>
          </cell>
          <cell r="D1210" t="str">
            <v>Major</v>
          </cell>
          <cell r="H1210">
            <v>3640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45186</v>
          </cell>
          <cell r="N1210">
            <v>114870.87470100446</v>
          </cell>
          <cell r="HC1210">
            <v>0.2</v>
          </cell>
        </row>
        <row r="1211">
          <cell r="C1211" t="str">
            <v>Mojave 3/5/4</v>
          </cell>
          <cell r="D1211" t="str">
            <v>Minor</v>
          </cell>
          <cell r="H1211">
            <v>3640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43896</v>
          </cell>
          <cell r="N1211">
            <v>58479.718029602263</v>
          </cell>
          <cell r="HC1211">
            <v>0</v>
          </cell>
        </row>
        <row r="1212">
          <cell r="C1212" t="str">
            <v>Mojave 3/5/4</v>
          </cell>
          <cell r="D1212" t="str">
            <v>Minor</v>
          </cell>
          <cell r="H1212">
            <v>3640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43896</v>
          </cell>
          <cell r="N1212">
            <v>58479.718029602263</v>
          </cell>
          <cell r="HC1212">
            <v>0</v>
          </cell>
        </row>
        <row r="1213">
          <cell r="C1213" t="str">
            <v>Mojave 3/5/4</v>
          </cell>
          <cell r="D1213" t="str">
            <v>GBX Oil Changes</v>
          </cell>
          <cell r="H1213">
            <v>3640</v>
          </cell>
          <cell r="I1213">
            <v>31200</v>
          </cell>
          <cell r="J1213">
            <v>0</v>
          </cell>
          <cell r="K1213">
            <v>0</v>
          </cell>
          <cell r="L1213">
            <v>0</v>
          </cell>
          <cell r="M1213">
            <v>44560</v>
          </cell>
          <cell r="N1213">
            <v>38290.291567001485</v>
          </cell>
          <cell r="HC1213">
            <v>0</v>
          </cell>
        </row>
        <row r="1214">
          <cell r="C1214" t="str">
            <v>New Mexico</v>
          </cell>
          <cell r="D1214" t="str">
            <v>Major</v>
          </cell>
          <cell r="H1214">
            <v>3360</v>
          </cell>
          <cell r="I1214">
            <v>0</v>
          </cell>
          <cell r="J1214">
            <v>6277.5798083491809</v>
          </cell>
          <cell r="K1214">
            <v>0</v>
          </cell>
          <cell r="L1214">
            <v>0</v>
          </cell>
          <cell r="M1214">
            <v>201395.59999999998</v>
          </cell>
          <cell r="N1214">
            <v>145392.83191489271</v>
          </cell>
          <cell r="HC1214">
            <v>0.2</v>
          </cell>
        </row>
        <row r="1215">
          <cell r="C1215" t="str">
            <v>New Mexico</v>
          </cell>
          <cell r="D1215" t="str">
            <v>Minor</v>
          </cell>
          <cell r="H1215">
            <v>1260</v>
          </cell>
          <cell r="I1215">
            <v>0</v>
          </cell>
          <cell r="J1215">
            <v>6277.5798083491809</v>
          </cell>
          <cell r="K1215">
            <v>0</v>
          </cell>
          <cell r="L1215">
            <v>0</v>
          </cell>
          <cell r="M1215">
            <v>82039.28</v>
          </cell>
          <cell r="N1215">
            <v>52074.796531122025</v>
          </cell>
          <cell r="HC1215">
            <v>0.2</v>
          </cell>
        </row>
        <row r="1216">
          <cell r="C1216" t="str">
            <v>New Mexico</v>
          </cell>
          <cell r="D1216" t="str">
            <v>GBX Oil Changes</v>
          </cell>
          <cell r="H1216">
            <v>280</v>
          </cell>
          <cell r="I1216">
            <v>2400</v>
          </cell>
          <cell r="J1216">
            <v>0</v>
          </cell>
          <cell r="K1216">
            <v>0</v>
          </cell>
          <cell r="L1216">
            <v>0</v>
          </cell>
          <cell r="M1216">
            <v>90112.5</v>
          </cell>
          <cell r="N1216">
            <v>10338.378723090402</v>
          </cell>
          <cell r="HC1216">
            <v>0.2</v>
          </cell>
        </row>
        <row r="1217">
          <cell r="C1217" t="str">
            <v>New Mexico</v>
          </cell>
          <cell r="D1217" t="str">
            <v/>
          </cell>
          <cell r="H1217" t="str">
            <v/>
          </cell>
          <cell r="I1217" t="str">
            <v/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  <cell r="HC1217" t="str">
            <v/>
          </cell>
        </row>
        <row r="1218">
          <cell r="C1218" t="str">
            <v>New Mexico</v>
          </cell>
          <cell r="D1218" t="str">
            <v/>
          </cell>
          <cell r="H1218" t="str">
            <v/>
          </cell>
          <cell r="I1218" t="str">
            <v/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  <cell r="HC1218" t="str">
            <v/>
          </cell>
        </row>
        <row r="1219">
          <cell r="C1219" t="str">
            <v>Red Mesa</v>
          </cell>
          <cell r="D1219" t="str">
            <v>Major</v>
          </cell>
          <cell r="H1219">
            <v>1770</v>
          </cell>
          <cell r="I1219">
            <v>0</v>
          </cell>
          <cell r="J1219">
            <v>4451.0988841909621</v>
          </cell>
          <cell r="K1219">
            <v>12376</v>
          </cell>
          <cell r="L1219">
            <v>0</v>
          </cell>
          <cell r="M1219">
            <v>94774.399999999994</v>
          </cell>
          <cell r="N1219">
            <v>72566.832328288685</v>
          </cell>
          <cell r="HC1219">
            <v>0.33333333333333331</v>
          </cell>
        </row>
        <row r="1220">
          <cell r="C1220" t="str">
            <v>Red Mesa</v>
          </cell>
          <cell r="D1220" t="str">
            <v>Minor</v>
          </cell>
          <cell r="H1220">
            <v>490</v>
          </cell>
          <cell r="I1220">
            <v>0</v>
          </cell>
          <cell r="J1220">
            <v>3151.0988841909616</v>
          </cell>
          <cell r="K1220">
            <v>0</v>
          </cell>
          <cell r="L1220">
            <v>0</v>
          </cell>
          <cell r="M1220">
            <v>38606.720000000001</v>
          </cell>
          <cell r="N1220">
            <v>24505.786602880951</v>
          </cell>
          <cell r="HC1220">
            <v>0.2</v>
          </cell>
        </row>
        <row r="1221">
          <cell r="C1221" t="str">
            <v>Red Mesa</v>
          </cell>
          <cell r="D1221" t="str">
            <v/>
          </cell>
          <cell r="H1221" t="str">
            <v/>
          </cell>
          <cell r="I1221" t="str">
            <v/>
          </cell>
          <cell r="J1221" t="str">
            <v/>
          </cell>
          <cell r="K1221" t="str">
            <v/>
          </cell>
          <cell r="L1221" t="str">
            <v/>
          </cell>
          <cell r="M1221" t="str">
            <v/>
          </cell>
          <cell r="N1221" t="str">
            <v/>
          </cell>
          <cell r="HC1221" t="str">
            <v/>
          </cell>
        </row>
        <row r="1222">
          <cell r="C1222" t="str">
            <v>Red Mesa</v>
          </cell>
          <cell r="D1222" t="str">
            <v/>
          </cell>
          <cell r="H1222" t="str">
            <v/>
          </cell>
          <cell r="I1222" t="str">
            <v/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  <cell r="HC1222" t="str">
            <v/>
          </cell>
        </row>
        <row r="1223">
          <cell r="C1223" t="str">
            <v>Red Mesa</v>
          </cell>
          <cell r="D1223" t="str">
            <v/>
          </cell>
          <cell r="H1223" t="str">
            <v/>
          </cell>
          <cell r="I1223" t="str">
            <v/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  <cell r="N1223" t="str">
            <v/>
          </cell>
          <cell r="HC1223" t="str">
            <v/>
          </cell>
        </row>
        <row r="1224">
          <cell r="C1224" t="str">
            <v>Sky River</v>
          </cell>
          <cell r="D1224" t="str">
            <v>Major</v>
          </cell>
          <cell r="H1224">
            <v>1820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36022.32</v>
          </cell>
          <cell r="N1224">
            <v>148429.87860456336</v>
          </cell>
          <cell r="HC1224">
            <v>0</v>
          </cell>
        </row>
        <row r="1225">
          <cell r="C1225" t="str">
            <v>Sky River</v>
          </cell>
          <cell r="D1225" t="str">
            <v>Minor</v>
          </cell>
          <cell r="H1225">
            <v>1260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16163.61</v>
          </cell>
          <cell r="N1225">
            <v>115568.14091043957</v>
          </cell>
          <cell r="HC1225">
            <v>0.2</v>
          </cell>
        </row>
        <row r="1226">
          <cell r="C1226" t="str">
            <v>Sky River</v>
          </cell>
          <cell r="D1226" t="str">
            <v>GBX Oil Changes</v>
          </cell>
          <cell r="H1226">
            <v>3080</v>
          </cell>
          <cell r="I1226">
            <v>26400</v>
          </cell>
          <cell r="J1226">
            <v>0</v>
          </cell>
          <cell r="K1226">
            <v>0</v>
          </cell>
          <cell r="L1226">
            <v>0</v>
          </cell>
          <cell r="M1226">
            <v>22611.899999999998</v>
          </cell>
          <cell r="N1226">
            <v>31746.132644641231</v>
          </cell>
          <cell r="HC1226">
            <v>0</v>
          </cell>
        </row>
        <row r="1227">
          <cell r="C1227" t="str">
            <v>Sky River</v>
          </cell>
          <cell r="D1227" t="str">
            <v/>
          </cell>
          <cell r="H1227" t="str">
            <v/>
          </cell>
          <cell r="I1227" t="str">
            <v/>
          </cell>
          <cell r="J1227" t="str">
            <v/>
          </cell>
          <cell r="K1227" t="str">
            <v/>
          </cell>
          <cell r="L1227" t="str">
            <v/>
          </cell>
          <cell r="M1227" t="str">
            <v/>
          </cell>
          <cell r="N1227" t="str">
            <v/>
          </cell>
          <cell r="HC1227" t="str">
            <v/>
          </cell>
        </row>
        <row r="1228">
          <cell r="C1228" t="str">
            <v>Sky River</v>
          </cell>
          <cell r="D1228" t="str">
            <v/>
          </cell>
          <cell r="H1228" t="str">
            <v/>
          </cell>
          <cell r="I1228" t="str">
            <v/>
          </cell>
          <cell r="J1228" t="str">
            <v/>
          </cell>
          <cell r="K1228" t="str">
            <v/>
          </cell>
          <cell r="L1228" t="str">
            <v/>
          </cell>
          <cell r="M1228" t="str">
            <v/>
          </cell>
          <cell r="N1228" t="str">
            <v/>
          </cell>
          <cell r="HC1228" t="str">
            <v/>
          </cell>
        </row>
        <row r="1229">
          <cell r="C1229" t="str">
            <v>TPC Danwind 160</v>
          </cell>
          <cell r="D1229" t="str">
            <v>Major</v>
          </cell>
          <cell r="H1229">
            <v>3640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19936</v>
          </cell>
          <cell r="N1229">
            <v>38231.115661852476</v>
          </cell>
          <cell r="HC1229">
            <v>0</v>
          </cell>
        </row>
        <row r="1230">
          <cell r="C1230" t="str">
            <v>TPC Danwind 160</v>
          </cell>
          <cell r="D1230" t="str">
            <v>Minor</v>
          </cell>
          <cell r="H1230">
            <v>3640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961.80000000000007</v>
          </cell>
          <cell r="N1230">
            <v>25650.666320734297</v>
          </cell>
          <cell r="HC1230">
            <v>0.2</v>
          </cell>
        </row>
        <row r="1231">
          <cell r="C1231" t="str">
            <v>TPC Danwind 160</v>
          </cell>
          <cell r="D1231" t="str">
            <v>GBX Oil Changes</v>
          </cell>
          <cell r="H1231">
            <v>3640</v>
          </cell>
          <cell r="I1231">
            <v>31200</v>
          </cell>
          <cell r="J1231">
            <v>0</v>
          </cell>
          <cell r="K1231">
            <v>0</v>
          </cell>
          <cell r="L1231">
            <v>0</v>
          </cell>
          <cell r="M1231">
            <v>15485</v>
          </cell>
          <cell r="N1231">
            <v>5291.0221074402052</v>
          </cell>
          <cell r="HC1231">
            <v>0</v>
          </cell>
        </row>
        <row r="1232">
          <cell r="C1232" t="str">
            <v>TPC Danwind 160</v>
          </cell>
          <cell r="D1232" t="str">
            <v/>
          </cell>
          <cell r="H1232" t="str">
            <v/>
          </cell>
          <cell r="I1232" t="str">
            <v/>
          </cell>
          <cell r="J1232" t="str">
            <v/>
          </cell>
          <cell r="K1232" t="str">
            <v/>
          </cell>
          <cell r="L1232" t="str">
            <v/>
          </cell>
          <cell r="M1232" t="str">
            <v/>
          </cell>
          <cell r="N1232" t="str">
            <v/>
          </cell>
          <cell r="HC1232" t="str">
            <v/>
          </cell>
        </row>
        <row r="1233">
          <cell r="C1233" t="str">
            <v>TPC Danwind 160</v>
          </cell>
          <cell r="D1233" t="str">
            <v/>
          </cell>
          <cell r="H1233" t="str">
            <v/>
          </cell>
          <cell r="I1233" t="str">
            <v/>
          </cell>
          <cell r="J1233" t="str">
            <v/>
          </cell>
          <cell r="K1233" t="str">
            <v/>
          </cell>
          <cell r="L1233" t="str">
            <v/>
          </cell>
          <cell r="M1233" t="str">
            <v/>
          </cell>
          <cell r="N1233" t="str">
            <v/>
          </cell>
          <cell r="HC1233" t="str">
            <v/>
          </cell>
        </row>
        <row r="1234">
          <cell r="C1234" t="str">
            <v>TPC Morwind 600</v>
          </cell>
          <cell r="D1234" t="str">
            <v>Major</v>
          </cell>
          <cell r="H1234">
            <v>3640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6870.6799999999994</v>
          </cell>
          <cell r="N1234">
            <v>17400.481523753177</v>
          </cell>
          <cell r="HC1234">
            <v>0.1111111111111111</v>
          </cell>
        </row>
        <row r="1235">
          <cell r="C1235" t="str">
            <v>TPC Morwind 600</v>
          </cell>
          <cell r="D1235" t="str">
            <v>Minor (A / C)</v>
          </cell>
          <cell r="H1235">
            <v>3640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1073.5800000000002</v>
          </cell>
          <cell r="N1235">
            <v>15061.312141100183</v>
          </cell>
          <cell r="HC1235">
            <v>0</v>
          </cell>
        </row>
        <row r="1236">
          <cell r="C1236" t="str">
            <v>TPC Morwind 600</v>
          </cell>
          <cell r="D1236" t="str">
            <v>Minor (A / C)</v>
          </cell>
          <cell r="H1236">
            <v>3640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1073.5800000000002</v>
          </cell>
          <cell r="N1236">
            <v>15061.312141100183</v>
          </cell>
          <cell r="HC1236">
            <v>0</v>
          </cell>
        </row>
        <row r="1237">
          <cell r="C1237" t="str">
            <v>TPC Morwind 600</v>
          </cell>
          <cell r="D1237" t="str">
            <v>Minor (B)</v>
          </cell>
          <cell r="H1237">
            <v>3640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4785.29</v>
          </cell>
          <cell r="N1237">
            <v>11861.28804677796</v>
          </cell>
          <cell r="HC1237">
            <v>0</v>
          </cell>
        </row>
        <row r="1238">
          <cell r="C1238" t="str">
            <v>TPC Morwind 600</v>
          </cell>
          <cell r="D1238" t="str">
            <v>GBX Oil Changes</v>
          </cell>
          <cell r="H1238">
            <v>3640</v>
          </cell>
          <cell r="I1238">
            <v>31200</v>
          </cell>
          <cell r="J1238">
            <v>0</v>
          </cell>
          <cell r="K1238">
            <v>0</v>
          </cell>
          <cell r="L1238">
            <v>0</v>
          </cell>
          <cell r="M1238">
            <v>4200</v>
          </cell>
          <cell r="N1238">
            <v>2227.7987820800863</v>
          </cell>
          <cell r="HC1238">
            <v>0</v>
          </cell>
        </row>
        <row r="1239">
          <cell r="C1239" t="str">
            <v>Victory Gardens</v>
          </cell>
          <cell r="D1239" t="str">
            <v>Major</v>
          </cell>
          <cell r="H1239">
            <v>1540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10465.199999999999</v>
          </cell>
          <cell r="N1239">
            <v>43121.830175637668</v>
          </cell>
          <cell r="HC1239">
            <v>0</v>
          </cell>
        </row>
        <row r="1240">
          <cell r="C1240" t="str">
            <v>Victory Gardens</v>
          </cell>
          <cell r="D1240" t="str">
            <v>Project Information</v>
          </cell>
          <cell r="H1240">
            <v>1540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4695.8500000000004</v>
          </cell>
          <cell r="N1240">
            <v>33574.842160525259</v>
          </cell>
          <cell r="HC1240">
            <v>0.2</v>
          </cell>
        </row>
        <row r="1241">
          <cell r="C1241" t="str">
            <v>Victory Gardens</v>
          </cell>
          <cell r="D1241" t="str">
            <v>Description</v>
          </cell>
          <cell r="H1241">
            <v>3080</v>
          </cell>
          <cell r="I1241">
            <v>26400</v>
          </cell>
          <cell r="J1241">
            <v>0</v>
          </cell>
          <cell r="K1241">
            <v>0</v>
          </cell>
          <cell r="L1241">
            <v>0</v>
          </cell>
          <cell r="M1241">
            <v>6347.2</v>
          </cell>
          <cell r="N1241">
            <v>8911.1951283203452</v>
          </cell>
          <cell r="HC1241">
            <v>0</v>
          </cell>
        </row>
        <row r="1242">
          <cell r="C1242" t="str">
            <v>Victory Gardens</v>
          </cell>
          <cell r="D1242" t="str">
            <v/>
          </cell>
          <cell r="H1242" t="str">
            <v/>
          </cell>
          <cell r="I1242" t="str">
            <v/>
          </cell>
          <cell r="J1242" t="str">
            <v/>
          </cell>
          <cell r="K1242" t="str">
            <v/>
          </cell>
          <cell r="L1242" t="str">
            <v/>
          </cell>
          <cell r="M1242" t="str">
            <v/>
          </cell>
          <cell r="N1242" t="str">
            <v/>
          </cell>
          <cell r="HC1242" t="str">
            <v/>
          </cell>
        </row>
        <row r="1243">
          <cell r="C1243" t="str">
            <v>Victory Gardens</v>
          </cell>
          <cell r="D1243" t="str">
            <v/>
          </cell>
          <cell r="H1243" t="str">
            <v/>
          </cell>
          <cell r="I1243" t="str">
            <v/>
          </cell>
          <cell r="J1243" t="str">
            <v/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  <cell r="HC1243" t="str">
            <v/>
          </cell>
        </row>
        <row r="1244">
          <cell r="C1244" t="str">
            <v>Wind Power Partners 93 SG</v>
          </cell>
          <cell r="D1244" t="str">
            <v>Major</v>
          </cell>
          <cell r="H1244">
            <v>1120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48868.049999999996</v>
          </cell>
          <cell r="N1244">
            <v>35279.143038172493</v>
          </cell>
          <cell r="HC1244">
            <v>0.2</v>
          </cell>
        </row>
        <row r="1245">
          <cell r="C1245" t="str">
            <v>Wind Power Partners 93 SG</v>
          </cell>
          <cell r="D1245" t="str">
            <v>Minor</v>
          </cell>
          <cell r="H1245">
            <v>350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19906.59</v>
          </cell>
          <cell r="N1245">
            <v>12635.796217110492</v>
          </cell>
          <cell r="HC1245">
            <v>0.2</v>
          </cell>
        </row>
        <row r="1246">
          <cell r="C1246" t="str">
            <v>Wind Power Partners 93 SG</v>
          </cell>
          <cell r="D1246" t="str">
            <v/>
          </cell>
          <cell r="H1246" t="str">
            <v/>
          </cell>
          <cell r="I1246" t="str">
            <v/>
          </cell>
          <cell r="J1246" t="str">
            <v/>
          </cell>
          <cell r="K1246" t="str">
            <v/>
          </cell>
          <cell r="L1246" t="str">
            <v/>
          </cell>
          <cell r="M1246" t="str">
            <v/>
          </cell>
          <cell r="N1246" t="str">
            <v/>
          </cell>
          <cell r="HC1246" t="str">
            <v/>
          </cell>
        </row>
        <row r="1247">
          <cell r="C1247" t="str">
            <v>Wind Power Partners 93 SG</v>
          </cell>
          <cell r="D1247" t="str">
            <v/>
          </cell>
          <cell r="H1247" t="str">
            <v/>
          </cell>
          <cell r="I1247" t="str">
            <v/>
          </cell>
          <cell r="J1247" t="str">
            <v/>
          </cell>
          <cell r="K1247" t="str">
            <v/>
          </cell>
          <cell r="L1247" t="str">
            <v/>
          </cell>
          <cell r="M1247" t="str">
            <v/>
          </cell>
          <cell r="N1247" t="str">
            <v/>
          </cell>
          <cell r="HC1247" t="str">
            <v/>
          </cell>
        </row>
        <row r="1248">
          <cell r="C1248" t="str">
            <v>Wind Power Partners 93 SG</v>
          </cell>
          <cell r="D1248" t="str">
            <v/>
          </cell>
          <cell r="H1248" t="str">
            <v/>
          </cell>
          <cell r="I1248" t="str">
            <v/>
          </cell>
          <cell r="J1248" t="str">
            <v/>
          </cell>
          <cell r="K1248" t="str">
            <v/>
          </cell>
          <cell r="L1248" t="str">
            <v/>
          </cell>
          <cell r="M1248" t="str">
            <v/>
          </cell>
          <cell r="N1248" t="str">
            <v/>
          </cell>
          <cell r="HC1248" t="str">
            <v/>
          </cell>
        </row>
        <row r="1249">
          <cell r="C1249" t="str">
            <v>Capricorn Ridge 1</v>
          </cell>
          <cell r="D1249" t="str">
            <v>Major</v>
          </cell>
          <cell r="H1249">
            <v>4200</v>
          </cell>
          <cell r="I1249">
            <v>0</v>
          </cell>
          <cell r="J1249">
            <v>6600.6905337789176</v>
          </cell>
          <cell r="K1249">
            <v>0</v>
          </cell>
          <cell r="L1249">
            <v>0</v>
          </cell>
          <cell r="M1249">
            <v>211761.55</v>
          </cell>
          <cell r="N1249">
            <v>152876.28649874747</v>
          </cell>
          <cell r="HC1249">
            <v>0.2</v>
          </cell>
        </row>
        <row r="1250">
          <cell r="C1250" t="str">
            <v>Capricorn Ridge 1</v>
          </cell>
          <cell r="D1250" t="str">
            <v>Minor</v>
          </cell>
          <cell r="H1250">
            <v>1400</v>
          </cell>
          <cell r="I1250">
            <v>0</v>
          </cell>
          <cell r="J1250">
            <v>6600.6905337789176</v>
          </cell>
          <cell r="K1250">
            <v>0</v>
          </cell>
          <cell r="L1250">
            <v>0</v>
          </cell>
          <cell r="M1250">
            <v>86261.89</v>
          </cell>
          <cell r="N1250">
            <v>54755.116940812128</v>
          </cell>
          <cell r="HC1250">
            <v>0.2</v>
          </cell>
        </row>
        <row r="1251">
          <cell r="C1251" t="str">
            <v>Capricorn Ridge 1</v>
          </cell>
          <cell r="D1251" t="str">
            <v>GBX Oil Changes</v>
          </cell>
          <cell r="H1251">
            <v>280</v>
          </cell>
          <cell r="I1251">
            <v>2400</v>
          </cell>
          <cell r="J1251">
            <v>0</v>
          </cell>
          <cell r="K1251">
            <v>0</v>
          </cell>
          <cell r="L1251">
            <v>0</v>
          </cell>
          <cell r="M1251">
            <v>96787.5</v>
          </cell>
          <cell r="N1251">
            <v>11104.184554430432</v>
          </cell>
          <cell r="HC1251">
            <v>0.2</v>
          </cell>
        </row>
        <row r="1252">
          <cell r="C1252" t="str">
            <v>Capricorn Ridge 1</v>
          </cell>
          <cell r="D1252" t="str">
            <v/>
          </cell>
          <cell r="H1252" t="str">
            <v/>
          </cell>
          <cell r="I1252" t="str">
            <v/>
          </cell>
          <cell r="J1252" t="str">
            <v/>
          </cell>
          <cell r="K1252" t="str">
            <v/>
          </cell>
          <cell r="L1252" t="str">
            <v/>
          </cell>
          <cell r="M1252" t="str">
            <v/>
          </cell>
          <cell r="N1252" t="str">
            <v/>
          </cell>
          <cell r="HC1252" t="str">
            <v/>
          </cell>
        </row>
        <row r="1253">
          <cell r="C1253" t="str">
            <v>Capricorn Ridge 1</v>
          </cell>
          <cell r="D1253" t="str">
            <v/>
          </cell>
          <cell r="H1253" t="str">
            <v/>
          </cell>
          <cell r="I1253" t="str">
            <v/>
          </cell>
          <cell r="J1253" t="str">
            <v/>
          </cell>
          <cell r="K1253" t="str">
            <v/>
          </cell>
          <cell r="L1253" t="str">
            <v/>
          </cell>
          <cell r="M1253" t="str">
            <v/>
          </cell>
          <cell r="N1253" t="str">
            <v/>
          </cell>
          <cell r="HC1253" t="str">
            <v/>
          </cell>
        </row>
        <row r="1254">
          <cell r="C1254" t="str">
            <v>Capricorn Ridge 2</v>
          </cell>
          <cell r="D1254" t="str">
            <v>Major</v>
          </cell>
          <cell r="H1254">
            <v>6440</v>
          </cell>
          <cell r="I1254">
            <v>0</v>
          </cell>
          <cell r="J1254">
            <v>9200.9625622372787</v>
          </cell>
          <cell r="K1254">
            <v>0</v>
          </cell>
          <cell r="L1254">
            <v>0</v>
          </cell>
          <cell r="M1254">
            <v>214917.94999999998</v>
          </cell>
          <cell r="N1254">
            <v>179123.14426229862</v>
          </cell>
          <cell r="HC1254">
            <v>0.1111111111111111</v>
          </cell>
        </row>
        <row r="1255">
          <cell r="C1255" t="str">
            <v>Capricorn Ridge 2</v>
          </cell>
          <cell r="D1255" t="str">
            <v>GBX Oil Changes</v>
          </cell>
          <cell r="H1255">
            <v>140</v>
          </cell>
          <cell r="I1255">
            <v>1200</v>
          </cell>
          <cell r="J1255">
            <v>0</v>
          </cell>
          <cell r="K1255">
            <v>0</v>
          </cell>
          <cell r="L1255">
            <v>0</v>
          </cell>
          <cell r="M1255">
            <v>35948.9</v>
          </cell>
          <cell r="N1255">
            <v>3620.17302088014</v>
          </cell>
          <cell r="HC1255">
            <v>0</v>
          </cell>
        </row>
        <row r="1256">
          <cell r="C1256" t="str">
            <v>Capricorn Ridge 2</v>
          </cell>
          <cell r="D1256" t="str">
            <v/>
          </cell>
          <cell r="H1256" t="str">
            <v/>
          </cell>
          <cell r="I1256" t="str">
            <v/>
          </cell>
          <cell r="J1256" t="str">
            <v/>
          </cell>
          <cell r="K1256" t="str">
            <v/>
          </cell>
          <cell r="L1256" t="str">
            <v/>
          </cell>
          <cell r="M1256" t="str">
            <v/>
          </cell>
          <cell r="N1256" t="str">
            <v/>
          </cell>
          <cell r="HC1256" t="str">
            <v/>
          </cell>
        </row>
        <row r="1257">
          <cell r="C1257" t="str">
            <v>Capricorn Ridge 2</v>
          </cell>
          <cell r="D1257" t="str">
            <v/>
          </cell>
          <cell r="H1257" t="str">
            <v/>
          </cell>
          <cell r="I1257" t="str">
            <v/>
          </cell>
          <cell r="J1257" t="str">
            <v/>
          </cell>
          <cell r="K1257" t="str">
            <v/>
          </cell>
          <cell r="L1257" t="str">
            <v/>
          </cell>
          <cell r="M1257" t="str">
            <v/>
          </cell>
          <cell r="N1257" t="str">
            <v/>
          </cell>
          <cell r="HC1257" t="str">
            <v/>
          </cell>
        </row>
        <row r="1258">
          <cell r="C1258" t="str">
            <v>Capricorn Ridge 2</v>
          </cell>
          <cell r="D1258" t="str">
            <v/>
          </cell>
          <cell r="H1258" t="str">
            <v/>
          </cell>
          <cell r="I1258" t="str">
            <v/>
          </cell>
          <cell r="J1258" t="str">
            <v/>
          </cell>
          <cell r="K1258" t="str">
            <v/>
          </cell>
          <cell r="L1258" t="str">
            <v/>
          </cell>
          <cell r="M1258" t="str">
            <v/>
          </cell>
          <cell r="N1258" t="str">
            <v/>
          </cell>
          <cell r="HC1258" t="str">
            <v/>
          </cell>
        </row>
        <row r="1259">
          <cell r="C1259" t="str">
            <v>Capricorn Ridge 3</v>
          </cell>
          <cell r="D1259" t="str">
            <v>Major</v>
          </cell>
          <cell r="H1259">
            <v>3500</v>
          </cell>
          <cell r="I1259">
            <v>0</v>
          </cell>
          <cell r="J1259">
            <v>5723.6757076124886</v>
          </cell>
          <cell r="K1259">
            <v>0</v>
          </cell>
          <cell r="L1259">
            <v>0</v>
          </cell>
          <cell r="M1259">
            <v>183625.4</v>
          </cell>
          <cell r="N1259">
            <v>132564.05262828452</v>
          </cell>
          <cell r="HC1259">
            <v>0.2</v>
          </cell>
        </row>
        <row r="1260">
          <cell r="C1260" t="str">
            <v>Capricorn Ridge 3</v>
          </cell>
          <cell r="D1260" t="str">
            <v>Minor</v>
          </cell>
          <cell r="H1260">
            <v>1400</v>
          </cell>
          <cell r="I1260">
            <v>0</v>
          </cell>
          <cell r="J1260">
            <v>5723.6757076124886</v>
          </cell>
          <cell r="K1260">
            <v>0</v>
          </cell>
          <cell r="L1260">
            <v>0</v>
          </cell>
          <cell r="M1260">
            <v>74800.52</v>
          </cell>
          <cell r="N1260">
            <v>47479.961543081845</v>
          </cell>
          <cell r="HC1260">
            <v>0.2</v>
          </cell>
        </row>
        <row r="1261">
          <cell r="C1261" t="str">
            <v>Capricorn Ridge 3</v>
          </cell>
          <cell r="D1261" t="str">
            <v>GBX Oil Changes</v>
          </cell>
          <cell r="H1261">
            <v>280</v>
          </cell>
          <cell r="I1261">
            <v>2400</v>
          </cell>
          <cell r="J1261">
            <v>0</v>
          </cell>
          <cell r="K1261">
            <v>0</v>
          </cell>
          <cell r="L1261">
            <v>0</v>
          </cell>
          <cell r="M1261">
            <v>83437.5</v>
          </cell>
          <cell r="N1261">
            <v>9572.5728917503729</v>
          </cell>
          <cell r="HC1261">
            <v>0.2</v>
          </cell>
        </row>
        <row r="1262">
          <cell r="C1262" t="str">
            <v>Capricorn Ridge 3</v>
          </cell>
          <cell r="D1262" t="str">
            <v/>
          </cell>
          <cell r="H1262" t="str">
            <v/>
          </cell>
          <cell r="I1262" t="str">
            <v/>
          </cell>
          <cell r="J1262" t="str">
            <v/>
          </cell>
          <cell r="K1262" t="str">
            <v/>
          </cell>
          <cell r="L1262" t="str">
            <v/>
          </cell>
          <cell r="M1262" t="str">
            <v/>
          </cell>
          <cell r="N1262" t="str">
            <v/>
          </cell>
          <cell r="HC1262" t="str">
            <v/>
          </cell>
        </row>
        <row r="1263">
          <cell r="C1263" t="str">
            <v>Capricorn Ridge 3</v>
          </cell>
          <cell r="D1263" t="str">
            <v/>
          </cell>
          <cell r="H1263" t="str">
            <v/>
          </cell>
          <cell r="I1263" t="str">
            <v/>
          </cell>
          <cell r="J1263" t="str">
            <v/>
          </cell>
          <cell r="K1263" t="str">
            <v/>
          </cell>
          <cell r="L1263" t="str">
            <v/>
          </cell>
          <cell r="M1263" t="str">
            <v/>
          </cell>
          <cell r="N1263" t="str">
            <v/>
          </cell>
          <cell r="HC1263" t="str">
            <v/>
          </cell>
        </row>
        <row r="1264">
          <cell r="C1264" t="str">
            <v>Capricorn Ridge 4</v>
          </cell>
          <cell r="D1264" t="str">
            <v>Major</v>
          </cell>
          <cell r="H1264">
            <v>2100</v>
          </cell>
          <cell r="I1264">
            <v>0</v>
          </cell>
          <cell r="J1264">
            <v>3461.9006296043276</v>
          </cell>
          <cell r="K1264">
            <v>0</v>
          </cell>
          <cell r="L1264">
            <v>0</v>
          </cell>
          <cell r="M1264">
            <v>111063.75</v>
          </cell>
          <cell r="N1264">
            <v>80179.870541301119</v>
          </cell>
          <cell r="HC1264">
            <v>0.2</v>
          </cell>
        </row>
        <row r="1265">
          <cell r="C1265" t="str">
            <v>Capricorn Ridge 4</v>
          </cell>
          <cell r="D1265" t="str">
            <v>Minor</v>
          </cell>
          <cell r="H1265">
            <v>1400</v>
          </cell>
          <cell r="I1265">
            <v>0</v>
          </cell>
          <cell r="J1265">
            <v>3461.9006296043276</v>
          </cell>
          <cell r="K1265">
            <v>0</v>
          </cell>
          <cell r="L1265">
            <v>0</v>
          </cell>
          <cell r="M1265">
            <v>45242.25</v>
          </cell>
          <cell r="N1265">
            <v>28717.718675251115</v>
          </cell>
          <cell r="HC1265">
            <v>0.2</v>
          </cell>
        </row>
        <row r="1266">
          <cell r="C1266" t="str">
            <v>Capricorn Ridge 4</v>
          </cell>
          <cell r="D1266" t="str">
            <v>GBX Oil Changes</v>
          </cell>
          <cell r="H1266">
            <v>140</v>
          </cell>
          <cell r="I1266">
            <v>1200</v>
          </cell>
          <cell r="J1266">
            <v>0</v>
          </cell>
          <cell r="K1266">
            <v>0</v>
          </cell>
          <cell r="L1266">
            <v>0</v>
          </cell>
          <cell r="M1266">
            <v>50062.5</v>
          </cell>
          <cell r="N1266">
            <v>5743.5437350502234</v>
          </cell>
          <cell r="HC1266">
            <v>0.2</v>
          </cell>
        </row>
        <row r="1267">
          <cell r="C1267" t="str">
            <v>Capricorn Ridge 4</v>
          </cell>
          <cell r="D1267" t="str">
            <v/>
          </cell>
          <cell r="H1267" t="str">
            <v/>
          </cell>
          <cell r="I1267" t="str">
            <v/>
          </cell>
          <cell r="J1267" t="str">
            <v/>
          </cell>
          <cell r="K1267" t="str">
            <v/>
          </cell>
          <cell r="L1267" t="str">
            <v/>
          </cell>
          <cell r="M1267" t="str">
            <v/>
          </cell>
          <cell r="N1267" t="str">
            <v/>
          </cell>
          <cell r="HC1267" t="str">
            <v/>
          </cell>
        </row>
        <row r="1268">
          <cell r="C1268" t="str">
            <v>Capricorn Ridge 4</v>
          </cell>
          <cell r="D1268" t="str">
            <v/>
          </cell>
          <cell r="H1268" t="str">
            <v/>
          </cell>
          <cell r="I1268" t="str">
            <v/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  <cell r="HC1268" t="str">
            <v/>
          </cell>
        </row>
        <row r="1269">
          <cell r="C1269" t="str">
            <v>Delaware Mountain</v>
          </cell>
          <cell r="D1269" t="str">
            <v>Major (DW)</v>
          </cell>
          <cell r="H1269">
            <v>1420</v>
          </cell>
          <cell r="I1269">
            <v>0</v>
          </cell>
          <cell r="J1269">
            <v>2015.4594634515611</v>
          </cell>
          <cell r="K1269">
            <v>21336</v>
          </cell>
          <cell r="L1269">
            <v>2200</v>
          </cell>
          <cell r="M1269">
            <v>13829.72</v>
          </cell>
          <cell r="N1269">
            <v>30378.182970613459</v>
          </cell>
          <cell r="HC1269">
            <v>0.33333333333333331</v>
          </cell>
        </row>
        <row r="1270">
          <cell r="C1270" t="str">
            <v>Delaware Mountain</v>
          </cell>
          <cell r="D1270" t="str">
            <v>Minor</v>
          </cell>
          <cell r="H1270">
            <v>1450</v>
          </cell>
          <cell r="I1270">
            <v>0</v>
          </cell>
          <cell r="J1270">
            <v>3965.4594634515611</v>
          </cell>
          <cell r="K1270">
            <v>11550</v>
          </cell>
          <cell r="L1270">
            <v>0</v>
          </cell>
          <cell r="M1270">
            <v>15188.449999999999</v>
          </cell>
          <cell r="N1270">
            <v>14893.240967358362</v>
          </cell>
          <cell r="HC1270">
            <v>0.33333333333333331</v>
          </cell>
        </row>
        <row r="1271">
          <cell r="C1271" t="str">
            <v>Delaware Mountain</v>
          </cell>
          <cell r="D1271" t="str">
            <v>GBX Oil Changes</v>
          </cell>
          <cell r="H1271">
            <v>360</v>
          </cell>
          <cell r="I1271">
            <v>1800</v>
          </cell>
          <cell r="J1271">
            <v>650</v>
          </cell>
          <cell r="K1271">
            <v>2930</v>
          </cell>
          <cell r="L1271">
            <v>0</v>
          </cell>
          <cell r="M1271">
            <v>42906.75</v>
          </cell>
          <cell r="N1271">
            <v>5820.1243181842265</v>
          </cell>
          <cell r="HC1271">
            <v>0.2</v>
          </cell>
        </row>
        <row r="1272">
          <cell r="C1272" t="str">
            <v>Delaware Mountain</v>
          </cell>
          <cell r="D1272" t="str">
            <v/>
          </cell>
          <cell r="H1272" t="str">
            <v/>
          </cell>
          <cell r="I1272" t="str">
            <v/>
          </cell>
          <cell r="J1272" t="str">
            <v/>
          </cell>
          <cell r="K1272" t="str">
            <v/>
          </cell>
          <cell r="L1272" t="str">
            <v/>
          </cell>
          <cell r="M1272" t="str">
            <v/>
          </cell>
          <cell r="N1272" t="str">
            <v/>
          </cell>
          <cell r="HC1272" t="str">
            <v/>
          </cell>
        </row>
        <row r="1273">
          <cell r="C1273" t="str">
            <v>Delaware Mountain</v>
          </cell>
          <cell r="D1273" t="str">
            <v/>
          </cell>
          <cell r="H1273" t="str">
            <v/>
          </cell>
          <cell r="I1273" t="str">
            <v/>
          </cell>
          <cell r="J1273" t="str">
            <v/>
          </cell>
          <cell r="K1273" t="str">
            <v/>
          </cell>
          <cell r="L1273" t="str">
            <v/>
          </cell>
          <cell r="M1273" t="str">
            <v/>
          </cell>
          <cell r="N1273" t="str">
            <v/>
          </cell>
          <cell r="HC1273" t="str">
            <v/>
          </cell>
        </row>
        <row r="1274">
          <cell r="C1274" t="str">
            <v>Indian Mesa</v>
          </cell>
          <cell r="D1274" t="str">
            <v>Major</v>
          </cell>
          <cell r="H1274">
            <v>2310</v>
          </cell>
          <cell r="I1274">
            <v>0</v>
          </cell>
          <cell r="J1274">
            <v>2538.7271283765072</v>
          </cell>
          <cell r="K1274">
            <v>0</v>
          </cell>
          <cell r="L1274">
            <v>0</v>
          </cell>
          <cell r="M1274">
            <v>29598.75</v>
          </cell>
          <cell r="N1274">
            <v>80972.84700882883</v>
          </cell>
          <cell r="HC1274">
            <v>0.1111111111111111</v>
          </cell>
        </row>
        <row r="1275">
          <cell r="C1275" t="str">
            <v>Indian Mesa</v>
          </cell>
          <cell r="D1275" t="str">
            <v>Mini-Minor</v>
          </cell>
          <cell r="H1275">
            <v>630</v>
          </cell>
          <cell r="I1275">
            <v>0</v>
          </cell>
          <cell r="J1275">
            <v>2538.7271283765072</v>
          </cell>
          <cell r="K1275">
            <v>0</v>
          </cell>
          <cell r="L1275">
            <v>0</v>
          </cell>
          <cell r="M1275">
            <v>8603.75</v>
          </cell>
          <cell r="N1275">
            <v>19275.680868388248</v>
          </cell>
          <cell r="HC1275">
            <v>0</v>
          </cell>
        </row>
        <row r="1276">
          <cell r="C1276" t="str">
            <v>Indian Mesa</v>
          </cell>
          <cell r="D1276" t="str">
            <v>GBX Oil Changes</v>
          </cell>
          <cell r="H1276">
            <v>420</v>
          </cell>
          <cell r="I1276">
            <v>3600</v>
          </cell>
          <cell r="J1276">
            <v>0</v>
          </cell>
          <cell r="K1276">
            <v>0</v>
          </cell>
          <cell r="L1276">
            <v>0</v>
          </cell>
          <cell r="M1276">
            <v>16632</v>
          </cell>
          <cell r="N1276">
            <v>15862.623515529614</v>
          </cell>
          <cell r="HC1276">
            <v>0</v>
          </cell>
        </row>
        <row r="1277">
          <cell r="C1277" t="str">
            <v>Indian Mesa</v>
          </cell>
          <cell r="D1277" t="str">
            <v/>
          </cell>
          <cell r="H1277" t="str">
            <v/>
          </cell>
          <cell r="I1277" t="str">
            <v/>
          </cell>
          <cell r="J1277" t="str">
            <v/>
          </cell>
          <cell r="K1277" t="str">
            <v/>
          </cell>
          <cell r="L1277" t="str">
            <v/>
          </cell>
          <cell r="M1277" t="str">
            <v/>
          </cell>
          <cell r="N1277" t="str">
            <v/>
          </cell>
          <cell r="HC1277" t="str">
            <v/>
          </cell>
        </row>
        <row r="1278">
          <cell r="C1278" t="str">
            <v>Indian Mesa</v>
          </cell>
          <cell r="D1278" t="str">
            <v/>
          </cell>
          <cell r="H1278" t="str">
            <v/>
          </cell>
          <cell r="I1278" t="str">
            <v/>
          </cell>
          <cell r="J1278" t="str">
            <v/>
          </cell>
          <cell r="K1278" t="str">
            <v/>
          </cell>
          <cell r="L1278" t="str">
            <v/>
          </cell>
          <cell r="M1278" t="str">
            <v/>
          </cell>
          <cell r="N1278" t="str">
            <v/>
          </cell>
          <cell r="HC1278" t="str">
            <v/>
          </cell>
        </row>
        <row r="1279">
          <cell r="C1279" t="str">
            <v>King Mountain</v>
          </cell>
          <cell r="D1279" t="str">
            <v>Major</v>
          </cell>
          <cell r="H1279">
            <v>14560</v>
          </cell>
          <cell r="I1279">
            <v>0</v>
          </cell>
          <cell r="J1279">
            <v>17121.791202771979</v>
          </cell>
          <cell r="K1279">
            <v>0</v>
          </cell>
          <cell r="L1279">
            <v>0</v>
          </cell>
          <cell r="M1279">
            <v>558186.9</v>
          </cell>
          <cell r="N1279">
            <v>550413.27201009914</v>
          </cell>
          <cell r="HC1279">
            <v>0.1111111111111111</v>
          </cell>
        </row>
        <row r="1280">
          <cell r="C1280" t="str">
            <v>King Mountain</v>
          </cell>
          <cell r="D1280" t="str">
            <v>GBX Oil Changes</v>
          </cell>
          <cell r="H1280">
            <v>420</v>
          </cell>
          <cell r="I1280">
            <v>3600</v>
          </cell>
          <cell r="J1280">
            <v>0</v>
          </cell>
          <cell r="K1280">
            <v>0</v>
          </cell>
          <cell r="L1280">
            <v>0</v>
          </cell>
          <cell r="M1280">
            <v>86475.15</v>
          </cell>
          <cell r="N1280">
            <v>11974.418453680464</v>
          </cell>
          <cell r="HC1280">
            <v>0</v>
          </cell>
        </row>
        <row r="1281">
          <cell r="C1281" t="str">
            <v>King Mountain</v>
          </cell>
          <cell r="D1281" t="str">
            <v/>
          </cell>
          <cell r="H1281" t="str">
            <v/>
          </cell>
          <cell r="I1281" t="str">
            <v/>
          </cell>
          <cell r="J1281" t="str">
            <v/>
          </cell>
          <cell r="K1281" t="str">
            <v/>
          </cell>
          <cell r="L1281" t="str">
            <v/>
          </cell>
          <cell r="M1281" t="str">
            <v/>
          </cell>
          <cell r="N1281" t="str">
            <v/>
          </cell>
          <cell r="HC1281" t="str">
            <v/>
          </cell>
        </row>
        <row r="1282">
          <cell r="C1282" t="str">
            <v>King Mountain</v>
          </cell>
          <cell r="D1282" t="str">
            <v/>
          </cell>
          <cell r="H1282" t="str">
            <v/>
          </cell>
          <cell r="I1282" t="str">
            <v/>
          </cell>
          <cell r="J1282" t="str">
            <v/>
          </cell>
          <cell r="K1282" t="str">
            <v/>
          </cell>
          <cell r="L1282" t="str">
            <v/>
          </cell>
          <cell r="M1282" t="str">
            <v/>
          </cell>
          <cell r="N1282" t="str">
            <v/>
          </cell>
          <cell r="HC1282" t="str">
            <v/>
          </cell>
        </row>
        <row r="1283">
          <cell r="C1283" t="str">
            <v>King Mountain</v>
          </cell>
          <cell r="D1283" t="str">
            <v/>
          </cell>
          <cell r="H1283" t="str">
            <v/>
          </cell>
          <cell r="I1283" t="str">
            <v/>
          </cell>
          <cell r="J1283" t="str">
            <v/>
          </cell>
          <cell r="K1283" t="str">
            <v/>
          </cell>
          <cell r="L1283" t="str">
            <v/>
          </cell>
          <cell r="M1283" t="str">
            <v/>
          </cell>
          <cell r="N1283" t="str">
            <v/>
          </cell>
          <cell r="HC1283" t="str">
            <v/>
          </cell>
        </row>
        <row r="1284">
          <cell r="C1284" t="str">
            <v>Southwest Mesa</v>
          </cell>
          <cell r="D1284" t="str">
            <v>Major</v>
          </cell>
          <cell r="H1284">
            <v>1890</v>
          </cell>
          <cell r="I1284">
            <v>0</v>
          </cell>
          <cell r="J1284">
            <v>2446.4097782537247</v>
          </cell>
          <cell r="K1284">
            <v>0</v>
          </cell>
          <cell r="L1284">
            <v>0</v>
          </cell>
          <cell r="M1284">
            <v>23564.86</v>
          </cell>
          <cell r="N1284">
            <v>65354.411125428778</v>
          </cell>
          <cell r="HC1284">
            <v>0.1111111111111111</v>
          </cell>
        </row>
        <row r="1285">
          <cell r="C1285" t="str">
            <v>Southwest Mesa</v>
          </cell>
          <cell r="D1285" t="str">
            <v>Minor</v>
          </cell>
          <cell r="H1285">
            <v>1540</v>
          </cell>
          <cell r="I1285">
            <v>0</v>
          </cell>
          <cell r="J1285">
            <v>2446.4097782537247</v>
          </cell>
          <cell r="K1285">
            <v>0</v>
          </cell>
          <cell r="L1285">
            <v>0</v>
          </cell>
          <cell r="M1285">
            <v>23564.86</v>
          </cell>
          <cell r="N1285">
            <v>45753.417486969774</v>
          </cell>
          <cell r="HC1285">
            <v>0</v>
          </cell>
        </row>
        <row r="1286">
          <cell r="C1286" t="str">
            <v>Southwest Mesa</v>
          </cell>
          <cell r="D1286" t="str">
            <v>GBX Oil Changes</v>
          </cell>
          <cell r="H1286">
            <v>280</v>
          </cell>
          <cell r="I1286">
            <v>2400</v>
          </cell>
          <cell r="J1286">
            <v>0</v>
          </cell>
          <cell r="K1286">
            <v>0</v>
          </cell>
          <cell r="L1286">
            <v>0</v>
          </cell>
          <cell r="M1286">
            <v>49441.05</v>
          </cell>
          <cell r="N1286">
            <v>2819.5578335701093</v>
          </cell>
          <cell r="HC1286">
            <v>0</v>
          </cell>
        </row>
        <row r="1287">
          <cell r="C1287" t="str">
            <v>Southwest Mesa</v>
          </cell>
          <cell r="D1287" t="str">
            <v/>
          </cell>
          <cell r="H1287" t="str">
            <v/>
          </cell>
          <cell r="I1287" t="str">
            <v/>
          </cell>
          <cell r="J1287" t="str">
            <v/>
          </cell>
          <cell r="K1287" t="str">
            <v/>
          </cell>
          <cell r="L1287" t="str">
            <v/>
          </cell>
          <cell r="M1287" t="str">
            <v/>
          </cell>
          <cell r="N1287" t="str">
            <v/>
          </cell>
          <cell r="HC1287" t="str">
            <v/>
          </cell>
        </row>
        <row r="1288">
          <cell r="C1288" t="str">
            <v>Southwest Mesa</v>
          </cell>
          <cell r="D1288" t="str">
            <v/>
          </cell>
          <cell r="H1288" t="str">
            <v/>
          </cell>
          <cell r="I1288" t="str">
            <v/>
          </cell>
          <cell r="J1288" t="str">
            <v/>
          </cell>
          <cell r="K1288" t="str">
            <v/>
          </cell>
          <cell r="L1288" t="str">
            <v/>
          </cell>
          <cell r="M1288" t="str">
            <v/>
          </cell>
          <cell r="N1288" t="str">
            <v/>
          </cell>
          <cell r="HC1288" t="str">
            <v/>
          </cell>
        </row>
        <row r="1289">
          <cell r="C1289" t="str">
            <v>Wind Power Partners 94</v>
          </cell>
          <cell r="D1289" t="str">
            <v>Major</v>
          </cell>
          <cell r="H1289">
            <v>3200</v>
          </cell>
          <cell r="I1289">
            <v>0</v>
          </cell>
          <cell r="J1289">
            <v>4258.1054633407803</v>
          </cell>
          <cell r="K1289">
            <v>45500</v>
          </cell>
          <cell r="L1289">
            <v>0</v>
          </cell>
          <cell r="M1289">
            <v>39130</v>
          </cell>
          <cell r="N1289">
            <v>59129.49267437563</v>
          </cell>
          <cell r="HC1289">
            <v>0.33333333333333331</v>
          </cell>
        </row>
        <row r="1290">
          <cell r="C1290" t="str">
            <v>Wind Power Partners 94</v>
          </cell>
          <cell r="D1290" t="str">
            <v>Minor</v>
          </cell>
          <cell r="H1290">
            <v>1485</v>
          </cell>
          <cell r="I1290">
            <v>0</v>
          </cell>
          <cell r="J1290">
            <v>1983.1054633407803</v>
          </cell>
          <cell r="K1290">
            <v>12642</v>
          </cell>
          <cell r="L1290">
            <v>0</v>
          </cell>
          <cell r="M1290">
            <v>33549.879999999997</v>
          </cell>
          <cell r="N1290">
            <v>50370.936571983744</v>
          </cell>
          <cell r="HC1290">
            <v>0.33333333333333331</v>
          </cell>
        </row>
        <row r="1291">
          <cell r="C1291" t="str">
            <v>Wind Power Partners 94</v>
          </cell>
          <cell r="D1291" t="str">
            <v>GBX Oil Changes</v>
          </cell>
          <cell r="H1291">
            <v>430</v>
          </cell>
          <cell r="I1291">
            <v>2400</v>
          </cell>
          <cell r="J1291">
            <v>650</v>
          </cell>
          <cell r="K1291">
            <v>2930</v>
          </cell>
          <cell r="L1291">
            <v>0</v>
          </cell>
          <cell r="M1291">
            <v>35318.799999999996</v>
          </cell>
          <cell r="N1291">
            <v>7045.4136483282737</v>
          </cell>
          <cell r="HC1291">
            <v>0.2</v>
          </cell>
        </row>
        <row r="1292">
          <cell r="C1292" t="str">
            <v>Wind Power Partners 94</v>
          </cell>
          <cell r="D1292" t="str">
            <v/>
          </cell>
          <cell r="H1292" t="str">
            <v/>
          </cell>
          <cell r="I1292" t="str">
            <v/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  <cell r="HC1292" t="str">
            <v/>
          </cell>
        </row>
        <row r="1293">
          <cell r="C1293" t="str">
            <v>Wind Power Partners 94</v>
          </cell>
          <cell r="D1293" t="str">
            <v/>
          </cell>
          <cell r="H1293" t="str">
            <v/>
          </cell>
          <cell r="I1293" t="str">
            <v/>
          </cell>
          <cell r="J1293" t="str">
            <v/>
          </cell>
          <cell r="K1293" t="str">
            <v/>
          </cell>
          <cell r="L1293" t="str">
            <v/>
          </cell>
          <cell r="M1293" t="str">
            <v/>
          </cell>
          <cell r="N1293" t="str">
            <v/>
          </cell>
          <cell r="HC1293" t="str">
            <v/>
          </cell>
        </row>
        <row r="1294">
          <cell r="C1294" t="str">
            <v>Woodward Mountain</v>
          </cell>
          <cell r="D1294" t="str">
            <v>Major</v>
          </cell>
          <cell r="H1294">
            <v>4710</v>
          </cell>
          <cell r="I1294">
            <v>0</v>
          </cell>
          <cell r="J1294">
            <v>6214.9757205369178</v>
          </cell>
          <cell r="K1294">
            <v>49384</v>
          </cell>
          <cell r="L1294">
            <v>2200</v>
          </cell>
          <cell r="M1294">
            <v>57303.18</v>
          </cell>
          <cell r="N1294">
            <v>167764.37439218687</v>
          </cell>
          <cell r="HC1294">
            <v>0.25925925925925924</v>
          </cell>
        </row>
        <row r="1295">
          <cell r="C1295" t="str">
            <v>Woodward Mountain</v>
          </cell>
          <cell r="D1295" t="str">
            <v>Mini-Minor</v>
          </cell>
          <cell r="H1295">
            <v>3640</v>
          </cell>
          <cell r="I1295">
            <v>0</v>
          </cell>
          <cell r="J1295">
            <v>4914.9757205369178</v>
          </cell>
          <cell r="K1295">
            <v>0</v>
          </cell>
          <cell r="L1295">
            <v>0</v>
          </cell>
          <cell r="M1295">
            <v>16656.86</v>
          </cell>
          <cell r="N1295">
            <v>37317.718161199642</v>
          </cell>
          <cell r="HC1295">
            <v>0</v>
          </cell>
        </row>
        <row r="1296">
          <cell r="C1296" t="str">
            <v>Woodward Mountain</v>
          </cell>
          <cell r="D1296" t="str">
            <v>GBX Oil Changes</v>
          </cell>
          <cell r="H1296">
            <v>770</v>
          </cell>
          <cell r="I1296">
            <v>6600</v>
          </cell>
          <cell r="J1296">
            <v>0</v>
          </cell>
          <cell r="K1296">
            <v>0</v>
          </cell>
          <cell r="L1296">
            <v>0</v>
          </cell>
          <cell r="M1296">
            <v>32076</v>
          </cell>
          <cell r="N1296">
            <v>30592.202494235687</v>
          </cell>
          <cell r="HC1296">
            <v>0</v>
          </cell>
        </row>
        <row r="1297">
          <cell r="C1297" t="str">
            <v>Woodward Mountain</v>
          </cell>
          <cell r="D1297" t="str">
            <v/>
          </cell>
          <cell r="H1297" t="str">
            <v/>
          </cell>
          <cell r="I1297" t="str">
            <v/>
          </cell>
          <cell r="J1297" t="str">
            <v/>
          </cell>
          <cell r="K1297" t="str">
            <v/>
          </cell>
          <cell r="L1297" t="str">
            <v/>
          </cell>
          <cell r="M1297" t="str">
            <v/>
          </cell>
          <cell r="N1297" t="str">
            <v/>
          </cell>
          <cell r="HC1297" t="str">
            <v/>
          </cell>
        </row>
        <row r="1298">
          <cell r="C1298" t="str">
            <v>Woodward Mountain</v>
          </cell>
          <cell r="D1298" t="str">
            <v/>
          </cell>
          <cell r="H1298" t="str">
            <v/>
          </cell>
          <cell r="I1298" t="str">
            <v/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  <cell r="HC1298" t="str">
            <v/>
          </cell>
        </row>
        <row r="1302">
          <cell r="C1302" t="str">
            <v>Callahan</v>
          </cell>
          <cell r="D1302" t="str">
            <v>Major</v>
          </cell>
          <cell r="H1302">
            <v>2100</v>
          </cell>
          <cell r="I1302">
            <v>0</v>
          </cell>
          <cell r="J1302">
            <v>4146.9625318297567</v>
          </cell>
          <cell r="K1302">
            <v>0</v>
          </cell>
          <cell r="L1302">
            <v>0</v>
          </cell>
          <cell r="M1302">
            <v>112544.59999999999</v>
          </cell>
          <cell r="N1302">
            <v>87186.023948960632</v>
          </cell>
          <cell r="HC1302">
            <v>0.2</v>
          </cell>
        </row>
        <row r="1303">
          <cell r="C1303" t="str">
            <v>Callahan</v>
          </cell>
          <cell r="D1303" t="str">
            <v>Minor</v>
          </cell>
          <cell r="H1303">
            <v>700</v>
          </cell>
          <cell r="I1303">
            <v>0</v>
          </cell>
          <cell r="J1303">
            <v>4146.9625318297567</v>
          </cell>
          <cell r="K1303">
            <v>0</v>
          </cell>
          <cell r="L1303">
            <v>0</v>
          </cell>
          <cell r="M1303">
            <v>45845.48</v>
          </cell>
          <cell r="N1303">
            <v>31227.085941604808</v>
          </cell>
          <cell r="HC1303">
            <v>0.2</v>
          </cell>
        </row>
        <row r="1304">
          <cell r="C1304" t="str">
            <v>Callahan</v>
          </cell>
          <cell r="D1304" t="str">
            <v>GBX Oil Changes</v>
          </cell>
          <cell r="H1304">
            <v>210</v>
          </cell>
          <cell r="I1304">
            <v>1800</v>
          </cell>
          <cell r="J1304">
            <v>0</v>
          </cell>
          <cell r="K1304">
            <v>0</v>
          </cell>
          <cell r="L1304">
            <v>0</v>
          </cell>
          <cell r="M1304">
            <v>50062.5</v>
          </cell>
          <cell r="N1304">
            <v>6163.2406463693706</v>
          </cell>
          <cell r="HC1304">
            <v>0.2</v>
          </cell>
        </row>
        <row r="1305">
          <cell r="C1305" t="str">
            <v>Callahan</v>
          </cell>
          <cell r="D1305" t="str">
            <v/>
          </cell>
          <cell r="H1305" t="str">
            <v/>
          </cell>
          <cell r="I1305" t="str">
            <v/>
          </cell>
          <cell r="J1305" t="str">
            <v/>
          </cell>
          <cell r="K1305" t="str">
            <v/>
          </cell>
          <cell r="L1305" t="str">
            <v/>
          </cell>
          <cell r="M1305" t="str">
            <v/>
          </cell>
          <cell r="N1305" t="str">
            <v/>
          </cell>
          <cell r="HC1305" t="str">
            <v/>
          </cell>
        </row>
        <row r="1306">
          <cell r="C1306" t="str">
            <v>Callahan</v>
          </cell>
          <cell r="D1306" t="str">
            <v/>
          </cell>
          <cell r="H1306" t="str">
            <v/>
          </cell>
          <cell r="I1306" t="str">
            <v/>
          </cell>
          <cell r="J1306" t="str">
            <v/>
          </cell>
          <cell r="K1306" t="str">
            <v/>
          </cell>
          <cell r="L1306" t="str">
            <v/>
          </cell>
          <cell r="M1306" t="str">
            <v/>
          </cell>
          <cell r="N1306" t="str">
            <v/>
          </cell>
          <cell r="HC1306" t="str">
            <v/>
          </cell>
        </row>
        <row r="1307">
          <cell r="C1307" t="str">
            <v>Elk City</v>
          </cell>
          <cell r="D1307" t="str">
            <v>Major</v>
          </cell>
          <cell r="H1307">
            <v>5400</v>
          </cell>
          <cell r="I1307">
            <v>0</v>
          </cell>
          <cell r="J1307">
            <v>9750</v>
          </cell>
          <cell r="K1307">
            <v>32640</v>
          </cell>
          <cell r="L1307">
            <v>3300</v>
          </cell>
          <cell r="M1307">
            <v>142176.49</v>
          </cell>
          <cell r="N1307">
            <v>136078.95804231361</v>
          </cell>
          <cell r="HC1307">
            <v>0.25925925925925924</v>
          </cell>
        </row>
        <row r="1308">
          <cell r="C1308" t="str">
            <v>Elk City</v>
          </cell>
          <cell r="D1308" t="str">
            <v>GBX Oil Changes</v>
          </cell>
          <cell r="H1308">
            <v>570</v>
          </cell>
          <cell r="I1308">
            <v>3600</v>
          </cell>
          <cell r="J1308">
            <v>650</v>
          </cell>
          <cell r="K1308">
            <v>2194</v>
          </cell>
          <cell r="L1308">
            <v>0</v>
          </cell>
          <cell r="M1308">
            <v>24887.7</v>
          </cell>
          <cell r="N1308">
            <v>2689.414100233907</v>
          </cell>
          <cell r="HC1308">
            <v>0</v>
          </cell>
        </row>
        <row r="1309">
          <cell r="C1309" t="str">
            <v>Elk City</v>
          </cell>
          <cell r="D1309" t="str">
            <v/>
          </cell>
          <cell r="H1309" t="str">
            <v/>
          </cell>
          <cell r="I1309" t="str">
            <v/>
          </cell>
          <cell r="J1309" t="str">
            <v/>
          </cell>
          <cell r="K1309" t="str">
            <v/>
          </cell>
          <cell r="L1309" t="str">
            <v/>
          </cell>
          <cell r="M1309" t="str">
            <v/>
          </cell>
          <cell r="N1309" t="str">
            <v/>
          </cell>
          <cell r="HC1309" t="str">
            <v/>
          </cell>
        </row>
        <row r="1310">
          <cell r="C1310" t="str">
            <v>Elk City</v>
          </cell>
          <cell r="D1310" t="str">
            <v/>
          </cell>
          <cell r="H1310" t="str">
            <v/>
          </cell>
          <cell r="I1310" t="str">
            <v/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  <cell r="N1310" t="str">
            <v/>
          </cell>
          <cell r="HC1310" t="str">
            <v/>
          </cell>
        </row>
        <row r="1311">
          <cell r="C1311" t="str">
            <v>Elk City</v>
          </cell>
          <cell r="D1311" t="str">
            <v/>
          </cell>
          <cell r="H1311" t="str">
            <v/>
          </cell>
          <cell r="I1311" t="str">
            <v/>
          </cell>
          <cell r="J1311" t="str">
            <v/>
          </cell>
          <cell r="K1311" t="str">
            <v/>
          </cell>
          <cell r="L1311" t="str">
            <v/>
          </cell>
          <cell r="M1311" t="str">
            <v/>
          </cell>
          <cell r="N1311" t="str">
            <v/>
          </cell>
          <cell r="HC1311" t="str">
            <v/>
          </cell>
        </row>
        <row r="1312">
          <cell r="C1312" t="str">
            <v>Gray County</v>
          </cell>
          <cell r="D1312" t="str">
            <v>Major</v>
          </cell>
          <cell r="H1312">
            <v>1890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40254.299999999996</v>
          </cell>
          <cell r="N1312">
            <v>118170.0748429088</v>
          </cell>
          <cell r="HC1312">
            <v>0.1111111111111111</v>
          </cell>
        </row>
        <row r="1313">
          <cell r="C1313" t="str">
            <v>Gray County</v>
          </cell>
          <cell r="D1313" t="str">
            <v>Mini-Minor</v>
          </cell>
          <cell r="H1313">
            <v>1820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11701.1</v>
          </cell>
          <cell r="N1313">
            <v>28130.524428974375</v>
          </cell>
          <cell r="HC1313">
            <v>0</v>
          </cell>
        </row>
        <row r="1314">
          <cell r="C1314" t="str">
            <v>Gray County</v>
          </cell>
          <cell r="D1314" t="str">
            <v>GBX Oil Changes (GC)</v>
          </cell>
          <cell r="H1314">
            <v>1820</v>
          </cell>
          <cell r="I1314">
            <v>15600</v>
          </cell>
          <cell r="J1314">
            <v>0</v>
          </cell>
          <cell r="K1314">
            <v>0</v>
          </cell>
          <cell r="L1314">
            <v>0</v>
          </cell>
          <cell r="M1314">
            <v>21897.690000000002</v>
          </cell>
          <cell r="N1314">
            <v>8516.4779840740393</v>
          </cell>
          <cell r="HC1314">
            <v>0</v>
          </cell>
        </row>
        <row r="1315">
          <cell r="C1315" t="str">
            <v>Gray County</v>
          </cell>
          <cell r="D1315" t="str">
            <v/>
          </cell>
          <cell r="H1315" t="str">
            <v/>
          </cell>
          <cell r="I1315" t="str">
            <v/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  <cell r="N1315" t="str">
            <v/>
          </cell>
          <cell r="HC1315" t="str">
            <v/>
          </cell>
        </row>
        <row r="1316">
          <cell r="C1316" t="str">
            <v>Gray County</v>
          </cell>
          <cell r="D1316" t="str">
            <v/>
          </cell>
          <cell r="H1316" t="str">
            <v/>
          </cell>
          <cell r="I1316" t="str">
            <v/>
          </cell>
          <cell r="J1316" t="str">
            <v/>
          </cell>
          <cell r="K1316" t="str">
            <v/>
          </cell>
          <cell r="L1316" t="str">
            <v/>
          </cell>
          <cell r="M1316" t="str">
            <v/>
          </cell>
          <cell r="N1316" t="str">
            <v/>
          </cell>
          <cell r="HC1316" t="str">
            <v/>
          </cell>
        </row>
        <row r="1317">
          <cell r="C1317" t="str">
            <v>Horse Hollow 1</v>
          </cell>
          <cell r="D1317" t="str">
            <v>Major</v>
          </cell>
          <cell r="H1317">
            <v>4200</v>
          </cell>
          <cell r="I1317">
            <v>0</v>
          </cell>
          <cell r="J1317">
            <v>7748.2720989450709</v>
          </cell>
          <cell r="K1317">
            <v>0</v>
          </cell>
          <cell r="L1317">
            <v>0</v>
          </cell>
          <cell r="M1317">
            <v>210280.69999999998</v>
          </cell>
          <cell r="N1317">
            <v>162900.20264147909</v>
          </cell>
          <cell r="HC1317">
            <v>0.2</v>
          </cell>
        </row>
        <row r="1318">
          <cell r="C1318" t="str">
            <v>Horse Hollow 1</v>
          </cell>
          <cell r="D1318" t="str">
            <v>Minor</v>
          </cell>
          <cell r="H1318">
            <v>1400</v>
          </cell>
          <cell r="I1318">
            <v>0</v>
          </cell>
          <cell r="J1318">
            <v>7748.2720989450709</v>
          </cell>
          <cell r="K1318">
            <v>0</v>
          </cell>
          <cell r="L1318">
            <v>0</v>
          </cell>
          <cell r="M1318">
            <v>85658.66</v>
          </cell>
          <cell r="N1318">
            <v>58345.344785630041</v>
          </cell>
          <cell r="HC1318">
            <v>0.2</v>
          </cell>
        </row>
        <row r="1319">
          <cell r="C1319" t="str">
            <v>Horse Hollow 1</v>
          </cell>
          <cell r="D1319" t="str">
            <v>GBX Oil Changes</v>
          </cell>
          <cell r="H1319">
            <v>280</v>
          </cell>
          <cell r="I1319">
            <v>2400</v>
          </cell>
          <cell r="J1319">
            <v>0</v>
          </cell>
          <cell r="K1319">
            <v>0</v>
          </cell>
          <cell r="L1319">
            <v>0</v>
          </cell>
          <cell r="M1319">
            <v>93450</v>
          </cell>
          <cell r="N1319">
            <v>11504.715873222824</v>
          </cell>
          <cell r="HC1319">
            <v>0.2</v>
          </cell>
        </row>
        <row r="1320">
          <cell r="C1320" t="str">
            <v>Horse Hollow 1</v>
          </cell>
          <cell r="D1320" t="str">
            <v/>
          </cell>
          <cell r="H1320" t="str">
            <v/>
          </cell>
          <cell r="I1320" t="str">
            <v/>
          </cell>
          <cell r="J1320" t="str">
            <v/>
          </cell>
          <cell r="K1320" t="str">
            <v/>
          </cell>
          <cell r="L1320" t="str">
            <v/>
          </cell>
          <cell r="M1320" t="str">
            <v/>
          </cell>
          <cell r="N1320" t="str">
            <v/>
          </cell>
          <cell r="HC1320" t="str">
            <v/>
          </cell>
        </row>
        <row r="1321">
          <cell r="C1321" t="str">
            <v>Horse Hollow 1</v>
          </cell>
          <cell r="D1321" t="str">
            <v/>
          </cell>
          <cell r="H1321" t="str">
            <v/>
          </cell>
          <cell r="I1321" t="str">
            <v/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  <cell r="HC1321" t="str">
            <v/>
          </cell>
        </row>
        <row r="1322">
          <cell r="C1322" t="str">
            <v>Horse Hollow 2</v>
          </cell>
          <cell r="D1322" t="str">
            <v>Major</v>
          </cell>
          <cell r="H1322">
            <v>10290</v>
          </cell>
          <cell r="I1322">
            <v>0</v>
          </cell>
          <cell r="J1322">
            <v>21753.364859949073</v>
          </cell>
          <cell r="K1322">
            <v>0</v>
          </cell>
          <cell r="L1322">
            <v>0</v>
          </cell>
          <cell r="M1322">
            <v>429835.89999999997</v>
          </cell>
          <cell r="N1322">
            <v>384424.35344778647</v>
          </cell>
          <cell r="HC1322">
            <v>0.1111111111111111</v>
          </cell>
        </row>
        <row r="1323">
          <cell r="C1323" t="str">
            <v>Horse Hollow 2</v>
          </cell>
          <cell r="D1323" t="str">
            <v>GBX Oil Changes</v>
          </cell>
          <cell r="H1323">
            <v>280</v>
          </cell>
          <cell r="I1323">
            <v>2400</v>
          </cell>
          <cell r="J1323">
            <v>0</v>
          </cell>
          <cell r="K1323">
            <v>0</v>
          </cell>
          <cell r="L1323">
            <v>0</v>
          </cell>
          <cell r="M1323">
            <v>44244.800000000003</v>
          </cell>
          <cell r="N1323">
            <v>4781.1806226380568</v>
          </cell>
          <cell r="HC1323">
            <v>0</v>
          </cell>
        </row>
        <row r="1324">
          <cell r="C1324" t="str">
            <v>Horse Hollow 2</v>
          </cell>
          <cell r="D1324" t="str">
            <v/>
          </cell>
          <cell r="H1324" t="str">
            <v/>
          </cell>
          <cell r="I1324" t="str">
            <v/>
          </cell>
          <cell r="J1324" t="str">
            <v/>
          </cell>
          <cell r="K1324" t="str">
            <v/>
          </cell>
          <cell r="L1324" t="str">
            <v/>
          </cell>
          <cell r="M1324" t="str">
            <v/>
          </cell>
          <cell r="N1324" t="str">
            <v/>
          </cell>
          <cell r="HC1324" t="str">
            <v/>
          </cell>
        </row>
        <row r="1325">
          <cell r="C1325" t="str">
            <v>Horse Hollow 2</v>
          </cell>
          <cell r="D1325" t="str">
            <v/>
          </cell>
          <cell r="H1325" t="str">
            <v/>
          </cell>
          <cell r="I1325" t="str">
            <v/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  <cell r="N1325" t="str">
            <v/>
          </cell>
          <cell r="HC1325" t="str">
            <v/>
          </cell>
        </row>
        <row r="1326">
          <cell r="C1326" t="str">
            <v>Horse Hollow 2</v>
          </cell>
          <cell r="D1326" t="str">
            <v/>
          </cell>
          <cell r="H1326" t="str">
            <v/>
          </cell>
          <cell r="I1326" t="str">
            <v/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  <cell r="HC1326" t="str">
            <v/>
          </cell>
        </row>
        <row r="1327">
          <cell r="C1327" t="str">
            <v>Horse Hollow 3</v>
          </cell>
          <cell r="D1327" t="str">
            <v>Major</v>
          </cell>
          <cell r="H1327">
            <v>3780</v>
          </cell>
          <cell r="I1327">
            <v>0</v>
          </cell>
          <cell r="J1327">
            <v>8130.2291742451807</v>
          </cell>
          <cell r="K1327">
            <v>0</v>
          </cell>
          <cell r="L1327">
            <v>0</v>
          </cell>
          <cell r="M1327">
            <v>220646.65</v>
          </cell>
          <cell r="N1327">
            <v>170930.4943209886</v>
          </cell>
          <cell r="HC1327">
            <v>0.2</v>
          </cell>
        </row>
        <row r="1328">
          <cell r="C1328" t="str">
            <v>Horse Hollow 3</v>
          </cell>
          <cell r="D1328" t="str">
            <v>Minor</v>
          </cell>
          <cell r="H1328">
            <v>1400</v>
          </cell>
          <cell r="I1328">
            <v>0</v>
          </cell>
          <cell r="J1328">
            <v>8130.2291742451807</v>
          </cell>
          <cell r="K1328">
            <v>0</v>
          </cell>
          <cell r="L1328">
            <v>0</v>
          </cell>
          <cell r="M1328">
            <v>89881.27</v>
          </cell>
          <cell r="N1328">
            <v>61221.52375393574</v>
          </cell>
          <cell r="HC1328">
            <v>0.2</v>
          </cell>
        </row>
        <row r="1329">
          <cell r="C1329" t="str">
            <v>Horse Hollow 3</v>
          </cell>
          <cell r="D1329" t="str">
            <v>GBX Oil Changes</v>
          </cell>
          <cell r="H1329">
            <v>280</v>
          </cell>
          <cell r="I1329">
            <v>2400</v>
          </cell>
          <cell r="J1329">
            <v>0</v>
          </cell>
          <cell r="K1329">
            <v>0</v>
          </cell>
          <cell r="L1329">
            <v>0</v>
          </cell>
          <cell r="M1329">
            <v>96787.5</v>
          </cell>
          <cell r="N1329">
            <v>11915.598582980781</v>
          </cell>
          <cell r="HC1329">
            <v>0.2</v>
          </cell>
        </row>
        <row r="1330">
          <cell r="C1330" t="str">
            <v>Horse Hollow 3</v>
          </cell>
          <cell r="D1330" t="str">
            <v/>
          </cell>
          <cell r="H1330" t="str">
            <v/>
          </cell>
          <cell r="I1330" t="str">
            <v/>
          </cell>
          <cell r="J1330" t="str">
            <v/>
          </cell>
          <cell r="K1330" t="str">
            <v/>
          </cell>
          <cell r="L1330" t="str">
            <v/>
          </cell>
          <cell r="M1330" t="str">
            <v/>
          </cell>
          <cell r="N1330" t="str">
            <v/>
          </cell>
          <cell r="HC1330" t="str">
            <v/>
          </cell>
        </row>
        <row r="1331">
          <cell r="C1331" t="str">
            <v>Horse Hollow 3</v>
          </cell>
          <cell r="D1331" t="str">
            <v/>
          </cell>
          <cell r="H1331" t="str">
            <v/>
          </cell>
          <cell r="I1331" t="str">
            <v/>
          </cell>
          <cell r="J1331" t="str">
            <v/>
          </cell>
          <cell r="K1331" t="str">
            <v/>
          </cell>
          <cell r="L1331" t="str">
            <v/>
          </cell>
          <cell r="M1331" t="str">
            <v/>
          </cell>
          <cell r="N1331" t="str">
            <v/>
          </cell>
          <cell r="HC1331" t="str">
            <v/>
          </cell>
        </row>
        <row r="1332">
          <cell r="C1332" t="str">
            <v>Majestic</v>
          </cell>
          <cell r="D1332" t="str">
            <v>Major</v>
          </cell>
          <cell r="H1332">
            <v>2075</v>
          </cell>
          <cell r="I1332">
            <v>0</v>
          </cell>
          <cell r="J1332">
            <v>5816.9607129865408</v>
          </cell>
          <cell r="K1332">
            <v>28430</v>
          </cell>
          <cell r="L1332">
            <v>0</v>
          </cell>
          <cell r="M1332">
            <v>78485.049999999988</v>
          </cell>
          <cell r="N1332">
            <v>64485.675608182595</v>
          </cell>
          <cell r="HC1332">
            <v>0.33333333333333331</v>
          </cell>
        </row>
        <row r="1333">
          <cell r="C1333" t="str">
            <v>Majestic</v>
          </cell>
          <cell r="D1333" t="str">
            <v>Minor</v>
          </cell>
          <cell r="H1333">
            <v>1450</v>
          </cell>
          <cell r="I1333">
            <v>0</v>
          </cell>
          <cell r="J1333">
            <v>6141.9607129865408</v>
          </cell>
          <cell r="K1333">
            <v>12230</v>
          </cell>
          <cell r="L1333">
            <v>0</v>
          </cell>
          <cell r="M1333">
            <v>31971.190000000002</v>
          </cell>
          <cell r="N1333">
            <v>23096.588684879152</v>
          </cell>
          <cell r="HC1333">
            <v>0.33333333333333331</v>
          </cell>
        </row>
        <row r="1334">
          <cell r="C1334" t="str">
            <v>Majestic</v>
          </cell>
          <cell r="D1334" t="str">
            <v>GBX Oil Changes</v>
          </cell>
          <cell r="H1334">
            <v>290</v>
          </cell>
          <cell r="I1334">
            <v>1200</v>
          </cell>
          <cell r="J1334">
            <v>650</v>
          </cell>
          <cell r="K1334">
            <v>2194</v>
          </cell>
          <cell r="L1334">
            <v>0</v>
          </cell>
          <cell r="M1334">
            <v>36712.5</v>
          </cell>
          <cell r="N1334">
            <v>4519.7098073375382</v>
          </cell>
          <cell r="HC1334">
            <v>0.2</v>
          </cell>
        </row>
        <row r="1335">
          <cell r="C1335" t="str">
            <v>Majestic</v>
          </cell>
          <cell r="D1335" t="str">
            <v/>
          </cell>
          <cell r="H1335" t="str">
            <v/>
          </cell>
          <cell r="I1335" t="str">
            <v/>
          </cell>
          <cell r="J1335" t="str">
            <v/>
          </cell>
          <cell r="K1335" t="str">
            <v/>
          </cell>
          <cell r="L1335" t="str">
            <v/>
          </cell>
          <cell r="M1335" t="str">
            <v/>
          </cell>
          <cell r="N1335" t="str">
            <v/>
          </cell>
          <cell r="HC1335" t="str">
            <v/>
          </cell>
        </row>
        <row r="1336">
          <cell r="C1336" t="str">
            <v>Majestic</v>
          </cell>
          <cell r="D1336" t="str">
            <v/>
          </cell>
          <cell r="H1336" t="str">
            <v/>
          </cell>
          <cell r="I1336" t="str">
            <v/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/>
          </cell>
          <cell r="HC1336" t="str">
            <v/>
          </cell>
        </row>
        <row r="1337">
          <cell r="C1337" t="str">
            <v>Oklahoma</v>
          </cell>
          <cell r="D1337" t="str">
            <v>Major</v>
          </cell>
          <cell r="H1337">
            <v>2240</v>
          </cell>
          <cell r="I1337">
            <v>0</v>
          </cell>
          <cell r="J1337">
            <v>3710.4401600582032</v>
          </cell>
          <cell r="K1337">
            <v>0</v>
          </cell>
          <cell r="L1337">
            <v>0</v>
          </cell>
          <cell r="M1337">
            <v>100697.79999999999</v>
          </cell>
          <cell r="N1337">
            <v>78008.547743806877</v>
          </cell>
          <cell r="HC1337">
            <v>0.2</v>
          </cell>
        </row>
        <row r="1338">
          <cell r="C1338" t="str">
            <v>Oklahoma</v>
          </cell>
          <cell r="D1338" t="str">
            <v>Minor</v>
          </cell>
          <cell r="H1338">
            <v>630</v>
          </cell>
          <cell r="I1338">
            <v>0</v>
          </cell>
          <cell r="J1338">
            <v>3710.4401600582032</v>
          </cell>
          <cell r="K1338">
            <v>0</v>
          </cell>
          <cell r="L1338">
            <v>0</v>
          </cell>
          <cell r="M1338">
            <v>41019.64</v>
          </cell>
          <cell r="N1338">
            <v>27940.024263541145</v>
          </cell>
          <cell r="HC1338">
            <v>0.2</v>
          </cell>
        </row>
        <row r="1339">
          <cell r="C1339" t="str">
            <v>Oklahoma</v>
          </cell>
          <cell r="D1339" t="str">
            <v>GBX Oil Changes</v>
          </cell>
          <cell r="H1339">
            <v>140</v>
          </cell>
          <cell r="I1339">
            <v>1200</v>
          </cell>
          <cell r="J1339">
            <v>0</v>
          </cell>
          <cell r="K1339">
            <v>0</v>
          </cell>
          <cell r="L1339">
            <v>0</v>
          </cell>
          <cell r="M1339">
            <v>43387.5</v>
          </cell>
          <cell r="N1339">
            <v>5341.4752268534539</v>
          </cell>
          <cell r="HC1339">
            <v>0.2</v>
          </cell>
        </row>
        <row r="1340">
          <cell r="C1340" t="str">
            <v>Oklahoma</v>
          </cell>
          <cell r="D1340" t="str">
            <v/>
          </cell>
          <cell r="H1340" t="str">
            <v/>
          </cell>
          <cell r="I1340" t="str">
            <v/>
          </cell>
          <cell r="J1340" t="str">
            <v/>
          </cell>
          <cell r="K1340" t="str">
            <v/>
          </cell>
          <cell r="L1340" t="str">
            <v/>
          </cell>
          <cell r="M1340" t="str">
            <v/>
          </cell>
          <cell r="N1340" t="str">
            <v/>
          </cell>
          <cell r="HC1340" t="str">
            <v/>
          </cell>
        </row>
        <row r="1341">
          <cell r="C1341" t="str">
            <v>Oklahoma</v>
          </cell>
          <cell r="D1341" t="str">
            <v/>
          </cell>
          <cell r="H1341" t="str">
            <v/>
          </cell>
          <cell r="I1341" t="str">
            <v/>
          </cell>
          <cell r="J1341" t="str">
            <v/>
          </cell>
          <cell r="K1341" t="str">
            <v/>
          </cell>
          <cell r="L1341" t="str">
            <v/>
          </cell>
          <cell r="M1341" t="str">
            <v/>
          </cell>
          <cell r="N1341" t="str">
            <v/>
          </cell>
          <cell r="HC1341" t="str">
            <v/>
          </cell>
        </row>
        <row r="1342">
          <cell r="C1342" t="str">
            <v>Red Canyon</v>
          </cell>
          <cell r="D1342" t="str">
            <v>Major</v>
          </cell>
          <cell r="H1342">
            <v>2350</v>
          </cell>
          <cell r="I1342">
            <v>0</v>
          </cell>
          <cell r="J1342">
            <v>5655.6566024008735</v>
          </cell>
          <cell r="K1342">
            <v>26560</v>
          </cell>
          <cell r="L1342">
            <v>0</v>
          </cell>
          <cell r="M1342">
            <v>82927.599999999991</v>
          </cell>
          <cell r="N1342">
            <v>68135.808189777832</v>
          </cell>
          <cell r="HC1342">
            <v>0.33333333333333331</v>
          </cell>
        </row>
        <row r="1343">
          <cell r="C1343" t="str">
            <v>Red Canyon</v>
          </cell>
          <cell r="D1343" t="str">
            <v>Minor</v>
          </cell>
          <cell r="H1343">
            <v>1450</v>
          </cell>
          <cell r="I1343">
            <v>0</v>
          </cell>
          <cell r="J1343">
            <v>6305.6566024008735</v>
          </cell>
          <cell r="K1343">
            <v>13350</v>
          </cell>
          <cell r="L1343">
            <v>0</v>
          </cell>
          <cell r="M1343">
            <v>33780.880000000005</v>
          </cell>
          <cell r="N1343">
            <v>24403.942761381746</v>
          </cell>
          <cell r="HC1343">
            <v>0.33333333333333331</v>
          </cell>
        </row>
        <row r="1344">
          <cell r="C1344" t="str">
            <v>Red Canyon</v>
          </cell>
          <cell r="D1344" t="str">
            <v>GBX Oil Changes</v>
          </cell>
          <cell r="H1344">
            <v>290</v>
          </cell>
          <cell r="I1344">
            <v>1200</v>
          </cell>
          <cell r="J1344">
            <v>650</v>
          </cell>
          <cell r="K1344">
            <v>2930</v>
          </cell>
          <cell r="L1344">
            <v>0</v>
          </cell>
          <cell r="M1344">
            <v>36712.5</v>
          </cell>
          <cell r="N1344">
            <v>4793.6316138428429</v>
          </cell>
          <cell r="HC1344">
            <v>0.33333333333333331</v>
          </cell>
        </row>
        <row r="1345">
          <cell r="C1345" t="str">
            <v>Red Canyon</v>
          </cell>
          <cell r="D1345" t="str">
            <v/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  <cell r="HC1345" t="str">
            <v/>
          </cell>
        </row>
        <row r="1346">
          <cell r="C1346" t="str">
            <v>Red Canyon</v>
          </cell>
          <cell r="D1346" t="str">
            <v/>
          </cell>
          <cell r="H1346" t="str">
            <v/>
          </cell>
          <cell r="I1346" t="str">
            <v/>
          </cell>
          <cell r="J1346" t="str">
            <v/>
          </cell>
          <cell r="K1346" t="str">
            <v/>
          </cell>
          <cell r="L1346" t="str">
            <v/>
          </cell>
          <cell r="M1346" t="str">
            <v/>
          </cell>
          <cell r="N1346" t="str">
            <v/>
          </cell>
          <cell r="HC1346" t="str">
            <v/>
          </cell>
        </row>
        <row r="1347">
          <cell r="C1347" t="str">
            <v>Weatherford</v>
          </cell>
          <cell r="D1347" t="str">
            <v>Major</v>
          </cell>
          <cell r="H1347">
            <v>3220</v>
          </cell>
          <cell r="I1347">
            <v>0</v>
          </cell>
          <cell r="J1347">
            <v>5347.3990542015281</v>
          </cell>
          <cell r="K1347">
            <v>0</v>
          </cell>
          <cell r="L1347">
            <v>0</v>
          </cell>
          <cell r="M1347">
            <v>145123.29999999999</v>
          </cell>
          <cell r="N1347">
            <v>112424.08351313345</v>
          </cell>
          <cell r="HC1347">
            <v>0.2</v>
          </cell>
        </row>
        <row r="1348">
          <cell r="C1348" t="str">
            <v>Weatherford</v>
          </cell>
          <cell r="D1348" t="str">
            <v>Minor</v>
          </cell>
          <cell r="H1348">
            <v>1820</v>
          </cell>
          <cell r="I1348">
            <v>0</v>
          </cell>
          <cell r="J1348">
            <v>5347.3990542015281</v>
          </cell>
          <cell r="K1348">
            <v>0</v>
          </cell>
          <cell r="L1348">
            <v>0</v>
          </cell>
          <cell r="M1348">
            <v>59116.54</v>
          </cell>
          <cell r="N1348">
            <v>40266.505556279888</v>
          </cell>
          <cell r="HC1348">
            <v>0.2</v>
          </cell>
        </row>
        <row r="1349">
          <cell r="C1349" t="str">
            <v>Weatherford</v>
          </cell>
          <cell r="D1349" t="str">
            <v>GBX Oil Changes</v>
          </cell>
          <cell r="H1349">
            <v>210</v>
          </cell>
          <cell r="I1349">
            <v>1800</v>
          </cell>
          <cell r="J1349">
            <v>0</v>
          </cell>
          <cell r="K1349">
            <v>0</v>
          </cell>
          <cell r="L1349">
            <v>0</v>
          </cell>
          <cell r="M1349">
            <v>63412.5</v>
          </cell>
          <cell r="N1349">
            <v>7806.771485401202</v>
          </cell>
          <cell r="HC1349">
            <v>0.2</v>
          </cell>
        </row>
        <row r="1350">
          <cell r="C1350" t="str">
            <v>Weatherford</v>
          </cell>
          <cell r="D1350" t="str">
            <v/>
          </cell>
          <cell r="H1350" t="str">
            <v/>
          </cell>
          <cell r="I1350" t="str">
            <v/>
          </cell>
          <cell r="J1350" t="str">
            <v/>
          </cell>
          <cell r="K1350" t="str">
            <v/>
          </cell>
          <cell r="L1350" t="str">
            <v/>
          </cell>
          <cell r="M1350" t="str">
            <v/>
          </cell>
          <cell r="N1350" t="str">
            <v/>
          </cell>
          <cell r="HC1350" t="str">
            <v/>
          </cell>
        </row>
        <row r="1351">
          <cell r="C1351" t="str">
            <v>Weatherford</v>
          </cell>
          <cell r="D1351" t="str">
            <v/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  <cell r="N1351" t="str">
            <v/>
          </cell>
          <cell r="HC1351" t="str">
            <v/>
          </cell>
        </row>
        <row r="1352">
          <cell r="C1352" t="str">
            <v>Wolf Ridge</v>
          </cell>
          <cell r="D1352" t="str">
            <v>Major</v>
          </cell>
          <cell r="H1352">
            <v>2775</v>
          </cell>
          <cell r="I1352">
            <v>0</v>
          </cell>
          <cell r="J1352">
            <v>7017.3972353583122</v>
          </cell>
          <cell r="K1352">
            <v>44380</v>
          </cell>
          <cell r="L1352">
            <v>0</v>
          </cell>
          <cell r="M1352">
            <v>111063.75</v>
          </cell>
          <cell r="N1352">
            <v>91253.31453988103</v>
          </cell>
          <cell r="HC1352">
            <v>0.33333333333333331</v>
          </cell>
        </row>
        <row r="1353">
          <cell r="C1353" t="str">
            <v>Wolf Ridge</v>
          </cell>
          <cell r="D1353" t="str">
            <v>Minor</v>
          </cell>
          <cell r="H1353">
            <v>1000</v>
          </cell>
          <cell r="I1353">
            <v>0</v>
          </cell>
          <cell r="J1353">
            <v>5392.3972353583122</v>
          </cell>
          <cell r="K1353">
            <v>12376</v>
          </cell>
          <cell r="L1353">
            <v>0</v>
          </cell>
          <cell r="M1353">
            <v>45242.25</v>
          </cell>
          <cell r="N1353">
            <v>32683.851912564842</v>
          </cell>
          <cell r="HC1353">
            <v>0.33333333333333331</v>
          </cell>
        </row>
        <row r="1354">
          <cell r="C1354" t="str">
            <v>Wolf Ridge</v>
          </cell>
          <cell r="D1354" t="str">
            <v>GBX Oil Changes</v>
          </cell>
          <cell r="H1354">
            <v>290</v>
          </cell>
          <cell r="I1354">
            <v>1200</v>
          </cell>
          <cell r="J1354">
            <v>650</v>
          </cell>
          <cell r="K1354">
            <v>2930</v>
          </cell>
          <cell r="L1354">
            <v>0</v>
          </cell>
          <cell r="M1354">
            <v>50062.5</v>
          </cell>
          <cell r="N1354">
            <v>6163.2406463693706</v>
          </cell>
          <cell r="HC1354">
            <v>0.2</v>
          </cell>
        </row>
        <row r="1355">
          <cell r="C1355" t="str">
            <v>Wolf Ridge</v>
          </cell>
          <cell r="D1355" t="str">
            <v/>
          </cell>
          <cell r="H1355" t="str">
            <v/>
          </cell>
          <cell r="I1355" t="str">
            <v/>
          </cell>
          <cell r="J1355" t="str">
            <v/>
          </cell>
          <cell r="K1355" t="str">
            <v/>
          </cell>
          <cell r="L1355" t="str">
            <v/>
          </cell>
          <cell r="M1355" t="str">
            <v/>
          </cell>
          <cell r="N1355" t="str">
            <v/>
          </cell>
          <cell r="HC1355" t="str">
            <v/>
          </cell>
        </row>
        <row r="1356">
          <cell r="C1356" t="str">
            <v>Wolf Ridge</v>
          </cell>
          <cell r="D1356" t="str">
            <v/>
          </cell>
          <cell r="H1356" t="str">
            <v/>
          </cell>
          <cell r="I1356" t="str">
            <v/>
          </cell>
          <cell r="J1356" t="str">
            <v/>
          </cell>
          <cell r="K1356" t="str">
            <v/>
          </cell>
          <cell r="L1356" t="str">
            <v/>
          </cell>
          <cell r="M1356" t="str">
            <v/>
          </cell>
          <cell r="N1356" t="str">
            <v/>
          </cell>
          <cell r="HC1356" t="str">
            <v/>
          </cell>
        </row>
        <row r="1357">
          <cell r="C1357" t="str">
            <v>Ashtabula 1</v>
          </cell>
          <cell r="D1357" t="str">
            <v>Major</v>
          </cell>
          <cell r="H1357">
            <v>3360</v>
          </cell>
          <cell r="I1357">
            <v>0</v>
          </cell>
          <cell r="J1357">
            <v>8812.8447773243042</v>
          </cell>
          <cell r="K1357">
            <v>0</v>
          </cell>
          <cell r="L1357">
            <v>0</v>
          </cell>
          <cell r="M1357">
            <v>146604.15</v>
          </cell>
          <cell r="N1357">
            <v>107322.88678042113</v>
          </cell>
          <cell r="HC1357">
            <v>0.2</v>
          </cell>
        </row>
        <row r="1358">
          <cell r="C1358" t="str">
            <v>Ashtabula 1</v>
          </cell>
          <cell r="D1358" t="str">
            <v>Minor</v>
          </cell>
          <cell r="H1358">
            <v>1260</v>
          </cell>
          <cell r="I1358">
            <v>0</v>
          </cell>
          <cell r="J1358">
            <v>8812.8447773243042</v>
          </cell>
          <cell r="K1358">
            <v>0</v>
          </cell>
          <cell r="L1358">
            <v>0</v>
          </cell>
          <cell r="M1358">
            <v>59719.770000000004</v>
          </cell>
          <cell r="N1358">
            <v>38439.42936261501</v>
          </cell>
          <cell r="HC1358">
            <v>0.2</v>
          </cell>
        </row>
        <row r="1359">
          <cell r="C1359" t="str">
            <v>Ashtabula 1</v>
          </cell>
          <cell r="D1359" t="str">
            <v>GBX Oil Changes</v>
          </cell>
          <cell r="H1359">
            <v>210</v>
          </cell>
          <cell r="I1359">
            <v>1800</v>
          </cell>
          <cell r="J1359">
            <v>0</v>
          </cell>
          <cell r="K1359">
            <v>0</v>
          </cell>
          <cell r="L1359">
            <v>0</v>
          </cell>
          <cell r="M1359">
            <v>66750</v>
          </cell>
          <cell r="N1359">
            <v>7765.5412853767702</v>
          </cell>
          <cell r="HC1359">
            <v>0.2</v>
          </cell>
        </row>
        <row r="1360">
          <cell r="C1360" t="str">
            <v>Ashtabula 1</v>
          </cell>
          <cell r="D1360" t="str">
            <v/>
          </cell>
          <cell r="H1360" t="str">
            <v/>
          </cell>
          <cell r="I1360" t="str">
            <v/>
          </cell>
          <cell r="J1360" t="str">
            <v/>
          </cell>
          <cell r="K1360" t="str">
            <v/>
          </cell>
          <cell r="L1360" t="str">
            <v/>
          </cell>
          <cell r="M1360" t="str">
            <v/>
          </cell>
          <cell r="N1360" t="str">
            <v/>
          </cell>
          <cell r="HC1360" t="str">
            <v/>
          </cell>
        </row>
        <row r="1361">
          <cell r="C1361" t="str">
            <v>Ashtabula 1</v>
          </cell>
          <cell r="D1361" t="str">
            <v/>
          </cell>
          <cell r="H1361" t="str">
            <v/>
          </cell>
          <cell r="I1361" t="str">
            <v/>
          </cell>
          <cell r="J1361" t="str">
            <v/>
          </cell>
          <cell r="K1361" t="str">
            <v/>
          </cell>
          <cell r="L1361" t="str">
            <v/>
          </cell>
          <cell r="M1361" t="str">
            <v/>
          </cell>
          <cell r="N1361" t="str">
            <v/>
          </cell>
          <cell r="HC1361" t="str">
            <v/>
          </cell>
        </row>
        <row r="1362">
          <cell r="C1362" t="str">
            <v>Ashtabula 2</v>
          </cell>
          <cell r="D1362" t="str">
            <v>Major</v>
          </cell>
          <cell r="H1362">
            <v>3150</v>
          </cell>
          <cell r="I1362">
            <v>0</v>
          </cell>
          <cell r="J1362">
            <v>7601.9195407453926</v>
          </cell>
          <cell r="K1362">
            <v>0</v>
          </cell>
          <cell r="L1362">
            <v>0</v>
          </cell>
          <cell r="M1362">
            <v>118468</v>
          </cell>
          <cell r="N1362">
            <v>86725.565075087783</v>
          </cell>
          <cell r="HC1362">
            <v>0.2</v>
          </cell>
        </row>
        <row r="1363">
          <cell r="C1363" t="str">
            <v>Ashtabula 2</v>
          </cell>
          <cell r="D1363" t="str">
            <v>Minor</v>
          </cell>
          <cell r="H1363">
            <v>1050</v>
          </cell>
          <cell r="I1363">
            <v>0</v>
          </cell>
          <cell r="J1363">
            <v>7601.9195407453926</v>
          </cell>
          <cell r="K1363">
            <v>0</v>
          </cell>
          <cell r="L1363">
            <v>0</v>
          </cell>
          <cell r="M1363">
            <v>48258.400000000001</v>
          </cell>
          <cell r="N1363">
            <v>31062.165141507081</v>
          </cell>
          <cell r="HC1363">
            <v>0.2</v>
          </cell>
        </row>
        <row r="1364">
          <cell r="C1364" t="str">
            <v>Ashtabula 2</v>
          </cell>
          <cell r="D1364" t="str">
            <v>GBX Oil Changes</v>
          </cell>
          <cell r="H1364">
            <v>140</v>
          </cell>
          <cell r="I1364">
            <v>1200</v>
          </cell>
          <cell r="J1364">
            <v>0</v>
          </cell>
          <cell r="K1364">
            <v>0</v>
          </cell>
          <cell r="L1364">
            <v>0</v>
          </cell>
          <cell r="M1364">
            <v>53400</v>
          </cell>
          <cell r="N1364">
            <v>6212.433028301416</v>
          </cell>
          <cell r="HC1364">
            <v>0.2</v>
          </cell>
        </row>
        <row r="1365">
          <cell r="C1365" t="str">
            <v>Ashtabula 2</v>
          </cell>
          <cell r="D1365" t="str">
            <v/>
          </cell>
          <cell r="H1365" t="str">
            <v/>
          </cell>
          <cell r="I1365" t="str">
            <v/>
          </cell>
          <cell r="J1365" t="str">
            <v/>
          </cell>
          <cell r="K1365" t="str">
            <v/>
          </cell>
          <cell r="L1365" t="str">
            <v/>
          </cell>
          <cell r="M1365" t="str">
            <v/>
          </cell>
          <cell r="N1365" t="str">
            <v/>
          </cell>
          <cell r="HC1365" t="str">
            <v/>
          </cell>
        </row>
        <row r="1366">
          <cell r="C1366" t="str">
            <v>Ashtabula 2</v>
          </cell>
          <cell r="D1366" t="str">
            <v/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  <cell r="HC1366" t="str">
            <v/>
          </cell>
        </row>
        <row r="1367">
          <cell r="C1367" t="str">
            <v>Baldwin</v>
          </cell>
          <cell r="D1367" t="str">
            <v>Major</v>
          </cell>
          <cell r="H1367">
            <v>1680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94774.399999999994</v>
          </cell>
          <cell r="N1367">
            <v>69380.452060070224</v>
          </cell>
          <cell r="HC1367">
            <v>0.2</v>
          </cell>
        </row>
        <row r="1368">
          <cell r="C1368" t="str">
            <v>Baldwin</v>
          </cell>
          <cell r="D1368" t="str">
            <v>Minor</v>
          </cell>
          <cell r="H1368">
            <v>630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38606.720000000001</v>
          </cell>
          <cell r="N1368">
            <v>24849.732113205664</v>
          </cell>
          <cell r="HC1368">
            <v>0.2</v>
          </cell>
        </row>
        <row r="1369">
          <cell r="C1369" t="str">
            <v>Baldwin</v>
          </cell>
          <cell r="D1369" t="str">
            <v/>
          </cell>
          <cell r="H1369" t="str">
            <v/>
          </cell>
          <cell r="I1369" t="str">
            <v/>
          </cell>
          <cell r="J1369" t="str">
            <v/>
          </cell>
          <cell r="K1369" t="str">
            <v/>
          </cell>
          <cell r="L1369" t="str">
            <v/>
          </cell>
          <cell r="M1369" t="str">
            <v/>
          </cell>
          <cell r="N1369" t="str">
            <v/>
          </cell>
          <cell r="HC1369" t="str">
            <v/>
          </cell>
        </row>
        <row r="1370">
          <cell r="C1370" t="str">
            <v>Baldwin</v>
          </cell>
          <cell r="D1370" t="str">
            <v/>
          </cell>
          <cell r="H1370" t="str">
            <v/>
          </cell>
          <cell r="I1370" t="str">
            <v/>
          </cell>
          <cell r="J1370" t="str">
            <v/>
          </cell>
          <cell r="K1370" t="str">
            <v/>
          </cell>
          <cell r="L1370" t="str">
            <v/>
          </cell>
          <cell r="M1370" t="str">
            <v/>
          </cell>
          <cell r="N1370" t="str">
            <v/>
          </cell>
          <cell r="HC1370" t="str">
            <v/>
          </cell>
        </row>
        <row r="1371">
          <cell r="C1371" t="str">
            <v>Baldwin</v>
          </cell>
          <cell r="D1371" t="str">
            <v/>
          </cell>
          <cell r="H1371" t="str">
            <v/>
          </cell>
          <cell r="I1371" t="str">
            <v/>
          </cell>
          <cell r="J1371" t="str">
            <v/>
          </cell>
          <cell r="K1371" t="str">
            <v/>
          </cell>
          <cell r="L1371" t="str">
            <v/>
          </cell>
          <cell r="M1371" t="str">
            <v/>
          </cell>
          <cell r="N1371" t="str">
            <v/>
          </cell>
          <cell r="HC1371" t="str">
            <v/>
          </cell>
        </row>
        <row r="1372">
          <cell r="C1372" t="str">
            <v>Day County</v>
          </cell>
          <cell r="D1372" t="str">
            <v>Major</v>
          </cell>
          <cell r="H1372">
            <v>2240</v>
          </cell>
          <cell r="I1372">
            <v>0</v>
          </cell>
          <cell r="J1372">
            <v>4440.0592007893447</v>
          </cell>
          <cell r="K1372">
            <v>0</v>
          </cell>
          <cell r="L1372">
            <v>0</v>
          </cell>
          <cell r="M1372">
            <v>97736.099999999991</v>
          </cell>
          <cell r="N1372">
            <v>71548.591186947408</v>
          </cell>
          <cell r="HC1372">
            <v>0.2</v>
          </cell>
        </row>
        <row r="1373">
          <cell r="C1373" t="str">
            <v>Day County</v>
          </cell>
          <cell r="D1373" t="str">
            <v>Minor</v>
          </cell>
          <cell r="H1373">
            <v>630</v>
          </cell>
          <cell r="I1373">
            <v>0</v>
          </cell>
          <cell r="J1373">
            <v>4440.0592007893447</v>
          </cell>
          <cell r="K1373">
            <v>0</v>
          </cell>
          <cell r="L1373">
            <v>0</v>
          </cell>
          <cell r="M1373">
            <v>39813.18</v>
          </cell>
          <cell r="N1373">
            <v>25626.286241743343</v>
          </cell>
          <cell r="HC1373">
            <v>0.2</v>
          </cell>
        </row>
        <row r="1374">
          <cell r="C1374" t="str">
            <v>Day County</v>
          </cell>
          <cell r="D1374" t="str">
            <v/>
          </cell>
          <cell r="H1374" t="str">
            <v/>
          </cell>
          <cell r="I1374" t="str">
            <v/>
          </cell>
          <cell r="J1374" t="str">
            <v/>
          </cell>
          <cell r="K1374" t="str">
            <v/>
          </cell>
          <cell r="L1374" t="str">
            <v/>
          </cell>
          <cell r="M1374" t="str">
            <v/>
          </cell>
          <cell r="N1374" t="str">
            <v/>
          </cell>
          <cell r="HC1374" t="str">
            <v/>
          </cell>
        </row>
        <row r="1375">
          <cell r="C1375" t="str">
            <v>Day County</v>
          </cell>
          <cell r="D1375" t="str">
            <v/>
          </cell>
          <cell r="H1375" t="str">
            <v/>
          </cell>
          <cell r="I1375" t="str">
            <v/>
          </cell>
          <cell r="J1375" t="str">
            <v/>
          </cell>
          <cell r="K1375" t="str">
            <v/>
          </cell>
          <cell r="L1375" t="str">
            <v/>
          </cell>
          <cell r="M1375" t="str">
            <v/>
          </cell>
          <cell r="N1375" t="str">
            <v/>
          </cell>
          <cell r="HC1375" t="str">
            <v/>
          </cell>
        </row>
        <row r="1376">
          <cell r="C1376" t="str">
            <v>Day County</v>
          </cell>
          <cell r="D1376" t="str">
            <v/>
          </cell>
          <cell r="H1376" t="str">
            <v/>
          </cell>
          <cell r="I1376" t="str">
            <v/>
          </cell>
          <cell r="J1376" t="str">
            <v/>
          </cell>
          <cell r="K1376" t="str">
            <v/>
          </cell>
          <cell r="L1376" t="str">
            <v/>
          </cell>
          <cell r="M1376" t="str">
            <v/>
          </cell>
          <cell r="N1376" t="str">
            <v/>
          </cell>
          <cell r="HC1376" t="str">
            <v/>
          </cell>
        </row>
        <row r="1377">
          <cell r="C1377" t="str">
            <v>Endeavor 1</v>
          </cell>
          <cell r="D1377" t="str">
            <v>Major</v>
          </cell>
          <cell r="H1377">
            <v>1400</v>
          </cell>
          <cell r="I1377">
            <v>0</v>
          </cell>
          <cell r="J1377">
            <v>4484.9082836256002</v>
          </cell>
          <cell r="K1377">
            <v>0</v>
          </cell>
          <cell r="L1377">
            <v>0</v>
          </cell>
          <cell r="M1377">
            <v>50846</v>
          </cell>
          <cell r="N1377">
            <v>52162.47429066214</v>
          </cell>
          <cell r="HC1377">
            <v>0.1111111111111111</v>
          </cell>
        </row>
        <row r="1378">
          <cell r="C1378" t="str">
            <v>Endeavor 1</v>
          </cell>
          <cell r="D1378" t="str">
            <v>Minor</v>
          </cell>
          <cell r="H1378">
            <v>490</v>
          </cell>
          <cell r="I1378">
            <v>0</v>
          </cell>
          <cell r="J1378">
            <v>4484.9082836256002</v>
          </cell>
          <cell r="K1378">
            <v>0</v>
          </cell>
          <cell r="L1378">
            <v>0</v>
          </cell>
          <cell r="M1378">
            <v>17000</v>
          </cell>
          <cell r="N1378">
            <v>16942.999168094768</v>
          </cell>
          <cell r="HC1378">
            <v>0</v>
          </cell>
        </row>
        <row r="1379">
          <cell r="C1379" t="str">
            <v>Endeavor 1</v>
          </cell>
          <cell r="D1379" t="str">
            <v>GBX Oil Changes</v>
          </cell>
          <cell r="H1379">
            <v>140</v>
          </cell>
          <cell r="I1379">
            <v>1200</v>
          </cell>
          <cell r="J1379">
            <v>0</v>
          </cell>
          <cell r="K1379">
            <v>0</v>
          </cell>
          <cell r="L1379">
            <v>0</v>
          </cell>
          <cell r="M1379">
            <v>42575</v>
          </cell>
          <cell r="N1379">
            <v>1411.9165973412307</v>
          </cell>
          <cell r="HC1379">
            <v>0</v>
          </cell>
        </row>
        <row r="1380">
          <cell r="C1380" t="str">
            <v>Endeavor 1</v>
          </cell>
          <cell r="D1380" t="str">
            <v/>
          </cell>
          <cell r="H1380" t="str">
            <v/>
          </cell>
          <cell r="I1380" t="str">
            <v/>
          </cell>
          <cell r="J1380" t="str">
            <v/>
          </cell>
          <cell r="K1380" t="str">
            <v/>
          </cell>
          <cell r="L1380" t="str">
            <v/>
          </cell>
          <cell r="M1380" t="str">
            <v/>
          </cell>
          <cell r="N1380" t="str">
            <v/>
          </cell>
          <cell r="HC1380" t="str">
            <v/>
          </cell>
        </row>
        <row r="1381">
          <cell r="C1381" t="str">
            <v>Endeavor 1</v>
          </cell>
          <cell r="D1381" t="str">
            <v/>
          </cell>
          <cell r="H1381" t="str">
            <v/>
          </cell>
          <cell r="I1381" t="str">
            <v/>
          </cell>
          <cell r="J1381" t="str">
            <v/>
          </cell>
          <cell r="K1381" t="str">
            <v/>
          </cell>
          <cell r="L1381" t="str">
            <v/>
          </cell>
          <cell r="M1381" t="str">
            <v/>
          </cell>
          <cell r="N1381" t="str">
            <v/>
          </cell>
          <cell r="HC1381" t="str">
            <v/>
          </cell>
        </row>
        <row r="1382">
          <cell r="C1382" t="str">
            <v>Endeavor 2</v>
          </cell>
          <cell r="D1382" t="str">
            <v>Major</v>
          </cell>
          <cell r="H1382">
            <v>700</v>
          </cell>
          <cell r="I1382">
            <v>0</v>
          </cell>
          <cell r="J1382">
            <v>2242.4541418128001</v>
          </cell>
          <cell r="K1382">
            <v>0</v>
          </cell>
          <cell r="L1382">
            <v>0</v>
          </cell>
          <cell r="M1382">
            <v>25423</v>
          </cell>
          <cell r="N1382">
            <v>26081.23714533107</v>
          </cell>
          <cell r="HC1382">
            <v>0.1111111111111111</v>
          </cell>
        </row>
        <row r="1383">
          <cell r="C1383" t="str">
            <v>Endeavor 2</v>
          </cell>
          <cell r="D1383" t="str">
            <v>Minor</v>
          </cell>
          <cell r="H1383">
            <v>210</v>
          </cell>
          <cell r="I1383">
            <v>0</v>
          </cell>
          <cell r="J1383">
            <v>2242.4541418128001</v>
          </cell>
          <cell r="K1383">
            <v>0</v>
          </cell>
          <cell r="L1383">
            <v>0</v>
          </cell>
          <cell r="M1383">
            <v>8500</v>
          </cell>
          <cell r="N1383">
            <v>8471.4995840473839</v>
          </cell>
          <cell r="HC1383">
            <v>0</v>
          </cell>
        </row>
        <row r="1384">
          <cell r="C1384" t="str">
            <v>Endeavor 2</v>
          </cell>
          <cell r="D1384" t="str">
            <v>GBX Oil Changes</v>
          </cell>
          <cell r="H1384">
            <v>70</v>
          </cell>
          <cell r="I1384">
            <v>600</v>
          </cell>
          <cell r="J1384">
            <v>0</v>
          </cell>
          <cell r="K1384">
            <v>0</v>
          </cell>
          <cell r="L1384">
            <v>0</v>
          </cell>
          <cell r="M1384">
            <v>21287.5</v>
          </cell>
          <cell r="N1384">
            <v>705.95829867061536</v>
          </cell>
          <cell r="HC1384">
            <v>0</v>
          </cell>
        </row>
        <row r="1385">
          <cell r="C1385" t="str">
            <v>Endeavor 2</v>
          </cell>
          <cell r="D1385" t="str">
            <v/>
          </cell>
          <cell r="H1385" t="str">
            <v/>
          </cell>
          <cell r="I1385" t="str">
            <v/>
          </cell>
          <cell r="J1385" t="str">
            <v/>
          </cell>
          <cell r="K1385" t="str">
            <v/>
          </cell>
          <cell r="L1385" t="str">
            <v/>
          </cell>
          <cell r="M1385" t="str">
            <v/>
          </cell>
          <cell r="N1385" t="str">
            <v/>
          </cell>
          <cell r="HC1385" t="str">
            <v/>
          </cell>
        </row>
        <row r="1386">
          <cell r="C1386" t="str">
            <v>Endeavor 2</v>
          </cell>
          <cell r="D1386" t="str">
            <v/>
          </cell>
          <cell r="H1386" t="str">
            <v/>
          </cell>
          <cell r="I1386" t="str">
            <v/>
          </cell>
          <cell r="J1386" t="str">
            <v/>
          </cell>
          <cell r="K1386" t="str">
            <v/>
          </cell>
          <cell r="L1386" t="str">
            <v/>
          </cell>
          <cell r="M1386" t="str">
            <v/>
          </cell>
          <cell r="N1386" t="str">
            <v/>
          </cell>
          <cell r="HC1386" t="str">
            <v/>
          </cell>
        </row>
        <row r="1387">
          <cell r="C1387" t="str">
            <v>Lake Benton 2</v>
          </cell>
          <cell r="D1387" t="str">
            <v>Major</v>
          </cell>
          <cell r="H1387">
            <v>2240</v>
          </cell>
          <cell r="I1387">
            <v>0</v>
          </cell>
          <cell r="J1387">
            <v>4608.2432614253048</v>
          </cell>
          <cell r="K1387">
            <v>0</v>
          </cell>
          <cell r="L1387">
            <v>0</v>
          </cell>
          <cell r="M1387">
            <v>61118.44</v>
          </cell>
          <cell r="N1387">
            <v>97504.524656254973</v>
          </cell>
          <cell r="HC1387">
            <v>0.2</v>
          </cell>
        </row>
        <row r="1388">
          <cell r="C1388" t="str">
            <v>Lake Benton 2</v>
          </cell>
          <cell r="D1388" t="str">
            <v>Minor</v>
          </cell>
          <cell r="H1388">
            <v>2240</v>
          </cell>
          <cell r="I1388">
            <v>0</v>
          </cell>
          <cell r="J1388">
            <v>4608.2432614253048</v>
          </cell>
          <cell r="K1388">
            <v>0</v>
          </cell>
          <cell r="L1388">
            <v>0</v>
          </cell>
          <cell r="M1388">
            <v>67123.149999999994</v>
          </cell>
          <cell r="N1388">
            <v>57207.683711922655</v>
          </cell>
          <cell r="HC1388">
            <v>0</v>
          </cell>
        </row>
        <row r="1389">
          <cell r="C1389" t="str">
            <v>Lake Benton 2</v>
          </cell>
          <cell r="D1389" t="str">
            <v>GBX Oil Changes</v>
          </cell>
          <cell r="H1389">
            <v>280</v>
          </cell>
          <cell r="I1389">
            <v>2400</v>
          </cell>
          <cell r="J1389">
            <v>0</v>
          </cell>
          <cell r="K1389">
            <v>0</v>
          </cell>
          <cell r="L1389">
            <v>0</v>
          </cell>
          <cell r="M1389">
            <v>76780.5</v>
          </cell>
          <cell r="N1389">
            <v>9601.0328619203701</v>
          </cell>
          <cell r="HC1389">
            <v>0</v>
          </cell>
        </row>
        <row r="1390">
          <cell r="C1390" t="str">
            <v>Lake Benton 2</v>
          </cell>
          <cell r="D1390" t="str">
            <v/>
          </cell>
          <cell r="H1390" t="str">
            <v/>
          </cell>
          <cell r="I1390" t="str">
            <v/>
          </cell>
          <cell r="J1390" t="str">
            <v/>
          </cell>
          <cell r="K1390" t="str">
            <v/>
          </cell>
          <cell r="L1390" t="str">
            <v/>
          </cell>
          <cell r="M1390" t="str">
            <v/>
          </cell>
          <cell r="N1390" t="str">
            <v/>
          </cell>
          <cell r="HC1390" t="str">
            <v/>
          </cell>
        </row>
        <row r="1391">
          <cell r="C1391" t="str">
            <v>Lake Benton 2</v>
          </cell>
          <cell r="D1391" t="str">
            <v/>
          </cell>
          <cell r="H1391" t="str">
            <v/>
          </cell>
          <cell r="I1391" t="str">
            <v/>
          </cell>
          <cell r="J1391" t="str">
            <v/>
          </cell>
          <cell r="K1391" t="str">
            <v/>
          </cell>
          <cell r="L1391" t="str">
            <v/>
          </cell>
          <cell r="M1391" t="str">
            <v/>
          </cell>
          <cell r="N1391" t="str">
            <v/>
          </cell>
          <cell r="HC1391" t="str">
            <v/>
          </cell>
        </row>
        <row r="1392">
          <cell r="C1392" t="str">
            <v>Langdon 1</v>
          </cell>
          <cell r="D1392" t="str">
            <v>Major</v>
          </cell>
          <cell r="H1392">
            <v>3180</v>
          </cell>
          <cell r="I1392">
            <v>0</v>
          </cell>
          <cell r="J1392">
            <v>9081.0041709647048</v>
          </cell>
          <cell r="K1392">
            <v>19250</v>
          </cell>
          <cell r="L1392">
            <v>3300</v>
          </cell>
          <cell r="M1392">
            <v>116987.15</v>
          </cell>
          <cell r="N1392">
            <v>90831.889179021862</v>
          </cell>
          <cell r="HC1392">
            <v>0.33333333333333331</v>
          </cell>
        </row>
        <row r="1393">
          <cell r="C1393" t="str">
            <v>Langdon 1</v>
          </cell>
          <cell r="D1393" t="str">
            <v>Minor</v>
          </cell>
          <cell r="H1393">
            <v>980</v>
          </cell>
          <cell r="I1393">
            <v>0</v>
          </cell>
          <cell r="J1393">
            <v>7131.0041709647039</v>
          </cell>
          <cell r="K1393">
            <v>0</v>
          </cell>
          <cell r="L1393">
            <v>0</v>
          </cell>
          <cell r="M1393">
            <v>47655.17</v>
          </cell>
          <cell r="N1393">
            <v>30673.88807723824</v>
          </cell>
          <cell r="HC1393">
            <v>0.2</v>
          </cell>
        </row>
        <row r="1394">
          <cell r="C1394" t="str">
            <v>Langdon 1</v>
          </cell>
          <cell r="D1394" t="str">
            <v>GBX Oil Changes</v>
          </cell>
          <cell r="H1394">
            <v>140</v>
          </cell>
          <cell r="I1394">
            <v>1200</v>
          </cell>
          <cell r="J1394">
            <v>0</v>
          </cell>
          <cell r="K1394">
            <v>0</v>
          </cell>
          <cell r="L1394">
            <v>0</v>
          </cell>
          <cell r="M1394">
            <v>53400</v>
          </cell>
          <cell r="N1394">
            <v>6212.433028301416</v>
          </cell>
          <cell r="HC1394">
            <v>0.2</v>
          </cell>
        </row>
        <row r="1395">
          <cell r="C1395" t="str">
            <v>Langdon 1</v>
          </cell>
          <cell r="D1395" t="str">
            <v/>
          </cell>
          <cell r="H1395" t="str">
            <v/>
          </cell>
          <cell r="I1395" t="str">
            <v/>
          </cell>
          <cell r="J1395" t="str">
            <v/>
          </cell>
          <cell r="K1395" t="str">
            <v/>
          </cell>
          <cell r="L1395" t="str">
            <v/>
          </cell>
          <cell r="M1395" t="str">
            <v/>
          </cell>
          <cell r="N1395" t="str">
            <v/>
          </cell>
          <cell r="HC1395" t="str">
            <v/>
          </cell>
        </row>
        <row r="1396">
          <cell r="C1396" t="str">
            <v>Langdon 1</v>
          </cell>
          <cell r="D1396" t="str">
            <v/>
          </cell>
          <cell r="H1396" t="str">
            <v/>
          </cell>
          <cell r="I1396" t="str">
            <v/>
          </cell>
          <cell r="J1396" t="str">
            <v/>
          </cell>
          <cell r="K1396" t="str">
            <v/>
          </cell>
          <cell r="L1396" t="str">
            <v/>
          </cell>
          <cell r="M1396" t="str">
            <v/>
          </cell>
          <cell r="N1396" t="str">
            <v/>
          </cell>
          <cell r="HC1396" t="str">
            <v/>
          </cell>
        </row>
        <row r="1397">
          <cell r="C1397" t="str">
            <v>Langdon 2</v>
          </cell>
          <cell r="D1397" t="str">
            <v>Major</v>
          </cell>
          <cell r="H1397">
            <v>980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39982.949999999997</v>
          </cell>
          <cell r="N1397">
            <v>29269.878212842123</v>
          </cell>
          <cell r="HC1397">
            <v>0.2</v>
          </cell>
        </row>
        <row r="1398">
          <cell r="C1398" t="str">
            <v>Langdon 2</v>
          </cell>
          <cell r="D1398" t="str">
            <v>Minor</v>
          </cell>
          <cell r="H1398">
            <v>280</v>
          </cell>
          <cell r="I1398">
            <v>0</v>
          </cell>
          <cell r="J1398">
            <v>1816.3878548683679</v>
          </cell>
          <cell r="K1398">
            <v>0</v>
          </cell>
          <cell r="L1398">
            <v>0</v>
          </cell>
          <cell r="M1398">
            <v>16287.210000000001</v>
          </cell>
          <cell r="N1398">
            <v>10483.480735258639</v>
          </cell>
          <cell r="HC1398">
            <v>0.2</v>
          </cell>
        </row>
        <row r="1399">
          <cell r="C1399" t="str">
            <v>Langdon 2</v>
          </cell>
          <cell r="D1399" t="str">
            <v>GBX Oil Changes</v>
          </cell>
          <cell r="H1399">
            <v>70</v>
          </cell>
          <cell r="I1399">
            <v>600</v>
          </cell>
          <cell r="J1399">
            <v>1816.3878548683679</v>
          </cell>
          <cell r="K1399">
            <v>0</v>
          </cell>
          <cell r="L1399">
            <v>0</v>
          </cell>
          <cell r="M1399">
            <v>20025</v>
          </cell>
          <cell r="N1399">
            <v>2329.6623856130309</v>
          </cell>
          <cell r="HC1399">
            <v>0.2</v>
          </cell>
        </row>
        <row r="1400">
          <cell r="C1400" t="str">
            <v>Langdon 2</v>
          </cell>
          <cell r="D1400" t="str">
            <v/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  <cell r="N1400" t="str">
            <v/>
          </cell>
          <cell r="HC1400" t="str">
            <v/>
          </cell>
        </row>
        <row r="1401">
          <cell r="C1401" t="str">
            <v>Langdon 2</v>
          </cell>
          <cell r="D1401" t="str">
            <v/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  <cell r="L1401" t="str">
            <v/>
          </cell>
          <cell r="M1401" t="str">
            <v/>
          </cell>
          <cell r="N1401" t="str">
            <v/>
          </cell>
          <cell r="HC1401" t="str">
            <v/>
          </cell>
        </row>
        <row r="1402">
          <cell r="C1402" t="str">
            <v>North Dakota</v>
          </cell>
          <cell r="D1402" t="str">
            <v>Major</v>
          </cell>
          <cell r="H1402">
            <v>2800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60714.85</v>
          </cell>
          <cell r="N1402">
            <v>44446.852100982484</v>
          </cell>
          <cell r="HC1402">
            <v>0.2</v>
          </cell>
        </row>
        <row r="1403">
          <cell r="C1403" t="str">
            <v>North Dakota</v>
          </cell>
          <cell r="D1403" t="str">
            <v>Minor</v>
          </cell>
          <cell r="H1403">
            <v>770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24732.43</v>
          </cell>
          <cell r="N1403">
            <v>15919.359635022378</v>
          </cell>
          <cell r="HC1403">
            <v>0.2</v>
          </cell>
        </row>
        <row r="1404">
          <cell r="C1404" t="str">
            <v>North Dakota</v>
          </cell>
          <cell r="D1404" t="str">
            <v/>
          </cell>
          <cell r="H1404" t="str">
            <v/>
          </cell>
          <cell r="I1404" t="str">
            <v/>
          </cell>
          <cell r="J1404" t="str">
            <v/>
          </cell>
          <cell r="K1404" t="str">
            <v/>
          </cell>
          <cell r="L1404" t="str">
            <v/>
          </cell>
          <cell r="M1404" t="str">
            <v/>
          </cell>
          <cell r="N1404" t="str">
            <v/>
          </cell>
          <cell r="HC1404" t="str">
            <v/>
          </cell>
        </row>
        <row r="1405">
          <cell r="C1405" t="str">
            <v>North Dakota</v>
          </cell>
          <cell r="D1405" t="str">
            <v/>
          </cell>
          <cell r="H1405" t="str">
            <v/>
          </cell>
          <cell r="I1405" t="str">
            <v/>
          </cell>
          <cell r="J1405" t="str">
            <v/>
          </cell>
          <cell r="K1405" t="str">
            <v/>
          </cell>
          <cell r="L1405" t="str">
            <v/>
          </cell>
          <cell r="M1405" t="str">
            <v/>
          </cell>
          <cell r="N1405" t="str">
            <v/>
          </cell>
          <cell r="HC1405" t="str">
            <v/>
          </cell>
        </row>
        <row r="1406">
          <cell r="C1406" t="str">
            <v>North Dakota</v>
          </cell>
          <cell r="D1406" t="str">
            <v/>
          </cell>
          <cell r="H1406" t="str">
            <v/>
          </cell>
          <cell r="I1406" t="str">
            <v/>
          </cell>
          <cell r="J1406" t="str">
            <v/>
          </cell>
          <cell r="K1406" t="str">
            <v/>
          </cell>
          <cell r="L1406" t="str">
            <v/>
          </cell>
          <cell r="M1406" t="str">
            <v/>
          </cell>
          <cell r="N1406" t="str">
            <v/>
          </cell>
          <cell r="HC1406" t="str">
            <v/>
          </cell>
        </row>
        <row r="1407">
          <cell r="C1407" t="str">
            <v>Oliver 1</v>
          </cell>
          <cell r="D1407" t="str">
            <v>Major</v>
          </cell>
          <cell r="H1407">
            <v>2240</v>
          </cell>
          <cell r="I1407">
            <v>0</v>
          </cell>
          <cell r="J1407">
            <v>4538.7271830291074</v>
          </cell>
          <cell r="K1407">
            <v>0</v>
          </cell>
          <cell r="L1407">
            <v>0</v>
          </cell>
          <cell r="M1407">
            <v>72741.459999999992</v>
          </cell>
          <cell r="N1407">
            <v>61477.201842566094</v>
          </cell>
          <cell r="HC1407">
            <v>0.1111111111111111</v>
          </cell>
        </row>
        <row r="1408">
          <cell r="C1408" t="str">
            <v>Oliver 1</v>
          </cell>
          <cell r="D1408" t="str">
            <v>GBX Oil Changes</v>
          </cell>
          <cell r="H1408">
            <v>70</v>
          </cell>
          <cell r="I1408">
            <v>600</v>
          </cell>
          <cell r="J1408">
            <v>0</v>
          </cell>
          <cell r="K1408">
            <v>0</v>
          </cell>
          <cell r="L1408">
            <v>0</v>
          </cell>
          <cell r="M1408">
            <v>11061.2</v>
          </cell>
          <cell r="N1408">
            <v>1129.5332778729846</v>
          </cell>
          <cell r="HC1408">
            <v>0</v>
          </cell>
        </row>
        <row r="1409">
          <cell r="C1409" t="str">
            <v>Oliver 1</v>
          </cell>
          <cell r="D1409" t="str">
            <v/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  <cell r="HC1409" t="str">
            <v/>
          </cell>
        </row>
        <row r="1410">
          <cell r="C1410" t="str">
            <v>Oliver 1</v>
          </cell>
          <cell r="D1410" t="str">
            <v/>
          </cell>
          <cell r="H1410" t="str">
            <v/>
          </cell>
          <cell r="I1410" t="str">
            <v/>
          </cell>
          <cell r="J1410" t="str">
            <v/>
          </cell>
          <cell r="K1410" t="str">
            <v/>
          </cell>
          <cell r="L1410" t="str">
            <v/>
          </cell>
          <cell r="M1410" t="str">
            <v/>
          </cell>
          <cell r="N1410" t="str">
            <v/>
          </cell>
          <cell r="HC1410" t="str">
            <v/>
          </cell>
        </row>
        <row r="1411">
          <cell r="C1411" t="str">
            <v>Oliver 1</v>
          </cell>
          <cell r="D1411" t="str">
            <v/>
          </cell>
          <cell r="H1411" t="str">
            <v/>
          </cell>
          <cell r="I1411" t="str">
            <v/>
          </cell>
          <cell r="J1411" t="str">
            <v/>
          </cell>
          <cell r="K1411" t="str">
            <v/>
          </cell>
          <cell r="L1411" t="str">
            <v/>
          </cell>
          <cell r="M1411" t="str">
            <v/>
          </cell>
          <cell r="N1411" t="str">
            <v/>
          </cell>
          <cell r="HC1411" t="str">
            <v/>
          </cell>
        </row>
        <row r="1412">
          <cell r="C1412" t="str">
            <v>Oliver 2</v>
          </cell>
          <cell r="D1412" t="str">
            <v>Major</v>
          </cell>
          <cell r="H1412">
            <v>1120</v>
          </cell>
          <cell r="I1412">
            <v>0</v>
          </cell>
          <cell r="J1412">
            <v>2152.7559761402881</v>
          </cell>
          <cell r="K1412">
            <v>0</v>
          </cell>
          <cell r="L1412">
            <v>0</v>
          </cell>
          <cell r="M1412">
            <v>47387.199999999997</v>
          </cell>
          <cell r="N1412">
            <v>34690.226030035112</v>
          </cell>
          <cell r="HC1412">
            <v>0.2</v>
          </cell>
        </row>
        <row r="1413">
          <cell r="C1413" t="str">
            <v>Oliver 2</v>
          </cell>
          <cell r="D1413" t="str">
            <v>Minor</v>
          </cell>
          <cell r="H1413">
            <v>350</v>
          </cell>
          <cell r="I1413">
            <v>0</v>
          </cell>
          <cell r="J1413">
            <v>2152.7559761402881</v>
          </cell>
          <cell r="K1413">
            <v>0</v>
          </cell>
          <cell r="L1413">
            <v>0</v>
          </cell>
          <cell r="M1413">
            <v>19303.36</v>
          </cell>
          <cell r="N1413">
            <v>12424.866056602832</v>
          </cell>
          <cell r="HC1413">
            <v>0.2</v>
          </cell>
        </row>
        <row r="1414">
          <cell r="C1414" t="str">
            <v>Oliver 2</v>
          </cell>
          <cell r="D1414" t="str">
            <v>GBX Oil Changes</v>
          </cell>
          <cell r="H1414">
            <v>70</v>
          </cell>
          <cell r="I1414">
            <v>600</v>
          </cell>
          <cell r="J1414">
            <v>0</v>
          </cell>
          <cell r="K1414">
            <v>0</v>
          </cell>
          <cell r="L1414">
            <v>0</v>
          </cell>
          <cell r="M1414">
            <v>20025</v>
          </cell>
          <cell r="N1414">
            <v>2329.6623856130309</v>
          </cell>
          <cell r="HC1414">
            <v>0.2</v>
          </cell>
        </row>
        <row r="1415">
          <cell r="C1415" t="str">
            <v>Oliver 2</v>
          </cell>
          <cell r="D1415" t="str">
            <v/>
          </cell>
          <cell r="H1415" t="str">
            <v/>
          </cell>
          <cell r="I1415" t="str">
            <v/>
          </cell>
          <cell r="J1415" t="str">
            <v/>
          </cell>
          <cell r="K1415" t="str">
            <v/>
          </cell>
          <cell r="L1415" t="str">
            <v/>
          </cell>
          <cell r="M1415" t="str">
            <v/>
          </cell>
          <cell r="N1415" t="str">
            <v/>
          </cell>
          <cell r="HC1415" t="str">
            <v/>
          </cell>
        </row>
        <row r="1416">
          <cell r="C1416" t="str">
            <v>Oliver 2</v>
          </cell>
          <cell r="D1416" t="str">
            <v/>
          </cell>
          <cell r="H1416" t="str">
            <v/>
          </cell>
          <cell r="I1416" t="str">
            <v/>
          </cell>
          <cell r="J1416" t="str">
            <v/>
          </cell>
          <cell r="K1416" t="str">
            <v/>
          </cell>
          <cell r="L1416" t="str">
            <v/>
          </cell>
          <cell r="M1416" t="str">
            <v/>
          </cell>
          <cell r="N1416" t="str">
            <v/>
          </cell>
          <cell r="HC1416" t="str">
            <v/>
          </cell>
        </row>
        <row r="1417">
          <cell r="C1417" t="str">
            <v>South Dakota</v>
          </cell>
          <cell r="D1417" t="str">
            <v>Major</v>
          </cell>
          <cell r="H1417">
            <v>1820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39982.949999999997</v>
          </cell>
          <cell r="N1417">
            <v>29269.878212842123</v>
          </cell>
          <cell r="HC1417">
            <v>0.2</v>
          </cell>
        </row>
        <row r="1418">
          <cell r="C1418" t="str">
            <v>South Dakota</v>
          </cell>
          <cell r="D1418" t="str">
            <v>Minor</v>
          </cell>
          <cell r="H1418">
            <v>560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16287.210000000001</v>
          </cell>
          <cell r="N1418">
            <v>10483.480735258639</v>
          </cell>
          <cell r="HC1418">
            <v>0.2</v>
          </cell>
        </row>
        <row r="1419">
          <cell r="C1419" t="str">
            <v>South Dakota</v>
          </cell>
          <cell r="D1419" t="str">
            <v>GBX Oil Changes</v>
          </cell>
          <cell r="H1419">
            <v>280</v>
          </cell>
          <cell r="I1419">
            <v>2400</v>
          </cell>
          <cell r="J1419">
            <v>0</v>
          </cell>
          <cell r="K1419">
            <v>0</v>
          </cell>
          <cell r="L1419">
            <v>0</v>
          </cell>
          <cell r="M1419">
            <v>90112.5</v>
          </cell>
          <cell r="N1419">
            <v>10483.480735258639</v>
          </cell>
          <cell r="HC1419">
            <v>0.2</v>
          </cell>
        </row>
        <row r="1420">
          <cell r="C1420" t="str">
            <v>South Dakota</v>
          </cell>
          <cell r="D1420" t="str">
            <v/>
          </cell>
          <cell r="H1420" t="str">
            <v/>
          </cell>
          <cell r="I1420" t="str">
            <v/>
          </cell>
          <cell r="J1420" t="str">
            <v/>
          </cell>
          <cell r="K1420" t="str">
            <v/>
          </cell>
          <cell r="L1420" t="str">
            <v/>
          </cell>
          <cell r="M1420" t="str">
            <v/>
          </cell>
          <cell r="N1420" t="str">
            <v/>
          </cell>
          <cell r="HC1420" t="str">
            <v/>
          </cell>
        </row>
        <row r="1421">
          <cell r="C1421" t="str">
            <v>South Dakota</v>
          </cell>
          <cell r="D1421" t="str">
            <v/>
          </cell>
          <cell r="H1421" t="str">
            <v/>
          </cell>
          <cell r="I1421" t="str">
            <v/>
          </cell>
          <cell r="J1421" t="str">
            <v/>
          </cell>
          <cell r="K1421" t="str">
            <v/>
          </cell>
          <cell r="L1421" t="str">
            <v/>
          </cell>
          <cell r="M1421" t="str">
            <v/>
          </cell>
          <cell r="N1421" t="str">
            <v/>
          </cell>
          <cell r="HC1421" t="str">
            <v/>
          </cell>
        </row>
        <row r="1422">
          <cell r="C1422" t="str">
            <v>Wessington Springs</v>
          </cell>
          <cell r="D1422" t="str">
            <v>Major</v>
          </cell>
          <cell r="H1422">
            <v>1120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50348.899999999994</v>
          </cell>
          <cell r="N1422">
            <v>36858.365156912303</v>
          </cell>
          <cell r="HC1422">
            <v>0.2</v>
          </cell>
        </row>
        <row r="1423">
          <cell r="C1423" t="str">
            <v>Wessington Springs</v>
          </cell>
          <cell r="D1423" t="str">
            <v>Minor</v>
          </cell>
          <cell r="H1423">
            <v>350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20509.82</v>
          </cell>
          <cell r="N1423">
            <v>13201.420185140509</v>
          </cell>
          <cell r="HC1423">
            <v>0.2</v>
          </cell>
        </row>
        <row r="1424">
          <cell r="C1424" t="str">
            <v>Wessington Springs</v>
          </cell>
          <cell r="D1424" t="str">
            <v>GBX Oil Changes</v>
          </cell>
          <cell r="H1424">
            <v>70</v>
          </cell>
          <cell r="I1424">
            <v>600</v>
          </cell>
          <cell r="J1424">
            <v>0</v>
          </cell>
          <cell r="K1424">
            <v>0</v>
          </cell>
          <cell r="L1424">
            <v>0</v>
          </cell>
          <cell r="M1424">
            <v>23362.5</v>
          </cell>
          <cell r="N1424">
            <v>2717.9394498818697</v>
          </cell>
          <cell r="HC1424">
            <v>0.2</v>
          </cell>
        </row>
        <row r="1425">
          <cell r="C1425" t="str">
            <v>Wessington Springs</v>
          </cell>
          <cell r="D1425" t="str">
            <v/>
          </cell>
          <cell r="H1425" t="str">
            <v/>
          </cell>
          <cell r="I1425" t="str">
            <v/>
          </cell>
          <cell r="J1425" t="str">
            <v/>
          </cell>
          <cell r="K1425" t="str">
            <v/>
          </cell>
          <cell r="L1425" t="str">
            <v/>
          </cell>
          <cell r="M1425" t="str">
            <v/>
          </cell>
          <cell r="N1425" t="str">
            <v/>
          </cell>
          <cell r="HC1425" t="str">
            <v/>
          </cell>
        </row>
        <row r="1426">
          <cell r="C1426" t="str">
            <v>Wessington Springs</v>
          </cell>
          <cell r="D1426" t="str">
            <v/>
          </cell>
          <cell r="H1426" t="str">
            <v/>
          </cell>
          <cell r="I1426" t="str">
            <v/>
          </cell>
          <cell r="J1426" t="str">
            <v/>
          </cell>
          <cell r="K1426" t="str">
            <v/>
          </cell>
          <cell r="L1426" t="str">
            <v/>
          </cell>
          <cell r="M1426" t="str">
            <v/>
          </cell>
          <cell r="N1426" t="str">
            <v/>
          </cell>
          <cell r="HC1426" t="str">
            <v/>
          </cell>
        </row>
        <row r="1427">
          <cell r="C1427" t="str">
            <v>Wilton Wind Center 1</v>
          </cell>
          <cell r="D1427" t="str">
            <v>Major</v>
          </cell>
          <cell r="H1427">
            <v>1120</v>
          </cell>
          <cell r="I1427">
            <v>0</v>
          </cell>
          <cell r="J1427">
            <v>2220.0296003946723</v>
          </cell>
          <cell r="K1427">
            <v>0</v>
          </cell>
          <cell r="L1427">
            <v>0</v>
          </cell>
          <cell r="M1427">
            <v>48868.049999999996</v>
          </cell>
          <cell r="N1427">
            <v>35774.295593473704</v>
          </cell>
          <cell r="HC1427">
            <v>0.2</v>
          </cell>
        </row>
        <row r="1428">
          <cell r="C1428" t="str">
            <v>Wilton Wind Center 1</v>
          </cell>
          <cell r="D1428" t="str">
            <v>Minor</v>
          </cell>
          <cell r="H1428">
            <v>350</v>
          </cell>
          <cell r="I1428">
            <v>0</v>
          </cell>
          <cell r="J1428">
            <v>2220.0296003946723</v>
          </cell>
          <cell r="K1428">
            <v>0</v>
          </cell>
          <cell r="L1428">
            <v>0</v>
          </cell>
          <cell r="M1428">
            <v>19906.59</v>
          </cell>
          <cell r="N1428">
            <v>12813.143120871671</v>
          </cell>
          <cell r="HC1428">
            <v>0.2</v>
          </cell>
        </row>
        <row r="1429">
          <cell r="C1429" t="str">
            <v>Wilton Wind Center 1</v>
          </cell>
          <cell r="D1429" t="str">
            <v>GBX Oil Changes</v>
          </cell>
          <cell r="H1429">
            <v>70</v>
          </cell>
          <cell r="I1429">
            <v>600</v>
          </cell>
          <cell r="J1429">
            <v>0</v>
          </cell>
          <cell r="K1429">
            <v>0</v>
          </cell>
          <cell r="L1429">
            <v>0</v>
          </cell>
          <cell r="M1429">
            <v>20025</v>
          </cell>
          <cell r="N1429">
            <v>2329.6623856130309</v>
          </cell>
          <cell r="HC1429">
            <v>0.2</v>
          </cell>
        </row>
        <row r="1430">
          <cell r="C1430" t="str">
            <v>Wilton Wind Center 1</v>
          </cell>
          <cell r="D1430" t="str">
            <v/>
          </cell>
          <cell r="H1430" t="str">
            <v/>
          </cell>
          <cell r="I1430" t="str">
            <v/>
          </cell>
          <cell r="J1430" t="str">
            <v/>
          </cell>
          <cell r="K1430" t="str">
            <v/>
          </cell>
          <cell r="L1430" t="str">
            <v/>
          </cell>
          <cell r="M1430" t="str">
            <v/>
          </cell>
          <cell r="N1430" t="str">
            <v/>
          </cell>
          <cell r="HC1430" t="str">
            <v/>
          </cell>
        </row>
        <row r="1431">
          <cell r="C1431" t="str">
            <v>Wilton Wind Center 1</v>
          </cell>
          <cell r="D1431" t="str">
            <v/>
          </cell>
          <cell r="H1431" t="str">
            <v/>
          </cell>
          <cell r="I1431" t="str">
            <v/>
          </cell>
          <cell r="J1431" t="str">
            <v/>
          </cell>
          <cell r="K1431" t="str">
            <v/>
          </cell>
          <cell r="L1431" t="str">
            <v/>
          </cell>
          <cell r="M1431" t="str">
            <v/>
          </cell>
          <cell r="N1431" t="str">
            <v/>
          </cell>
          <cell r="HC1431" t="str">
            <v/>
          </cell>
        </row>
        <row r="1432">
          <cell r="C1432" t="str">
            <v>Wilton Wind Center 2</v>
          </cell>
          <cell r="D1432" t="str">
            <v>Major</v>
          </cell>
          <cell r="H1432">
            <v>1120</v>
          </cell>
          <cell r="I1432">
            <v>0</v>
          </cell>
          <cell r="J1432">
            <v>2220.0296003946723</v>
          </cell>
          <cell r="K1432">
            <v>0</v>
          </cell>
          <cell r="L1432">
            <v>0</v>
          </cell>
          <cell r="M1432">
            <v>48868.049999999996</v>
          </cell>
          <cell r="N1432">
            <v>35774.295593473704</v>
          </cell>
          <cell r="HC1432">
            <v>0.2</v>
          </cell>
        </row>
        <row r="1433">
          <cell r="C1433" t="str">
            <v>Wilton Wind Center 2</v>
          </cell>
          <cell r="D1433" t="str">
            <v>Minor</v>
          </cell>
          <cell r="H1433">
            <v>350</v>
          </cell>
          <cell r="I1433">
            <v>0</v>
          </cell>
          <cell r="J1433">
            <v>2220.0296003946723</v>
          </cell>
          <cell r="K1433">
            <v>0</v>
          </cell>
          <cell r="L1433">
            <v>0</v>
          </cell>
          <cell r="M1433">
            <v>19906.59</v>
          </cell>
          <cell r="N1433">
            <v>12813.143120871671</v>
          </cell>
          <cell r="HC1433">
            <v>0.2</v>
          </cell>
        </row>
        <row r="1434">
          <cell r="C1434" t="str">
            <v>Wilton Wind Center 2</v>
          </cell>
          <cell r="D1434" t="str">
            <v>GBX Oil Changes</v>
          </cell>
          <cell r="H1434">
            <v>70</v>
          </cell>
          <cell r="I1434">
            <v>600</v>
          </cell>
          <cell r="J1434">
            <v>0</v>
          </cell>
          <cell r="K1434">
            <v>0</v>
          </cell>
          <cell r="L1434">
            <v>0</v>
          </cell>
          <cell r="M1434">
            <v>23362.5</v>
          </cell>
          <cell r="N1434">
            <v>2717.9394498818697</v>
          </cell>
          <cell r="HC1434">
            <v>0.2</v>
          </cell>
        </row>
        <row r="1435">
          <cell r="C1435" t="str">
            <v>Wilton Wind Center 2</v>
          </cell>
          <cell r="D1435" t="str">
            <v/>
          </cell>
          <cell r="H1435" t="str">
            <v/>
          </cell>
          <cell r="I1435" t="str">
            <v/>
          </cell>
          <cell r="J1435" t="str">
            <v/>
          </cell>
          <cell r="K1435" t="str">
            <v/>
          </cell>
          <cell r="L1435" t="str">
            <v/>
          </cell>
          <cell r="M1435" t="str">
            <v/>
          </cell>
          <cell r="N1435" t="str">
            <v/>
          </cell>
          <cell r="HC1435" t="str">
            <v/>
          </cell>
        </row>
        <row r="1436">
          <cell r="C1436" t="str">
            <v>Wilton Wind Center 2</v>
          </cell>
          <cell r="D1436" t="str">
            <v/>
          </cell>
          <cell r="H1436" t="str">
            <v/>
          </cell>
          <cell r="I1436" t="str">
            <v/>
          </cell>
          <cell r="J1436" t="str">
            <v/>
          </cell>
          <cell r="K1436" t="str">
            <v/>
          </cell>
          <cell r="L1436" t="str">
            <v/>
          </cell>
          <cell r="M1436" t="str">
            <v/>
          </cell>
          <cell r="N1436" t="str">
            <v/>
          </cell>
          <cell r="HC1436" t="str">
            <v/>
          </cell>
        </row>
        <row r="1437">
          <cell r="C1437" t="str">
            <v>Wind Power Partners 93 BR</v>
          </cell>
          <cell r="D1437" t="str">
            <v>Major</v>
          </cell>
          <cell r="H1437">
            <v>1680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31390</v>
          </cell>
          <cell r="N1437">
            <v>41227.964642363942</v>
          </cell>
          <cell r="HC1437">
            <v>0</v>
          </cell>
        </row>
        <row r="1438">
          <cell r="C1438" t="str">
            <v>Wind Power Partners 93 BR</v>
          </cell>
          <cell r="D1438" t="str">
            <v>Minor</v>
          </cell>
          <cell r="H1438">
            <v>1120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26913.64</v>
          </cell>
          <cell r="N1438">
            <v>35121.072379713783</v>
          </cell>
          <cell r="HC1438">
            <v>0</v>
          </cell>
        </row>
        <row r="1439">
          <cell r="C1439" t="str">
            <v>Wind Power Partners 93 BR</v>
          </cell>
          <cell r="D1439" t="str">
            <v>GBX Oil Changes</v>
          </cell>
          <cell r="H1439">
            <v>210</v>
          </cell>
          <cell r="I1439">
            <v>1800</v>
          </cell>
          <cell r="J1439">
            <v>0</v>
          </cell>
          <cell r="K1439">
            <v>0</v>
          </cell>
          <cell r="L1439">
            <v>0</v>
          </cell>
          <cell r="M1439">
            <v>27640.799999999999</v>
          </cell>
          <cell r="N1439">
            <v>5082.8997504284307</v>
          </cell>
          <cell r="HC1439">
            <v>0</v>
          </cell>
        </row>
        <row r="1440">
          <cell r="C1440" t="str">
            <v>Wind Power Partners 93 BR</v>
          </cell>
          <cell r="D1440" t="str">
            <v/>
          </cell>
          <cell r="H1440" t="str">
            <v/>
          </cell>
          <cell r="I1440" t="str">
            <v/>
          </cell>
          <cell r="J1440" t="str">
            <v/>
          </cell>
          <cell r="K1440" t="str">
            <v/>
          </cell>
          <cell r="L1440" t="str">
            <v/>
          </cell>
          <cell r="M1440" t="str">
            <v/>
          </cell>
          <cell r="N1440" t="str">
            <v/>
          </cell>
          <cell r="HC1440" t="str">
            <v/>
          </cell>
        </row>
        <row r="1441">
          <cell r="C1441" t="str">
            <v>Wind Power Partners 93 BR</v>
          </cell>
          <cell r="D1441" t="str">
            <v/>
          </cell>
          <cell r="H1441" t="str">
            <v/>
          </cell>
          <cell r="I1441" t="str">
            <v/>
          </cell>
          <cell r="J1441" t="str">
            <v/>
          </cell>
          <cell r="K1441" t="str">
            <v/>
          </cell>
          <cell r="L1441" t="str">
            <v/>
          </cell>
          <cell r="M1441" t="str">
            <v/>
          </cell>
          <cell r="N1441" t="str">
            <v/>
          </cell>
          <cell r="HC1441" t="str">
            <v/>
          </cell>
        </row>
        <row r="1442">
          <cell r="C1442" t="str">
            <v>Butler Ridge</v>
          </cell>
          <cell r="D1442" t="str">
            <v>Major</v>
          </cell>
          <cell r="H1442">
            <v>1260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53310.6</v>
          </cell>
          <cell r="N1442">
            <v>38445.8089092175</v>
          </cell>
          <cell r="HC1442">
            <v>0.2</v>
          </cell>
        </row>
        <row r="1443">
          <cell r="C1443" t="str">
            <v>Butler Ridge</v>
          </cell>
          <cell r="D1443" t="str">
            <v>Minor</v>
          </cell>
          <cell r="H1443">
            <v>350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21716.28</v>
          </cell>
          <cell r="N1443">
            <v>13769.988864332914</v>
          </cell>
          <cell r="HC1443">
            <v>0.2</v>
          </cell>
        </row>
        <row r="1444">
          <cell r="C1444" t="str">
            <v>Butler Ridge</v>
          </cell>
          <cell r="D1444" t="str">
            <v>GBX Oil Changes</v>
          </cell>
          <cell r="H1444">
            <v>70</v>
          </cell>
          <cell r="I1444">
            <v>600</v>
          </cell>
          <cell r="J1444">
            <v>0</v>
          </cell>
          <cell r="K1444">
            <v>0</v>
          </cell>
          <cell r="L1444">
            <v>0</v>
          </cell>
          <cell r="M1444">
            <v>23362.5</v>
          </cell>
          <cell r="N1444">
            <v>2677.4978347314</v>
          </cell>
          <cell r="HC1444">
            <v>0.2</v>
          </cell>
        </row>
        <row r="1445">
          <cell r="C1445" t="str">
            <v>Butler Ridge</v>
          </cell>
          <cell r="D1445" t="str">
            <v/>
          </cell>
          <cell r="H1445" t="str">
            <v/>
          </cell>
          <cell r="I1445" t="str">
            <v/>
          </cell>
          <cell r="J1445" t="str">
            <v/>
          </cell>
          <cell r="K1445" t="str">
            <v/>
          </cell>
          <cell r="L1445" t="str">
            <v/>
          </cell>
          <cell r="M1445" t="str">
            <v/>
          </cell>
          <cell r="N1445" t="str">
            <v/>
          </cell>
          <cell r="HC1445" t="str">
            <v/>
          </cell>
        </row>
        <row r="1446">
          <cell r="C1446" t="str">
            <v>Butler Ridge</v>
          </cell>
          <cell r="D1446" t="str">
            <v/>
          </cell>
          <cell r="H1446" t="str">
            <v/>
          </cell>
          <cell r="I1446" t="str">
            <v/>
          </cell>
          <cell r="J1446" t="str">
            <v/>
          </cell>
          <cell r="K1446" t="str">
            <v/>
          </cell>
          <cell r="L1446" t="str">
            <v/>
          </cell>
          <cell r="M1446" t="str">
            <v/>
          </cell>
          <cell r="N1446" t="str">
            <v/>
          </cell>
          <cell r="HC1446" t="str">
            <v/>
          </cell>
        </row>
        <row r="1447">
          <cell r="C1447" t="str">
            <v>Cerro Gordo</v>
          </cell>
          <cell r="D1447" t="str">
            <v>Major</v>
          </cell>
          <cell r="H1447">
            <v>910</v>
          </cell>
          <cell r="I1447">
            <v>0</v>
          </cell>
          <cell r="J1447">
            <v>1477.8907543154407</v>
          </cell>
          <cell r="K1447">
            <v>0</v>
          </cell>
          <cell r="L1447">
            <v>0</v>
          </cell>
          <cell r="M1447">
            <v>12227.05</v>
          </cell>
          <cell r="N1447">
            <v>33874.597605915274</v>
          </cell>
          <cell r="HC1447">
            <v>0.1111111111111111</v>
          </cell>
        </row>
        <row r="1448">
          <cell r="C1448" t="str">
            <v>Cerro Gordo</v>
          </cell>
          <cell r="D1448" t="str">
            <v>Minor</v>
          </cell>
          <cell r="H1448">
            <v>770</v>
          </cell>
          <cell r="I1448">
            <v>0</v>
          </cell>
          <cell r="J1448">
            <v>1477.8907543154407</v>
          </cell>
          <cell r="K1448">
            <v>0</v>
          </cell>
          <cell r="L1448">
            <v>0</v>
          </cell>
          <cell r="M1448">
            <v>12227.05</v>
          </cell>
          <cell r="N1448">
            <v>23714.980821906684</v>
          </cell>
          <cell r="HC1448">
            <v>0</v>
          </cell>
        </row>
        <row r="1449">
          <cell r="C1449" t="str">
            <v>Cerro Gordo</v>
          </cell>
          <cell r="D1449" t="str">
            <v>GBX Oil Changes</v>
          </cell>
          <cell r="H1449">
            <v>140</v>
          </cell>
          <cell r="I1449">
            <v>1200</v>
          </cell>
          <cell r="J1449">
            <v>0</v>
          </cell>
          <cell r="K1449">
            <v>0</v>
          </cell>
          <cell r="L1449">
            <v>0</v>
          </cell>
          <cell r="M1449">
            <v>25636.100000000002</v>
          </cell>
          <cell r="N1449">
            <v>1460.4533643989453</v>
          </cell>
          <cell r="HC1449">
            <v>0</v>
          </cell>
        </row>
        <row r="1450">
          <cell r="C1450" t="str">
            <v>Cerro Gordo</v>
          </cell>
          <cell r="D1450" t="str">
            <v/>
          </cell>
          <cell r="H1450" t="str">
            <v/>
          </cell>
          <cell r="I1450" t="str">
            <v/>
          </cell>
          <cell r="J1450" t="str">
            <v/>
          </cell>
          <cell r="K1450" t="str">
            <v/>
          </cell>
          <cell r="L1450" t="str">
            <v/>
          </cell>
          <cell r="M1450" t="str">
            <v/>
          </cell>
          <cell r="N1450" t="str">
            <v/>
          </cell>
          <cell r="HC1450" t="str">
            <v/>
          </cell>
        </row>
        <row r="1451">
          <cell r="C1451" t="str">
            <v>Cerro Gordo</v>
          </cell>
          <cell r="D1451" t="str">
            <v/>
          </cell>
          <cell r="H1451" t="str">
            <v/>
          </cell>
          <cell r="I1451" t="str">
            <v/>
          </cell>
          <cell r="J1451" t="str">
            <v/>
          </cell>
          <cell r="K1451" t="str">
            <v/>
          </cell>
          <cell r="L1451" t="str">
            <v/>
          </cell>
          <cell r="M1451" t="str">
            <v/>
          </cell>
          <cell r="N1451" t="str">
            <v/>
          </cell>
          <cell r="HC1451" t="str">
            <v/>
          </cell>
        </row>
        <row r="1452">
          <cell r="C1452" t="str">
            <v>Crystal Lake 1</v>
          </cell>
          <cell r="D1452" t="str">
            <v>Major</v>
          </cell>
          <cell r="H1452">
            <v>3150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148085</v>
          </cell>
          <cell r="N1452">
            <v>106793.91363671527</v>
          </cell>
          <cell r="HC1452">
            <v>0.2</v>
          </cell>
        </row>
        <row r="1453">
          <cell r="C1453" t="str">
            <v>Crystal Lake 1</v>
          </cell>
          <cell r="D1453" t="str">
            <v>Minor</v>
          </cell>
          <cell r="H1453">
            <v>1120</v>
          </cell>
          <cell r="I1453">
            <v>0</v>
          </cell>
          <cell r="J1453">
            <v>5374.1481975106944</v>
          </cell>
          <cell r="K1453">
            <v>0</v>
          </cell>
          <cell r="L1453">
            <v>0</v>
          </cell>
          <cell r="M1453">
            <v>60323</v>
          </cell>
          <cell r="N1453">
            <v>38249.969067591432</v>
          </cell>
          <cell r="HC1453">
            <v>0.2</v>
          </cell>
        </row>
        <row r="1454">
          <cell r="C1454" t="str">
            <v>Crystal Lake 1</v>
          </cell>
          <cell r="D1454" t="str">
            <v>GBX Oil Changes</v>
          </cell>
          <cell r="H1454">
            <v>210</v>
          </cell>
          <cell r="I1454">
            <v>1800</v>
          </cell>
          <cell r="J1454">
            <v>5374.1481975106944</v>
          </cell>
          <cell r="K1454">
            <v>0</v>
          </cell>
          <cell r="L1454">
            <v>0</v>
          </cell>
          <cell r="M1454">
            <v>66750</v>
          </cell>
          <cell r="N1454">
            <v>7649.9938135182856</v>
          </cell>
          <cell r="HC1454">
            <v>0.2</v>
          </cell>
        </row>
        <row r="1455">
          <cell r="C1455" t="str">
            <v>Crystal Lake 1</v>
          </cell>
          <cell r="D1455" t="str">
            <v/>
          </cell>
          <cell r="H1455" t="str">
            <v/>
          </cell>
          <cell r="I1455" t="str">
            <v/>
          </cell>
          <cell r="J1455" t="str">
            <v/>
          </cell>
          <cell r="K1455" t="str">
            <v/>
          </cell>
          <cell r="L1455" t="str">
            <v/>
          </cell>
          <cell r="M1455" t="str">
            <v/>
          </cell>
          <cell r="N1455" t="str">
            <v/>
          </cell>
          <cell r="HC1455" t="str">
            <v/>
          </cell>
        </row>
        <row r="1456">
          <cell r="C1456" t="str">
            <v>Crystal Lake 1</v>
          </cell>
          <cell r="D1456" t="str">
            <v/>
          </cell>
          <cell r="H1456" t="str">
            <v/>
          </cell>
          <cell r="I1456" t="str">
            <v/>
          </cell>
          <cell r="J1456" t="str">
            <v/>
          </cell>
          <cell r="K1456" t="str">
            <v/>
          </cell>
          <cell r="L1456" t="str">
            <v/>
          </cell>
          <cell r="M1456" t="str">
            <v/>
          </cell>
          <cell r="N1456" t="str">
            <v/>
          </cell>
          <cell r="HC1456" t="str">
            <v/>
          </cell>
        </row>
        <row r="1457">
          <cell r="C1457" t="str">
            <v>Crystal Lake 2</v>
          </cell>
          <cell r="D1457" t="str">
            <v>Warranty Sweep</v>
          </cell>
          <cell r="H1457">
            <v>840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2000</v>
          </cell>
          <cell r="N1457">
            <v>33381.791186261609</v>
          </cell>
          <cell r="HC1457">
            <v>0</v>
          </cell>
        </row>
        <row r="1458">
          <cell r="C1458" t="str">
            <v>Crystal Lake 2</v>
          </cell>
          <cell r="D1458" t="str">
            <v>Major</v>
          </cell>
          <cell r="H1458">
            <v>3500</v>
          </cell>
          <cell r="I1458">
            <v>0</v>
          </cell>
          <cell r="J1458">
            <v>7165.530930014259</v>
          </cell>
          <cell r="K1458">
            <v>0</v>
          </cell>
          <cell r="L1458">
            <v>0</v>
          </cell>
          <cell r="M1458">
            <v>101692</v>
          </cell>
          <cell r="N1458">
            <v>102772.64416140725</v>
          </cell>
          <cell r="HC1458">
            <v>0.1111111111111111</v>
          </cell>
        </row>
        <row r="1459">
          <cell r="C1459" t="str">
            <v>Crystal Lake 2</v>
          </cell>
          <cell r="D1459" t="str">
            <v>Minor</v>
          </cell>
          <cell r="H1459">
            <v>1120</v>
          </cell>
          <cell r="I1459">
            <v>0</v>
          </cell>
          <cell r="J1459">
            <v>7165.530930014259</v>
          </cell>
          <cell r="K1459">
            <v>0</v>
          </cell>
          <cell r="L1459">
            <v>0</v>
          </cell>
          <cell r="M1459">
            <v>34000</v>
          </cell>
          <cell r="N1459">
            <v>33381.791186261609</v>
          </cell>
          <cell r="HC1459">
            <v>0</v>
          </cell>
        </row>
        <row r="1460">
          <cell r="C1460" t="str">
            <v>Crystal Lake 2</v>
          </cell>
          <cell r="D1460" t="str">
            <v>GBX Oil Changes</v>
          </cell>
          <cell r="H1460">
            <v>210</v>
          </cell>
          <cell r="I1460">
            <v>1800</v>
          </cell>
          <cell r="J1460">
            <v>0</v>
          </cell>
          <cell r="K1460">
            <v>0</v>
          </cell>
          <cell r="L1460">
            <v>0</v>
          </cell>
          <cell r="M1460">
            <v>85150</v>
          </cell>
          <cell r="N1460">
            <v>2781.8159321884673</v>
          </cell>
          <cell r="HC1460">
            <v>0</v>
          </cell>
        </row>
        <row r="1461">
          <cell r="C1461" t="str">
            <v>Crystal Lake 2</v>
          </cell>
          <cell r="D1461" t="str">
            <v/>
          </cell>
          <cell r="H1461" t="str">
            <v/>
          </cell>
          <cell r="I1461" t="str">
            <v/>
          </cell>
          <cell r="J1461" t="str">
            <v/>
          </cell>
          <cell r="K1461" t="str">
            <v/>
          </cell>
          <cell r="L1461" t="str">
            <v/>
          </cell>
          <cell r="M1461" t="str">
            <v/>
          </cell>
          <cell r="N1461" t="str">
            <v/>
          </cell>
          <cell r="HC1461" t="str">
            <v/>
          </cell>
        </row>
        <row r="1462">
          <cell r="C1462" t="str">
            <v>Crystal Lake 3</v>
          </cell>
          <cell r="D1462" t="str">
            <v>Major</v>
          </cell>
          <cell r="H1462">
            <v>1400</v>
          </cell>
          <cell r="I1462">
            <v>0</v>
          </cell>
          <cell r="J1462">
            <v>2364.625206904705</v>
          </cell>
          <cell r="K1462">
            <v>0</v>
          </cell>
          <cell r="L1462">
            <v>0</v>
          </cell>
          <cell r="M1462">
            <v>65157.399999999994</v>
          </cell>
          <cell r="N1462">
            <v>46989.322000154723</v>
          </cell>
          <cell r="HC1462">
            <v>0.2</v>
          </cell>
        </row>
        <row r="1463">
          <cell r="C1463" t="str">
            <v>Crystal Lake 3</v>
          </cell>
          <cell r="D1463" t="str">
            <v>Minor</v>
          </cell>
          <cell r="H1463">
            <v>560</v>
          </cell>
          <cell r="I1463">
            <v>0</v>
          </cell>
          <cell r="J1463">
            <v>2364.625206904705</v>
          </cell>
          <cell r="K1463">
            <v>0</v>
          </cell>
          <cell r="L1463">
            <v>0</v>
          </cell>
          <cell r="M1463">
            <v>26542.120000000003</v>
          </cell>
          <cell r="N1463">
            <v>16829.986389740228</v>
          </cell>
          <cell r="HC1463">
            <v>0.2</v>
          </cell>
        </row>
        <row r="1464">
          <cell r="C1464" t="str">
            <v>Crystal Lake 3</v>
          </cell>
          <cell r="D1464" t="str">
            <v>GBX Oil Changes</v>
          </cell>
          <cell r="H1464">
            <v>140</v>
          </cell>
          <cell r="I1464">
            <v>1200</v>
          </cell>
          <cell r="J1464">
            <v>0</v>
          </cell>
          <cell r="K1464">
            <v>0</v>
          </cell>
          <cell r="L1464">
            <v>0</v>
          </cell>
          <cell r="M1464">
            <v>30037.5</v>
          </cell>
          <cell r="N1464">
            <v>3442.4972160832285</v>
          </cell>
          <cell r="HC1464">
            <v>0.2</v>
          </cell>
        </row>
        <row r="1465">
          <cell r="C1465" t="str">
            <v>Crystal Lake 3</v>
          </cell>
          <cell r="D1465" t="str">
            <v/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  <cell r="N1465" t="str">
            <v/>
          </cell>
          <cell r="HC1465" t="str">
            <v/>
          </cell>
        </row>
        <row r="1466">
          <cell r="C1466" t="str">
            <v>Crystal Lake 3</v>
          </cell>
          <cell r="D1466" t="str">
            <v/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  <cell r="N1466" t="str">
            <v/>
          </cell>
          <cell r="HC1466" t="str">
            <v/>
          </cell>
        </row>
        <row r="1467">
          <cell r="C1467" t="str">
            <v>Hancock County</v>
          </cell>
          <cell r="D1467" t="str">
            <v>Major</v>
          </cell>
          <cell r="H1467">
            <v>2660</v>
          </cell>
          <cell r="I1467">
            <v>0</v>
          </cell>
          <cell r="J1467">
            <v>3475.9990541499169</v>
          </cell>
          <cell r="K1467">
            <v>0</v>
          </cell>
          <cell r="L1467">
            <v>0</v>
          </cell>
          <cell r="M1467">
            <v>35044.92</v>
          </cell>
          <cell r="N1467">
            <v>95770.890732753658</v>
          </cell>
          <cell r="HC1467">
            <v>0.1111111111111111</v>
          </cell>
        </row>
        <row r="1468">
          <cell r="C1468" t="str">
            <v>Hancock County</v>
          </cell>
          <cell r="D1468" t="str">
            <v>Mini-Minor</v>
          </cell>
          <cell r="H1468">
            <v>3640</v>
          </cell>
          <cell r="I1468">
            <v>0</v>
          </cell>
          <cell r="J1468">
            <v>3475.9990541499169</v>
          </cell>
          <cell r="K1468">
            <v>0</v>
          </cell>
          <cell r="L1468">
            <v>0</v>
          </cell>
          <cell r="M1468">
            <v>10186.84</v>
          </cell>
          <cell r="N1468">
            <v>22798.372472250583</v>
          </cell>
          <cell r="HC1468">
            <v>0</v>
          </cell>
        </row>
        <row r="1469">
          <cell r="C1469" t="str">
            <v>Hancock County</v>
          </cell>
          <cell r="D1469" t="str">
            <v>GBX Oil Changes (HC)</v>
          </cell>
          <cell r="H1469">
            <v>350</v>
          </cell>
          <cell r="I1469">
            <v>3000</v>
          </cell>
          <cell r="J1469">
            <v>0</v>
          </cell>
          <cell r="K1469">
            <v>0</v>
          </cell>
          <cell r="L1469">
            <v>0</v>
          </cell>
          <cell r="M1469">
            <v>40920.15</v>
          </cell>
          <cell r="N1469">
            <v>10292.718949097329</v>
          </cell>
          <cell r="HC1469">
            <v>0</v>
          </cell>
        </row>
        <row r="1470">
          <cell r="C1470" t="str">
            <v>Hancock County</v>
          </cell>
          <cell r="D1470" t="str">
            <v/>
          </cell>
          <cell r="H1470" t="str">
            <v/>
          </cell>
          <cell r="I1470" t="str">
            <v/>
          </cell>
          <cell r="J1470" t="str">
            <v/>
          </cell>
          <cell r="K1470" t="str">
            <v/>
          </cell>
          <cell r="L1470" t="str">
            <v/>
          </cell>
          <cell r="M1470" t="str">
            <v/>
          </cell>
          <cell r="N1470" t="str">
            <v/>
          </cell>
          <cell r="HC1470" t="str">
            <v/>
          </cell>
        </row>
        <row r="1471">
          <cell r="C1471" t="str">
            <v>Hancock County</v>
          </cell>
          <cell r="D1471" t="str">
            <v/>
          </cell>
          <cell r="H1471" t="str">
            <v/>
          </cell>
          <cell r="I1471" t="str">
            <v/>
          </cell>
          <cell r="J1471" t="str">
            <v/>
          </cell>
          <cell r="K1471" t="str">
            <v/>
          </cell>
          <cell r="L1471" t="str">
            <v/>
          </cell>
          <cell r="M1471" t="str">
            <v/>
          </cell>
          <cell r="N1471" t="str">
            <v/>
          </cell>
          <cell r="HC1471" t="str">
            <v/>
          </cell>
        </row>
        <row r="1472">
          <cell r="C1472" t="str">
            <v>Lee DeKalb</v>
          </cell>
          <cell r="D1472" t="str">
            <v>Major</v>
          </cell>
          <cell r="H1472">
            <v>3570</v>
          </cell>
          <cell r="I1472">
            <v>0</v>
          </cell>
          <cell r="J1472">
            <v>7792.514886390506</v>
          </cell>
          <cell r="K1472">
            <v>0</v>
          </cell>
          <cell r="L1472">
            <v>0</v>
          </cell>
          <cell r="M1472">
            <v>214723.25</v>
          </cell>
          <cell r="N1472">
            <v>154851.17477323714</v>
          </cell>
          <cell r="HC1472">
            <v>0.2</v>
          </cell>
        </row>
        <row r="1473">
          <cell r="C1473" t="str">
            <v>Lee DeKalb</v>
          </cell>
          <cell r="D1473" t="str">
            <v>Minor</v>
          </cell>
          <cell r="H1473">
            <v>1400</v>
          </cell>
          <cell r="I1473">
            <v>0</v>
          </cell>
          <cell r="J1473">
            <v>7792.514886390506</v>
          </cell>
          <cell r="K1473">
            <v>0</v>
          </cell>
          <cell r="L1473">
            <v>0</v>
          </cell>
          <cell r="M1473">
            <v>87468.35</v>
          </cell>
          <cell r="N1473">
            <v>55462.455148007575</v>
          </cell>
          <cell r="HC1473">
            <v>0.2</v>
          </cell>
        </row>
        <row r="1474">
          <cell r="C1474" t="str">
            <v>Lee DeKalb</v>
          </cell>
          <cell r="D1474" t="str">
            <v>GBX Oil Changes</v>
          </cell>
          <cell r="H1474">
            <v>280</v>
          </cell>
          <cell r="I1474">
            <v>2400</v>
          </cell>
          <cell r="J1474">
            <v>0</v>
          </cell>
          <cell r="K1474">
            <v>0</v>
          </cell>
          <cell r="L1474">
            <v>0</v>
          </cell>
          <cell r="M1474">
            <v>96787.5</v>
          </cell>
          <cell r="N1474">
            <v>11092.491029601515</v>
          </cell>
          <cell r="HC1474">
            <v>0.2</v>
          </cell>
        </row>
        <row r="1475">
          <cell r="C1475" t="str">
            <v>Lee DeKalb</v>
          </cell>
          <cell r="D1475" t="str">
            <v/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  <cell r="HC1475" t="str">
            <v/>
          </cell>
        </row>
        <row r="1476">
          <cell r="C1476" t="str">
            <v>Lee DeKalb</v>
          </cell>
          <cell r="D1476" t="str">
            <v/>
          </cell>
          <cell r="H1476" t="str">
            <v/>
          </cell>
          <cell r="I1476" t="str">
            <v/>
          </cell>
          <cell r="J1476" t="str">
            <v/>
          </cell>
          <cell r="K1476" t="str">
            <v/>
          </cell>
          <cell r="L1476" t="str">
            <v/>
          </cell>
          <cell r="M1476" t="str">
            <v/>
          </cell>
          <cell r="N1476" t="str">
            <v/>
          </cell>
          <cell r="HC1476" t="str">
            <v/>
          </cell>
        </row>
        <row r="1477">
          <cell r="C1477" t="str">
            <v>Montfort</v>
          </cell>
          <cell r="D1477" t="str">
            <v>Major</v>
          </cell>
          <cell r="H1477">
            <v>1080</v>
          </cell>
          <cell r="I1477">
            <v>0</v>
          </cell>
          <cell r="J1477">
            <v>3024.8296395021389</v>
          </cell>
          <cell r="K1477">
            <v>12018</v>
          </cell>
          <cell r="L1477">
            <v>0</v>
          </cell>
          <cell r="M1477">
            <v>29617</v>
          </cell>
          <cell r="N1477">
            <v>22653.254407788088</v>
          </cell>
          <cell r="HC1477">
            <v>0.33333333333333331</v>
          </cell>
        </row>
        <row r="1478">
          <cell r="C1478" t="str">
            <v>Montfort</v>
          </cell>
          <cell r="D1478" t="str">
            <v>Minor</v>
          </cell>
          <cell r="H1478">
            <v>210</v>
          </cell>
          <cell r="I1478">
            <v>0</v>
          </cell>
          <cell r="J1478">
            <v>1074.8296395021389</v>
          </cell>
          <cell r="K1478">
            <v>0</v>
          </cell>
          <cell r="L1478">
            <v>0</v>
          </cell>
          <cell r="M1478">
            <v>12064.6</v>
          </cell>
          <cell r="N1478">
            <v>7649.9938135182856</v>
          </cell>
          <cell r="HC1478">
            <v>0.2</v>
          </cell>
        </row>
        <row r="1479">
          <cell r="C1479" t="str">
            <v>Montfort</v>
          </cell>
          <cell r="D1479" t="str">
            <v>GBX Oil Changes</v>
          </cell>
          <cell r="H1479">
            <v>70</v>
          </cell>
          <cell r="I1479">
            <v>600</v>
          </cell>
          <cell r="J1479">
            <v>0</v>
          </cell>
          <cell r="K1479">
            <v>0</v>
          </cell>
          <cell r="L1479">
            <v>0</v>
          </cell>
          <cell r="M1479">
            <v>66750</v>
          </cell>
          <cell r="N1479">
            <v>7649.9938135182856</v>
          </cell>
          <cell r="HC1479">
            <v>0.2</v>
          </cell>
        </row>
        <row r="1480">
          <cell r="C1480" t="str">
            <v>Montfort</v>
          </cell>
          <cell r="D1480" t="str">
            <v/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  <cell r="L1480" t="str">
            <v/>
          </cell>
          <cell r="M1480" t="str">
            <v/>
          </cell>
          <cell r="N1480" t="str">
            <v/>
          </cell>
          <cell r="HC1480" t="str">
            <v/>
          </cell>
        </row>
        <row r="1481">
          <cell r="C1481" t="str">
            <v>Montfort</v>
          </cell>
          <cell r="D1481" t="str">
            <v/>
          </cell>
          <cell r="H1481" t="str">
            <v/>
          </cell>
          <cell r="I1481" t="str">
            <v/>
          </cell>
          <cell r="J1481" t="str">
            <v/>
          </cell>
          <cell r="K1481" t="str">
            <v/>
          </cell>
          <cell r="L1481" t="str">
            <v/>
          </cell>
          <cell r="M1481" t="str">
            <v/>
          </cell>
          <cell r="N1481" t="str">
            <v/>
          </cell>
          <cell r="HC1481" t="str">
            <v/>
          </cell>
        </row>
        <row r="1482">
          <cell r="C1482" t="str">
            <v>Mower</v>
          </cell>
          <cell r="D1482" t="str">
            <v>Major</v>
          </cell>
          <cell r="H1482">
            <v>4450</v>
          </cell>
          <cell r="I1482">
            <v>0</v>
          </cell>
          <cell r="J1482">
            <v>9686.710089784101</v>
          </cell>
          <cell r="K1482">
            <v>63816</v>
          </cell>
          <cell r="L1482">
            <v>4400</v>
          </cell>
          <cell r="M1482">
            <v>142176.49</v>
          </cell>
          <cell r="N1482">
            <v>126678.87482865188</v>
          </cell>
          <cell r="HC1482">
            <v>0.25925925925925924</v>
          </cell>
        </row>
        <row r="1483">
          <cell r="C1483" t="str">
            <v>Mower</v>
          </cell>
          <cell r="D1483" t="str">
            <v/>
          </cell>
          <cell r="H1483" t="str">
            <v/>
          </cell>
          <cell r="I1483" t="str">
            <v/>
          </cell>
          <cell r="J1483" t="str">
            <v/>
          </cell>
          <cell r="K1483" t="str">
            <v/>
          </cell>
          <cell r="L1483" t="str">
            <v/>
          </cell>
          <cell r="M1483" t="str">
            <v/>
          </cell>
          <cell r="N1483" t="str">
            <v/>
          </cell>
          <cell r="HC1483" t="str">
            <v/>
          </cell>
        </row>
        <row r="1484">
          <cell r="C1484" t="str">
            <v>Mower</v>
          </cell>
          <cell r="D1484" t="str">
            <v/>
          </cell>
          <cell r="H1484" t="str">
            <v/>
          </cell>
          <cell r="I1484" t="str">
            <v/>
          </cell>
          <cell r="J1484" t="str">
            <v/>
          </cell>
          <cell r="K1484" t="str">
            <v/>
          </cell>
          <cell r="L1484" t="str">
            <v/>
          </cell>
          <cell r="M1484" t="str">
            <v/>
          </cell>
          <cell r="N1484" t="str">
            <v/>
          </cell>
          <cell r="HC1484" t="str">
            <v/>
          </cell>
        </row>
        <row r="1485">
          <cell r="C1485" t="str">
            <v>Mower</v>
          </cell>
          <cell r="D1485" t="str">
            <v/>
          </cell>
          <cell r="H1485" t="str">
            <v/>
          </cell>
          <cell r="I1485" t="str">
            <v/>
          </cell>
          <cell r="J1485" t="str">
            <v/>
          </cell>
          <cell r="K1485" t="str">
            <v/>
          </cell>
          <cell r="L1485" t="str">
            <v/>
          </cell>
          <cell r="M1485" t="str">
            <v/>
          </cell>
          <cell r="N1485" t="str">
            <v/>
          </cell>
          <cell r="HC1485" t="str">
            <v/>
          </cell>
        </row>
        <row r="1486">
          <cell r="C1486" t="str">
            <v>Mower</v>
          </cell>
          <cell r="D1486" t="str">
            <v/>
          </cell>
          <cell r="H1486" t="str">
            <v/>
          </cell>
          <cell r="I1486" t="str">
            <v/>
          </cell>
          <cell r="J1486" t="str">
            <v/>
          </cell>
          <cell r="K1486" t="str">
            <v/>
          </cell>
          <cell r="L1486" t="str">
            <v/>
          </cell>
          <cell r="M1486" t="str">
            <v/>
          </cell>
          <cell r="N1486" t="str">
            <v/>
          </cell>
          <cell r="HC1486" t="str">
            <v/>
          </cell>
        </row>
        <row r="1487">
          <cell r="C1487" t="str">
            <v>Story County 1</v>
          </cell>
          <cell r="D1487" t="str">
            <v>Major</v>
          </cell>
          <cell r="H1487">
            <v>2520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148085</v>
          </cell>
          <cell r="N1487">
            <v>106793.91363671527</v>
          </cell>
          <cell r="HC1487">
            <v>0.2</v>
          </cell>
        </row>
        <row r="1488">
          <cell r="C1488" t="str">
            <v>Story County 1</v>
          </cell>
          <cell r="D1488" t="str">
            <v>Minor</v>
          </cell>
          <cell r="H1488">
            <v>1050</v>
          </cell>
          <cell r="I1488">
            <v>0</v>
          </cell>
          <cell r="J1488">
            <v>5374.1481975106944</v>
          </cell>
          <cell r="K1488">
            <v>0</v>
          </cell>
          <cell r="L1488">
            <v>0</v>
          </cell>
          <cell r="M1488">
            <v>60323</v>
          </cell>
          <cell r="N1488">
            <v>38249.969067591432</v>
          </cell>
          <cell r="HC1488">
            <v>0.2</v>
          </cell>
        </row>
        <row r="1489">
          <cell r="C1489" t="str">
            <v>Story County 1</v>
          </cell>
          <cell r="D1489" t="str">
            <v>GBX Oil Changes</v>
          </cell>
          <cell r="H1489">
            <v>210</v>
          </cell>
          <cell r="I1489">
            <v>1800</v>
          </cell>
          <cell r="J1489">
            <v>5374.1481975106944</v>
          </cell>
          <cell r="K1489">
            <v>0</v>
          </cell>
          <cell r="L1489">
            <v>0</v>
          </cell>
          <cell r="M1489">
            <v>66750</v>
          </cell>
          <cell r="N1489">
            <v>7649.9938135182856</v>
          </cell>
          <cell r="HC1489">
            <v>0.2</v>
          </cell>
        </row>
        <row r="1490">
          <cell r="C1490" t="str">
            <v>Story County 1</v>
          </cell>
          <cell r="D1490" t="str">
            <v/>
          </cell>
          <cell r="H1490" t="str">
            <v/>
          </cell>
          <cell r="I1490" t="str">
            <v/>
          </cell>
          <cell r="J1490" t="str">
            <v/>
          </cell>
          <cell r="K1490" t="str">
            <v/>
          </cell>
          <cell r="L1490" t="str">
            <v/>
          </cell>
          <cell r="M1490" t="str">
            <v/>
          </cell>
          <cell r="N1490" t="str">
            <v/>
          </cell>
          <cell r="HC1490" t="str">
            <v/>
          </cell>
        </row>
        <row r="1491">
          <cell r="C1491" t="str">
            <v>Story County 1</v>
          </cell>
          <cell r="D1491" t="str">
            <v/>
          </cell>
          <cell r="H1491" t="str">
            <v/>
          </cell>
          <cell r="I1491" t="str">
            <v/>
          </cell>
          <cell r="J1491" t="str">
            <v/>
          </cell>
          <cell r="K1491" t="str">
            <v/>
          </cell>
          <cell r="L1491" t="str">
            <v/>
          </cell>
          <cell r="M1491" t="str">
            <v/>
          </cell>
          <cell r="N1491" t="str">
            <v/>
          </cell>
          <cell r="HC1491" t="str">
            <v/>
          </cell>
        </row>
        <row r="1492">
          <cell r="C1492" t="str">
            <v>Story County 2</v>
          </cell>
          <cell r="D1492" t="str">
            <v>Major</v>
          </cell>
          <cell r="H1492">
            <v>2520</v>
          </cell>
          <cell r="I1492">
            <v>0</v>
          </cell>
          <cell r="J1492">
            <v>5374.1481975106944</v>
          </cell>
          <cell r="K1492">
            <v>0</v>
          </cell>
          <cell r="L1492">
            <v>0</v>
          </cell>
          <cell r="M1492">
            <v>148085</v>
          </cell>
          <cell r="N1492">
            <v>106793.91363671527</v>
          </cell>
          <cell r="HC1492">
            <v>0.2</v>
          </cell>
        </row>
        <row r="1493">
          <cell r="C1493" t="str">
            <v>Story County 2</v>
          </cell>
          <cell r="D1493" t="str">
            <v>Minor</v>
          </cell>
          <cell r="H1493">
            <v>1050</v>
          </cell>
          <cell r="I1493">
            <v>0</v>
          </cell>
          <cell r="J1493">
            <v>5374.1481975106944</v>
          </cell>
          <cell r="K1493">
            <v>0</v>
          </cell>
          <cell r="L1493">
            <v>0</v>
          </cell>
          <cell r="M1493">
            <v>60323</v>
          </cell>
          <cell r="N1493">
            <v>38249.969067591432</v>
          </cell>
          <cell r="HC1493">
            <v>0.2</v>
          </cell>
        </row>
        <row r="1494">
          <cell r="C1494" t="str">
            <v>Story County 2</v>
          </cell>
          <cell r="D1494" t="str">
            <v>GBX Oil Changes</v>
          </cell>
          <cell r="H1494">
            <v>210</v>
          </cell>
          <cell r="I1494">
            <v>1800</v>
          </cell>
          <cell r="J1494">
            <v>0</v>
          </cell>
          <cell r="K1494">
            <v>0</v>
          </cell>
          <cell r="L1494">
            <v>0</v>
          </cell>
          <cell r="M1494">
            <v>66750</v>
          </cell>
          <cell r="N1494">
            <v>7649.9938135182856</v>
          </cell>
          <cell r="HC1494">
            <v>0.2</v>
          </cell>
        </row>
        <row r="1495">
          <cell r="C1495" t="str">
            <v>Story County 2</v>
          </cell>
          <cell r="D1495" t="str">
            <v/>
          </cell>
          <cell r="H1495" t="str">
            <v/>
          </cell>
          <cell r="I1495" t="str">
            <v/>
          </cell>
          <cell r="J1495" t="str">
            <v/>
          </cell>
          <cell r="K1495" t="str">
            <v/>
          </cell>
          <cell r="L1495" t="str">
            <v/>
          </cell>
          <cell r="M1495" t="str">
            <v/>
          </cell>
          <cell r="N1495" t="str">
            <v/>
          </cell>
          <cell r="HC1495" t="str">
            <v/>
          </cell>
        </row>
        <row r="1496">
          <cell r="C1496" t="str">
            <v>Story County 2</v>
          </cell>
          <cell r="D1496" t="str">
            <v/>
          </cell>
          <cell r="H1496" t="str">
            <v/>
          </cell>
          <cell r="I1496" t="str">
            <v/>
          </cell>
          <cell r="J1496" t="str">
            <v/>
          </cell>
          <cell r="K1496" t="str">
            <v/>
          </cell>
          <cell r="L1496" t="str">
            <v/>
          </cell>
          <cell r="M1496" t="str">
            <v/>
          </cell>
          <cell r="N1496" t="str">
            <v/>
          </cell>
          <cell r="HC1496" t="str">
            <v/>
          </cell>
        </row>
        <row r="1497">
          <cell r="C1497" t="str">
            <v>Green Mountain</v>
          </cell>
          <cell r="D1497" t="str">
            <v>Major</v>
          </cell>
          <cell r="H1497">
            <v>280</v>
          </cell>
          <cell r="I1497">
            <v>0</v>
          </cell>
          <cell r="J1497">
            <v>372.60760836074144</v>
          </cell>
          <cell r="K1497">
            <v>0</v>
          </cell>
          <cell r="L1497">
            <v>0</v>
          </cell>
          <cell r="M1497">
            <v>3552</v>
          </cell>
          <cell r="N1497">
            <v>10250.837164784934</v>
          </cell>
          <cell r="HC1497">
            <v>0.1111111111111111</v>
          </cell>
        </row>
        <row r="1498">
          <cell r="C1498" t="str">
            <v>Green Mountain</v>
          </cell>
          <cell r="D1498" t="str">
            <v>Minor</v>
          </cell>
          <cell r="H1498">
            <v>140</v>
          </cell>
          <cell r="I1498">
            <v>0</v>
          </cell>
          <cell r="J1498">
            <v>372.60760836074144</v>
          </cell>
          <cell r="K1498">
            <v>0</v>
          </cell>
          <cell r="L1498">
            <v>0</v>
          </cell>
          <cell r="M1498">
            <v>3552</v>
          </cell>
          <cell r="N1498">
            <v>5150.3776531173808</v>
          </cell>
          <cell r="HC1498">
            <v>0.1111111111111111</v>
          </cell>
        </row>
        <row r="1499">
          <cell r="C1499" t="str">
            <v>Green Mountain</v>
          </cell>
          <cell r="D1499" t="str">
            <v>GBX Oil Changes</v>
          </cell>
          <cell r="H1499">
            <v>70</v>
          </cell>
          <cell r="I1499">
            <v>600</v>
          </cell>
          <cell r="J1499">
            <v>0</v>
          </cell>
          <cell r="K1499">
            <v>0</v>
          </cell>
          <cell r="L1499">
            <v>0</v>
          </cell>
          <cell r="M1499">
            <v>6730</v>
          </cell>
          <cell r="N1499">
            <v>556.36318643769346</v>
          </cell>
          <cell r="HC1499">
            <v>0</v>
          </cell>
        </row>
        <row r="1500">
          <cell r="C1500" t="str">
            <v>Green Mountain</v>
          </cell>
          <cell r="D1500" t="str">
            <v/>
          </cell>
          <cell r="H1500" t="str">
            <v/>
          </cell>
          <cell r="I1500" t="str">
            <v/>
          </cell>
          <cell r="J1500" t="str">
            <v/>
          </cell>
          <cell r="K1500" t="str">
            <v/>
          </cell>
          <cell r="L1500" t="str">
            <v/>
          </cell>
          <cell r="M1500" t="str">
            <v/>
          </cell>
          <cell r="N1500" t="str">
            <v/>
          </cell>
          <cell r="HC1500" t="str">
            <v/>
          </cell>
        </row>
        <row r="1501">
          <cell r="C1501" t="str">
            <v>Green Mountain</v>
          </cell>
          <cell r="D1501" t="str">
            <v/>
          </cell>
          <cell r="H1501" t="str">
            <v/>
          </cell>
          <cell r="I1501" t="str">
            <v/>
          </cell>
          <cell r="J1501" t="str">
            <v/>
          </cell>
          <cell r="K1501" t="str">
            <v/>
          </cell>
          <cell r="L1501" t="str">
            <v/>
          </cell>
          <cell r="M1501" t="str">
            <v/>
          </cell>
          <cell r="N1501" t="str">
            <v/>
          </cell>
          <cell r="HC1501" t="str">
            <v/>
          </cell>
        </row>
        <row r="1502">
          <cell r="C1502" t="str">
            <v>Meyersdale</v>
          </cell>
          <cell r="D1502" t="str">
            <v>Major</v>
          </cell>
          <cell r="H1502">
            <v>980</v>
          </cell>
          <cell r="I1502">
            <v>0</v>
          </cell>
          <cell r="J1502">
            <v>1074.8296395021389</v>
          </cell>
          <cell r="K1502">
            <v>0</v>
          </cell>
          <cell r="L1502">
            <v>0</v>
          </cell>
          <cell r="M1502">
            <v>26834</v>
          </cell>
          <cell r="N1502">
            <v>28708.340420184984</v>
          </cell>
          <cell r="HC1502">
            <v>0</v>
          </cell>
        </row>
        <row r="1503">
          <cell r="C1503" t="str">
            <v>Meyersdale</v>
          </cell>
          <cell r="D1503" t="str">
            <v>Minor</v>
          </cell>
          <cell r="H1503">
            <v>700</v>
          </cell>
          <cell r="I1503">
            <v>0</v>
          </cell>
          <cell r="J1503">
            <v>1074.8296395021389</v>
          </cell>
          <cell r="K1503">
            <v>0</v>
          </cell>
          <cell r="L1503">
            <v>0</v>
          </cell>
          <cell r="M1503">
            <v>32564.2</v>
          </cell>
          <cell r="N1503">
            <v>21719.027890561458</v>
          </cell>
          <cell r="HC1503">
            <v>0</v>
          </cell>
        </row>
        <row r="1504">
          <cell r="C1504" t="str">
            <v>Meyersdale</v>
          </cell>
          <cell r="D1504" t="str">
            <v>GBX Oil Changes</v>
          </cell>
          <cell r="H1504">
            <v>210</v>
          </cell>
          <cell r="I1504">
            <v>1800</v>
          </cell>
          <cell r="J1504">
            <v>0</v>
          </cell>
          <cell r="K1504">
            <v>0</v>
          </cell>
          <cell r="L1504">
            <v>0</v>
          </cell>
          <cell r="M1504">
            <v>19660</v>
          </cell>
          <cell r="N1504">
            <v>1390.9079660942336</v>
          </cell>
          <cell r="HC1504">
            <v>0</v>
          </cell>
        </row>
        <row r="1505">
          <cell r="C1505" t="str">
            <v>Meyersdale</v>
          </cell>
          <cell r="D1505" t="str">
            <v/>
          </cell>
          <cell r="H1505" t="str">
            <v/>
          </cell>
          <cell r="I1505" t="str">
            <v/>
          </cell>
          <cell r="J1505" t="str">
            <v/>
          </cell>
          <cell r="K1505" t="str">
            <v/>
          </cell>
          <cell r="L1505" t="str">
            <v/>
          </cell>
          <cell r="M1505" t="str">
            <v/>
          </cell>
          <cell r="N1505" t="str">
            <v/>
          </cell>
          <cell r="HC1505" t="str">
            <v/>
          </cell>
        </row>
        <row r="1506">
          <cell r="C1506" t="str">
            <v>Meyersdale</v>
          </cell>
          <cell r="D1506" t="str">
            <v/>
          </cell>
          <cell r="H1506" t="str">
            <v/>
          </cell>
          <cell r="I1506" t="str">
            <v/>
          </cell>
          <cell r="J1506" t="str">
            <v/>
          </cell>
          <cell r="K1506" t="str">
            <v/>
          </cell>
          <cell r="L1506" t="str">
            <v/>
          </cell>
          <cell r="M1506" t="str">
            <v/>
          </cell>
          <cell r="N1506" t="str">
            <v/>
          </cell>
          <cell r="HC1506" t="str">
            <v/>
          </cell>
        </row>
        <row r="1507">
          <cell r="C1507" t="str">
            <v>Mill Run</v>
          </cell>
          <cell r="D1507" t="str">
            <v>Major</v>
          </cell>
          <cell r="H1507">
            <v>420</v>
          </cell>
          <cell r="I1507">
            <v>0</v>
          </cell>
          <cell r="J1507">
            <v>537.41481975106944</v>
          </cell>
          <cell r="K1507">
            <v>0</v>
          </cell>
          <cell r="L1507">
            <v>0</v>
          </cell>
          <cell r="M1507">
            <v>14808.5</v>
          </cell>
          <cell r="N1507">
            <v>10679.39136367153</v>
          </cell>
          <cell r="HC1507">
            <v>0.2</v>
          </cell>
        </row>
        <row r="1508">
          <cell r="C1508" t="str">
            <v>Mill Run</v>
          </cell>
          <cell r="D1508" t="str">
            <v>Minor</v>
          </cell>
          <cell r="H1508">
            <v>140</v>
          </cell>
          <cell r="I1508">
            <v>0</v>
          </cell>
          <cell r="J1508">
            <v>537.41481975106944</v>
          </cell>
          <cell r="K1508">
            <v>0</v>
          </cell>
          <cell r="L1508">
            <v>0</v>
          </cell>
          <cell r="M1508">
            <v>6032.3</v>
          </cell>
          <cell r="N1508">
            <v>3824.9969067591428</v>
          </cell>
          <cell r="HC1508">
            <v>0.2</v>
          </cell>
        </row>
        <row r="1509">
          <cell r="C1509" t="str">
            <v>Mill Run</v>
          </cell>
          <cell r="D1509" t="str">
            <v>GBX Oil Changes</v>
          </cell>
          <cell r="H1509">
            <v>70</v>
          </cell>
          <cell r="I1509">
            <v>600</v>
          </cell>
          <cell r="J1509">
            <v>0</v>
          </cell>
          <cell r="K1509">
            <v>0</v>
          </cell>
          <cell r="L1509">
            <v>0</v>
          </cell>
          <cell r="M1509">
            <v>6675</v>
          </cell>
          <cell r="N1509">
            <v>764.99938135182856</v>
          </cell>
          <cell r="HC1509">
            <v>0.2</v>
          </cell>
        </row>
        <row r="1510">
          <cell r="C1510" t="str">
            <v>Mill Run</v>
          </cell>
          <cell r="D1510" t="str">
            <v/>
          </cell>
          <cell r="H1510" t="str">
            <v/>
          </cell>
          <cell r="I1510" t="str">
            <v/>
          </cell>
          <cell r="J1510" t="str">
            <v/>
          </cell>
          <cell r="K1510" t="str">
            <v/>
          </cell>
          <cell r="L1510" t="str">
            <v/>
          </cell>
          <cell r="M1510" t="str">
            <v/>
          </cell>
          <cell r="N1510" t="str">
            <v/>
          </cell>
          <cell r="HC1510" t="str">
            <v/>
          </cell>
        </row>
        <row r="1511">
          <cell r="C1511" t="str">
            <v>Mill Run</v>
          </cell>
          <cell r="D1511" t="str">
            <v/>
          </cell>
          <cell r="H1511" t="str">
            <v/>
          </cell>
          <cell r="I1511" t="str">
            <v/>
          </cell>
          <cell r="J1511" t="str">
            <v/>
          </cell>
          <cell r="K1511" t="str">
            <v/>
          </cell>
          <cell r="L1511" t="str">
            <v/>
          </cell>
          <cell r="M1511" t="str">
            <v/>
          </cell>
          <cell r="N1511" t="str">
            <v/>
          </cell>
          <cell r="HC1511" t="str">
            <v/>
          </cell>
        </row>
        <row r="1512">
          <cell r="C1512" t="str">
            <v>Mountaineer</v>
          </cell>
          <cell r="D1512" t="str">
            <v>Major</v>
          </cell>
          <cell r="H1512">
            <v>2100</v>
          </cell>
          <cell r="I1512">
            <v>0</v>
          </cell>
          <cell r="J1512">
            <v>2364.625206904705</v>
          </cell>
          <cell r="K1512">
            <v>0</v>
          </cell>
          <cell r="L1512">
            <v>0</v>
          </cell>
          <cell r="M1512">
            <v>59034.8</v>
          </cell>
          <cell r="N1512">
            <v>63158.348924406964</v>
          </cell>
          <cell r="HC1512">
            <v>0</v>
          </cell>
        </row>
        <row r="1513">
          <cell r="C1513" t="str">
            <v>Mountaineer</v>
          </cell>
          <cell r="D1513" t="str">
            <v>Minor</v>
          </cell>
          <cell r="H1513">
            <v>1540</v>
          </cell>
          <cell r="I1513">
            <v>0</v>
          </cell>
          <cell r="J1513">
            <v>2364.625206904705</v>
          </cell>
          <cell r="K1513">
            <v>0</v>
          </cell>
          <cell r="L1513">
            <v>0</v>
          </cell>
          <cell r="M1513">
            <v>71641.240000000005</v>
          </cell>
          <cell r="N1513">
            <v>47781.861359235212</v>
          </cell>
          <cell r="HC1513">
            <v>0</v>
          </cell>
        </row>
        <row r="1514">
          <cell r="C1514" t="str">
            <v>Mountaineer</v>
          </cell>
          <cell r="D1514" t="str">
            <v>GBX Oil Changes</v>
          </cell>
          <cell r="H1514">
            <v>140</v>
          </cell>
          <cell r="I1514">
            <v>1200</v>
          </cell>
          <cell r="J1514">
            <v>0</v>
          </cell>
          <cell r="K1514">
            <v>0</v>
          </cell>
          <cell r="L1514">
            <v>0</v>
          </cell>
          <cell r="M1514">
            <v>43252</v>
          </cell>
          <cell r="N1514">
            <v>3059.9975254073142</v>
          </cell>
          <cell r="HC1514">
            <v>0</v>
          </cell>
        </row>
        <row r="1515">
          <cell r="C1515" t="str">
            <v>Mountaineer</v>
          </cell>
          <cell r="D1515" t="str">
            <v/>
          </cell>
          <cell r="H1515" t="str">
            <v/>
          </cell>
          <cell r="I1515" t="str">
            <v/>
          </cell>
          <cell r="J1515" t="str">
            <v/>
          </cell>
          <cell r="K1515" t="str">
            <v/>
          </cell>
          <cell r="L1515" t="str">
            <v/>
          </cell>
          <cell r="M1515" t="str">
            <v/>
          </cell>
          <cell r="N1515" t="str">
            <v/>
          </cell>
          <cell r="HC1515" t="str">
            <v/>
          </cell>
        </row>
        <row r="1516">
          <cell r="C1516" t="str">
            <v>Mountaineer</v>
          </cell>
          <cell r="D1516" t="str">
            <v/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  <cell r="L1516" t="str">
            <v/>
          </cell>
          <cell r="M1516" t="str">
            <v/>
          </cell>
          <cell r="N1516" t="str">
            <v/>
          </cell>
          <cell r="HC1516" t="str">
            <v/>
          </cell>
        </row>
        <row r="1517">
          <cell r="C1517" t="str">
            <v>Somerset</v>
          </cell>
          <cell r="D1517" t="str">
            <v>Major</v>
          </cell>
          <cell r="H1517">
            <v>280</v>
          </cell>
          <cell r="I1517">
            <v>0</v>
          </cell>
          <cell r="J1517">
            <v>322.44889185064164</v>
          </cell>
          <cell r="K1517">
            <v>0</v>
          </cell>
          <cell r="L1517">
            <v>0</v>
          </cell>
          <cell r="M1517">
            <v>8885.0999999999985</v>
          </cell>
          <cell r="N1517">
            <v>6407.6348182029169</v>
          </cell>
          <cell r="HC1517">
            <v>0.2</v>
          </cell>
        </row>
        <row r="1518">
          <cell r="C1518" t="str">
            <v>Somerset</v>
          </cell>
          <cell r="D1518" t="str">
            <v>Minor</v>
          </cell>
          <cell r="H1518">
            <v>70</v>
          </cell>
          <cell r="I1518">
            <v>0</v>
          </cell>
          <cell r="J1518">
            <v>322.44889185064164</v>
          </cell>
          <cell r="K1518">
            <v>0</v>
          </cell>
          <cell r="L1518">
            <v>0</v>
          </cell>
          <cell r="M1518">
            <v>3619.38</v>
          </cell>
          <cell r="N1518">
            <v>2294.9981440554857</v>
          </cell>
          <cell r="HC1518">
            <v>0.2</v>
          </cell>
        </row>
        <row r="1519">
          <cell r="C1519" t="str">
            <v>Somerset</v>
          </cell>
          <cell r="D1519" t="str">
            <v>GBX Oil Changes</v>
          </cell>
          <cell r="H1519">
            <v>70</v>
          </cell>
          <cell r="I1519">
            <v>600</v>
          </cell>
          <cell r="J1519">
            <v>0</v>
          </cell>
          <cell r="K1519">
            <v>0</v>
          </cell>
          <cell r="L1519">
            <v>0</v>
          </cell>
          <cell r="M1519">
            <v>6675</v>
          </cell>
          <cell r="N1519">
            <v>764.99938135182856</v>
          </cell>
          <cell r="HC1519">
            <v>0.2</v>
          </cell>
        </row>
        <row r="1520">
          <cell r="C1520" t="str">
            <v>Somerset</v>
          </cell>
          <cell r="D1520" t="str">
            <v/>
          </cell>
          <cell r="H1520" t="str">
            <v/>
          </cell>
          <cell r="I1520" t="str">
            <v/>
          </cell>
          <cell r="J1520" t="str">
            <v/>
          </cell>
          <cell r="K1520" t="str">
            <v/>
          </cell>
          <cell r="L1520" t="str">
            <v/>
          </cell>
          <cell r="M1520" t="str">
            <v/>
          </cell>
          <cell r="N1520" t="str">
            <v/>
          </cell>
          <cell r="HC1520" t="str">
            <v/>
          </cell>
        </row>
        <row r="1521">
          <cell r="C1521" t="str">
            <v>Somerset</v>
          </cell>
          <cell r="D1521" t="str">
            <v/>
          </cell>
          <cell r="H1521" t="str">
            <v/>
          </cell>
          <cell r="I1521" t="str">
            <v/>
          </cell>
          <cell r="J1521" t="str">
            <v/>
          </cell>
          <cell r="K1521" t="str">
            <v/>
          </cell>
          <cell r="L1521" t="str">
            <v/>
          </cell>
          <cell r="M1521" t="str">
            <v/>
          </cell>
          <cell r="N1521" t="str">
            <v/>
          </cell>
          <cell r="HC1521" t="str">
            <v/>
          </cell>
        </row>
        <row r="1522">
          <cell r="C1522" t="str">
            <v>Waymart</v>
          </cell>
          <cell r="D1522" t="str">
            <v>Major</v>
          </cell>
          <cell r="H1522">
            <v>1270</v>
          </cell>
          <cell r="I1522">
            <v>0</v>
          </cell>
          <cell r="J1522">
            <v>2960.8837249295984</v>
          </cell>
          <cell r="K1522">
            <v>11468</v>
          </cell>
          <cell r="L1522">
            <v>1100</v>
          </cell>
          <cell r="M1522">
            <v>63676.549999999996</v>
          </cell>
          <cell r="N1522">
            <v>48704.496976744391</v>
          </cell>
          <cell r="HC1522">
            <v>0.33333333333333331</v>
          </cell>
        </row>
        <row r="1523">
          <cell r="C1523" t="str">
            <v>Waymart</v>
          </cell>
          <cell r="D1523" t="str">
            <v>Minor</v>
          </cell>
          <cell r="H1523">
            <v>720</v>
          </cell>
          <cell r="I1523">
            <v>0</v>
          </cell>
          <cell r="J1523">
            <v>3610.8837249295984</v>
          </cell>
          <cell r="K1523">
            <v>4318</v>
          </cell>
          <cell r="L1523">
            <v>0</v>
          </cell>
          <cell r="M1523">
            <v>25938.89</v>
          </cell>
          <cell r="N1523">
            <v>17444.304074765179</v>
          </cell>
          <cell r="HC1523">
            <v>0.33333333333333331</v>
          </cell>
        </row>
        <row r="1524">
          <cell r="C1524" t="str">
            <v>Waymart</v>
          </cell>
          <cell r="D1524" t="str">
            <v>GBX Oil Changes</v>
          </cell>
          <cell r="H1524">
            <v>290</v>
          </cell>
          <cell r="I1524">
            <v>1200</v>
          </cell>
          <cell r="J1524">
            <v>650</v>
          </cell>
          <cell r="K1524">
            <v>2194</v>
          </cell>
          <cell r="L1524">
            <v>0</v>
          </cell>
          <cell r="M1524">
            <v>26700</v>
          </cell>
          <cell r="N1524">
            <v>3245.4519208865449</v>
          </cell>
          <cell r="HC1524">
            <v>0.33333333333333331</v>
          </cell>
        </row>
        <row r="1525">
          <cell r="C1525" t="str">
            <v>Waymart</v>
          </cell>
          <cell r="D1525" t="str">
            <v/>
          </cell>
          <cell r="H1525" t="str">
            <v/>
          </cell>
          <cell r="I1525" t="str">
            <v/>
          </cell>
          <cell r="J1525" t="str">
            <v/>
          </cell>
          <cell r="K1525" t="str">
            <v/>
          </cell>
          <cell r="L1525" t="str">
            <v/>
          </cell>
          <cell r="M1525" t="str">
            <v/>
          </cell>
          <cell r="N1525" t="str">
            <v/>
          </cell>
          <cell r="HC1525" t="str">
            <v/>
          </cell>
        </row>
        <row r="1526">
          <cell r="C1526" t="str">
            <v>Waymart</v>
          </cell>
          <cell r="D1526" t="str">
            <v/>
          </cell>
          <cell r="H1526" t="str">
            <v/>
          </cell>
          <cell r="I1526" t="str">
            <v/>
          </cell>
          <cell r="J1526" t="str">
            <v/>
          </cell>
          <cell r="K1526" t="str">
            <v/>
          </cell>
          <cell r="L1526" t="str">
            <v/>
          </cell>
          <cell r="M1526" t="str">
            <v/>
          </cell>
          <cell r="N1526" t="str">
            <v/>
          </cell>
          <cell r="HC1526" t="str">
            <v/>
          </cell>
        </row>
        <row r="1527">
          <cell r="C1527" t="str">
            <v>Mount Copper</v>
          </cell>
          <cell r="D1527" t="str">
            <v>Major</v>
          </cell>
          <cell r="H1527">
            <v>1400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131983.19999999998</v>
          </cell>
          <cell r="N1527">
            <v>45899.962881109714</v>
          </cell>
          <cell r="HC1527">
            <v>0.2</v>
          </cell>
        </row>
        <row r="1528">
          <cell r="C1528" t="str">
            <v>Mount Copper</v>
          </cell>
          <cell r="D1528" t="str">
            <v>Minor</v>
          </cell>
          <cell r="H1528">
            <v>1050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31067.64</v>
          </cell>
          <cell r="N1528">
            <v>37824.003502975065</v>
          </cell>
          <cell r="HC1528">
            <v>0.1111111111111111</v>
          </cell>
        </row>
        <row r="1529">
          <cell r="C1529" t="str">
            <v>Mount Copper</v>
          </cell>
          <cell r="D1529" t="str">
            <v/>
          </cell>
          <cell r="H1529" t="str">
            <v/>
          </cell>
          <cell r="I1529" t="str">
            <v/>
          </cell>
          <cell r="J1529" t="str">
            <v/>
          </cell>
          <cell r="K1529" t="str">
            <v/>
          </cell>
          <cell r="L1529" t="str">
            <v/>
          </cell>
          <cell r="M1529" t="str">
            <v/>
          </cell>
          <cell r="N1529" t="str">
            <v/>
          </cell>
          <cell r="HC1529" t="str">
            <v/>
          </cell>
        </row>
        <row r="1530">
          <cell r="C1530" t="str">
            <v>Mount Copper</v>
          </cell>
          <cell r="D1530" t="str">
            <v/>
          </cell>
          <cell r="H1530" t="str">
            <v/>
          </cell>
          <cell r="I1530" t="str">
            <v/>
          </cell>
          <cell r="J1530" t="str">
            <v/>
          </cell>
          <cell r="K1530" t="str">
            <v/>
          </cell>
          <cell r="L1530" t="str">
            <v/>
          </cell>
          <cell r="M1530" t="str">
            <v/>
          </cell>
          <cell r="N1530" t="str">
            <v/>
          </cell>
          <cell r="HC1530" t="str">
            <v/>
          </cell>
        </row>
        <row r="1531">
          <cell r="C1531" t="str">
            <v>Mount Copper</v>
          </cell>
          <cell r="D1531" t="str">
            <v/>
          </cell>
          <cell r="H1531" t="str">
            <v/>
          </cell>
          <cell r="I1531" t="str">
            <v/>
          </cell>
          <cell r="J1531" t="str">
            <v/>
          </cell>
          <cell r="K1531" t="str">
            <v/>
          </cell>
          <cell r="L1531" t="str">
            <v/>
          </cell>
          <cell r="M1531" t="str">
            <v/>
          </cell>
          <cell r="N1531" t="str">
            <v/>
          </cell>
          <cell r="HC1531" t="str">
            <v/>
          </cell>
        </row>
        <row r="1532">
          <cell r="C1532" t="str">
            <v>Pubnico Point</v>
          </cell>
          <cell r="D1532" t="str">
            <v>Major</v>
          </cell>
          <cell r="H1532">
            <v>840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74790.48</v>
          </cell>
          <cell r="N1532">
            <v>26009.978965962171</v>
          </cell>
          <cell r="HC1532">
            <v>0.2</v>
          </cell>
        </row>
        <row r="1533">
          <cell r="C1533" t="str">
            <v>Pubnico Point</v>
          </cell>
          <cell r="D1533" t="str">
            <v>Minor</v>
          </cell>
          <cell r="H1533">
            <v>630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17604.995999999999</v>
          </cell>
          <cell r="N1533">
            <v>21433.601985019206</v>
          </cell>
          <cell r="HC1533">
            <v>0.1111111111111111</v>
          </cell>
        </row>
        <row r="1534">
          <cell r="C1534" t="str">
            <v>Pubnico Point</v>
          </cell>
          <cell r="D1534" t="str">
            <v>GBX Oil Changes</v>
          </cell>
          <cell r="H1534">
            <v>70</v>
          </cell>
          <cell r="I1534">
            <v>600</v>
          </cell>
          <cell r="J1534">
            <v>0</v>
          </cell>
          <cell r="K1534">
            <v>0</v>
          </cell>
          <cell r="L1534">
            <v>0</v>
          </cell>
          <cell r="M1534">
            <v>32033.279999999999</v>
          </cell>
          <cell r="N1534">
            <v>2225.4527457507738</v>
          </cell>
          <cell r="HC1534">
            <v>0</v>
          </cell>
        </row>
        <row r="1535">
          <cell r="C1535" t="str">
            <v>Pubnico Point</v>
          </cell>
          <cell r="D1535" t="str">
            <v/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  <cell r="N1535" t="str">
            <v/>
          </cell>
          <cell r="HC1535" t="str">
            <v/>
          </cell>
        </row>
        <row r="1536">
          <cell r="C1536" t="str">
            <v>Pubnico Point</v>
          </cell>
          <cell r="D1536" t="str">
            <v/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  <cell r="N1536" t="str">
            <v/>
          </cell>
          <cell r="HC1536" t="str">
            <v/>
          </cell>
        </row>
        <row r="1537">
          <cell r="C1537" t="str">
            <v>Diablo</v>
          </cell>
          <cell r="D1537" t="str">
            <v>Major</v>
          </cell>
          <cell r="H1537">
            <v>1190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7340.49</v>
          </cell>
          <cell r="N1537">
            <v>21679.245920660935</v>
          </cell>
          <cell r="HC1537">
            <v>0.1111111111111111</v>
          </cell>
        </row>
        <row r="1538">
          <cell r="C1538" t="str">
            <v>Diablo</v>
          </cell>
          <cell r="D1538" t="str">
            <v>Mini-Minor</v>
          </cell>
          <cell r="H1538">
            <v>630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2133.73</v>
          </cell>
          <cell r="N1538">
            <v>5160.76982927875</v>
          </cell>
          <cell r="HC1538">
            <v>0</v>
          </cell>
        </row>
        <row r="1539">
          <cell r="C1539" t="str">
            <v>Diablo</v>
          </cell>
          <cell r="D1539" t="str">
            <v/>
          </cell>
          <cell r="H1539" t="str">
            <v/>
          </cell>
          <cell r="I1539" t="str">
            <v/>
          </cell>
          <cell r="J1539" t="str">
            <v/>
          </cell>
          <cell r="K1539" t="str">
            <v/>
          </cell>
          <cell r="L1539" t="str">
            <v/>
          </cell>
          <cell r="M1539" t="str">
            <v/>
          </cell>
          <cell r="N1539" t="str">
            <v/>
          </cell>
          <cell r="HC1539" t="str">
            <v/>
          </cell>
        </row>
        <row r="1540">
          <cell r="C1540" t="str">
            <v>Diablo</v>
          </cell>
          <cell r="D1540" t="str">
            <v/>
          </cell>
          <cell r="H1540" t="str">
            <v/>
          </cell>
          <cell r="I1540" t="str">
            <v/>
          </cell>
          <cell r="J1540" t="str">
            <v/>
          </cell>
          <cell r="K1540" t="str">
            <v/>
          </cell>
          <cell r="L1540" t="str">
            <v/>
          </cell>
          <cell r="M1540" t="str">
            <v/>
          </cell>
          <cell r="N1540" t="str">
            <v/>
          </cell>
          <cell r="HC1540" t="str">
            <v/>
          </cell>
        </row>
        <row r="1541">
          <cell r="C1541" t="str">
            <v>Diablo</v>
          </cell>
          <cell r="D1541" t="str">
            <v/>
          </cell>
          <cell r="H1541" t="str">
            <v/>
          </cell>
          <cell r="I1541" t="str">
            <v/>
          </cell>
          <cell r="J1541" t="str">
            <v/>
          </cell>
          <cell r="K1541" t="str">
            <v/>
          </cell>
          <cell r="L1541" t="str">
            <v/>
          </cell>
          <cell r="M1541" t="str">
            <v/>
          </cell>
          <cell r="N1541" t="str">
            <v/>
          </cell>
          <cell r="HC1541" t="str">
            <v/>
          </cell>
        </row>
        <row r="1542">
          <cell r="C1542" t="str">
            <v>Green Ridge Power 33</v>
          </cell>
          <cell r="D1542" t="str">
            <v>Major</v>
          </cell>
          <cell r="H1542">
            <v>3640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10750</v>
          </cell>
          <cell r="N1542">
            <v>15031.733282687688</v>
          </cell>
          <cell r="HC1542">
            <v>0</v>
          </cell>
        </row>
        <row r="1543">
          <cell r="C1543" t="str">
            <v>Green Ridge Power 33</v>
          </cell>
          <cell r="D1543" t="str">
            <v/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  <cell r="N1543" t="str">
            <v/>
          </cell>
          <cell r="HC1543" t="str">
            <v/>
          </cell>
        </row>
        <row r="1544">
          <cell r="C1544" t="str">
            <v>Green Ridge Power 33</v>
          </cell>
          <cell r="D1544" t="str">
            <v/>
          </cell>
          <cell r="H1544" t="str">
            <v/>
          </cell>
          <cell r="I1544" t="str">
            <v/>
          </cell>
          <cell r="J1544" t="str">
            <v/>
          </cell>
          <cell r="K1544" t="str">
            <v/>
          </cell>
          <cell r="L1544" t="str">
            <v/>
          </cell>
          <cell r="M1544" t="str">
            <v/>
          </cell>
          <cell r="N1544" t="str">
            <v/>
          </cell>
          <cell r="HC1544" t="str">
            <v/>
          </cell>
        </row>
        <row r="1545">
          <cell r="C1545" t="str">
            <v>Green Ridge Power 33</v>
          </cell>
          <cell r="D1545" t="str">
            <v/>
          </cell>
          <cell r="H1545" t="str">
            <v/>
          </cell>
          <cell r="I1545" t="str">
            <v/>
          </cell>
          <cell r="J1545" t="str">
            <v/>
          </cell>
          <cell r="K1545" t="str">
            <v/>
          </cell>
          <cell r="L1545" t="str">
            <v/>
          </cell>
          <cell r="M1545" t="str">
            <v/>
          </cell>
          <cell r="N1545" t="str">
            <v/>
          </cell>
          <cell r="HC1545" t="str">
            <v/>
          </cell>
        </row>
        <row r="1546">
          <cell r="C1546" t="str">
            <v>Green Ridge Power 33</v>
          </cell>
          <cell r="D1546" t="str">
            <v/>
          </cell>
          <cell r="H1546" t="str">
            <v/>
          </cell>
          <cell r="I1546" t="str">
            <v/>
          </cell>
          <cell r="J1546" t="str">
            <v/>
          </cell>
          <cell r="K1546" t="str">
            <v/>
          </cell>
          <cell r="L1546" t="str">
            <v/>
          </cell>
          <cell r="M1546" t="str">
            <v/>
          </cell>
          <cell r="N1546" t="str">
            <v/>
          </cell>
          <cell r="HC1546" t="str">
            <v/>
          </cell>
        </row>
        <row r="1547">
          <cell r="C1547" t="str">
            <v>Green Ridge Power 56/100</v>
          </cell>
          <cell r="D1547" t="str">
            <v>Major</v>
          </cell>
          <cell r="H1547">
            <v>3640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64350</v>
          </cell>
          <cell r="N1547">
            <v>293814.0166767342</v>
          </cell>
          <cell r="HC1547">
            <v>0.1111111111111111</v>
          </cell>
        </row>
        <row r="1548">
          <cell r="C1548" t="str">
            <v>Green Ridge Power 56/100</v>
          </cell>
          <cell r="D1548" t="str">
            <v/>
          </cell>
          <cell r="H1548" t="str">
            <v/>
          </cell>
          <cell r="I1548" t="str">
            <v/>
          </cell>
          <cell r="J1548" t="str">
            <v/>
          </cell>
          <cell r="K1548" t="str">
            <v/>
          </cell>
          <cell r="L1548" t="str">
            <v/>
          </cell>
          <cell r="M1548" t="str">
            <v/>
          </cell>
          <cell r="N1548" t="str">
            <v/>
          </cell>
          <cell r="HC1548" t="str">
            <v/>
          </cell>
        </row>
        <row r="1549">
          <cell r="C1549" t="str">
            <v>Green Ridge Power 56/100</v>
          </cell>
          <cell r="D1549" t="str">
            <v/>
          </cell>
          <cell r="H1549" t="str">
            <v/>
          </cell>
          <cell r="I1549" t="str">
            <v/>
          </cell>
          <cell r="J1549" t="str">
            <v/>
          </cell>
          <cell r="K1549" t="str">
            <v/>
          </cell>
          <cell r="L1549" t="str">
            <v/>
          </cell>
          <cell r="M1549" t="str">
            <v/>
          </cell>
          <cell r="N1549" t="str">
            <v/>
          </cell>
          <cell r="HC1549" t="str">
            <v/>
          </cell>
        </row>
        <row r="1550">
          <cell r="C1550" t="str">
            <v>Green Ridge Power 56/100</v>
          </cell>
          <cell r="D1550" t="str">
            <v/>
          </cell>
          <cell r="H1550" t="str">
            <v/>
          </cell>
          <cell r="I1550" t="str">
            <v/>
          </cell>
          <cell r="J1550" t="str">
            <v/>
          </cell>
          <cell r="K1550" t="str">
            <v/>
          </cell>
          <cell r="L1550" t="str">
            <v/>
          </cell>
          <cell r="M1550" t="str">
            <v/>
          </cell>
          <cell r="N1550" t="str">
            <v/>
          </cell>
          <cell r="HC1550" t="str">
            <v/>
          </cell>
        </row>
        <row r="1551">
          <cell r="C1551" t="str">
            <v>Green Ridge Power 56/100</v>
          </cell>
          <cell r="D1551" t="str">
            <v/>
          </cell>
          <cell r="H1551" t="str">
            <v/>
          </cell>
          <cell r="I1551" t="str">
            <v/>
          </cell>
          <cell r="J1551" t="str">
            <v/>
          </cell>
          <cell r="K1551" t="str">
            <v/>
          </cell>
          <cell r="L1551" t="str">
            <v/>
          </cell>
          <cell r="M1551" t="str">
            <v/>
          </cell>
          <cell r="N1551" t="str">
            <v/>
          </cell>
          <cell r="HC1551" t="str">
            <v/>
          </cell>
        </row>
        <row r="1552">
          <cell r="C1552" t="str">
            <v>Highwinds</v>
          </cell>
          <cell r="D1552" t="str">
            <v>Major</v>
          </cell>
          <cell r="H1552">
            <v>4560</v>
          </cell>
          <cell r="I1552">
            <v>0</v>
          </cell>
          <cell r="J1552">
            <v>12891.869409150477</v>
          </cell>
          <cell r="K1552">
            <v>57672</v>
          </cell>
          <cell r="L1552">
            <v>0</v>
          </cell>
          <cell r="M1552">
            <v>329958</v>
          </cell>
          <cell r="N1552">
            <v>157833.19946822073</v>
          </cell>
          <cell r="HC1552">
            <v>0.33333333333333331</v>
          </cell>
        </row>
        <row r="1553">
          <cell r="C1553" t="str">
            <v>Highwinds</v>
          </cell>
          <cell r="D1553" t="str">
            <v>Minor</v>
          </cell>
          <cell r="H1553">
            <v>3150</v>
          </cell>
          <cell r="I1553">
            <v>0</v>
          </cell>
          <cell r="J1553">
            <v>7691.8694091504758</v>
          </cell>
          <cell r="K1553">
            <v>0</v>
          </cell>
          <cell r="L1553">
            <v>0</v>
          </cell>
          <cell r="M1553">
            <v>77669.100000000006</v>
          </cell>
          <cell r="N1553">
            <v>122630.7590868265</v>
          </cell>
          <cell r="HC1553">
            <v>0.1111111111111111</v>
          </cell>
        </row>
        <row r="1554">
          <cell r="C1554" t="str">
            <v>Highwinds</v>
          </cell>
          <cell r="D1554" t="str">
            <v>GBX Oil Changes</v>
          </cell>
          <cell r="H1554">
            <v>210</v>
          </cell>
          <cell r="I1554">
            <v>1800</v>
          </cell>
          <cell r="J1554">
            <v>0</v>
          </cell>
          <cell r="K1554">
            <v>0</v>
          </cell>
          <cell r="L1554">
            <v>0</v>
          </cell>
          <cell r="M1554">
            <v>60062.400000000001</v>
          </cell>
          <cell r="N1554">
            <v>5411.423981767568</v>
          </cell>
          <cell r="HC1554">
            <v>0</v>
          </cell>
        </row>
        <row r="1555">
          <cell r="C1555" t="str">
            <v>Highwinds</v>
          </cell>
          <cell r="D1555" t="str">
            <v/>
          </cell>
          <cell r="H1555" t="str">
            <v/>
          </cell>
          <cell r="I1555" t="str">
            <v/>
          </cell>
          <cell r="J1555" t="str">
            <v/>
          </cell>
          <cell r="K1555" t="str">
            <v/>
          </cell>
          <cell r="L1555" t="str">
            <v/>
          </cell>
          <cell r="M1555" t="str">
            <v/>
          </cell>
          <cell r="N1555" t="str">
            <v/>
          </cell>
          <cell r="HC1555" t="str">
            <v/>
          </cell>
        </row>
        <row r="1556">
          <cell r="C1556" t="str">
            <v>Highwinds</v>
          </cell>
          <cell r="D1556" t="str">
            <v/>
          </cell>
          <cell r="H1556" t="str">
            <v/>
          </cell>
          <cell r="I1556" t="str">
            <v/>
          </cell>
          <cell r="J1556" t="str">
            <v/>
          </cell>
          <cell r="K1556" t="str">
            <v/>
          </cell>
          <cell r="L1556" t="str">
            <v/>
          </cell>
          <cell r="M1556" t="str">
            <v/>
          </cell>
          <cell r="N1556" t="str">
            <v/>
          </cell>
          <cell r="HC1556" t="str">
            <v/>
          </cell>
        </row>
        <row r="1557">
          <cell r="C1557" t="str">
            <v>Montezuma</v>
          </cell>
          <cell r="D1557" t="str">
            <v>Major</v>
          </cell>
          <cell r="H1557">
            <v>1400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52902.879999999997</v>
          </cell>
          <cell r="N1557">
            <v>47600.488728511016</v>
          </cell>
          <cell r="HC1557">
            <v>0.1111111111111111</v>
          </cell>
        </row>
        <row r="1558">
          <cell r="C1558" t="str">
            <v>Montezuma</v>
          </cell>
          <cell r="D1558" t="str">
            <v/>
          </cell>
          <cell r="H1558" t="str">
            <v/>
          </cell>
          <cell r="I1558" t="str">
            <v/>
          </cell>
          <cell r="J1558" t="str">
            <v/>
          </cell>
          <cell r="K1558" t="str">
            <v/>
          </cell>
          <cell r="L1558" t="str">
            <v/>
          </cell>
          <cell r="M1558" t="str">
            <v/>
          </cell>
          <cell r="N1558" t="str">
            <v/>
          </cell>
          <cell r="HC1558" t="str">
            <v/>
          </cell>
        </row>
        <row r="1559">
          <cell r="C1559" t="str">
            <v>Montezuma</v>
          </cell>
          <cell r="D1559" t="str">
            <v/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  <cell r="N1559" t="str">
            <v/>
          </cell>
          <cell r="HC1559" t="str">
            <v/>
          </cell>
        </row>
        <row r="1560">
          <cell r="C1560" t="str">
            <v>Montezuma</v>
          </cell>
          <cell r="D1560" t="str">
            <v/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  <cell r="HC1560" t="str">
            <v/>
          </cell>
        </row>
        <row r="1561">
          <cell r="C1561" t="str">
            <v>Montezuma</v>
          </cell>
          <cell r="D1561" t="str">
            <v/>
          </cell>
          <cell r="H1561" t="str">
            <v/>
          </cell>
          <cell r="I1561" t="str">
            <v/>
          </cell>
          <cell r="J1561" t="str">
            <v/>
          </cell>
          <cell r="K1561" t="str">
            <v/>
          </cell>
          <cell r="L1561" t="str">
            <v/>
          </cell>
          <cell r="M1561" t="str">
            <v/>
          </cell>
          <cell r="N1561" t="str">
            <v/>
          </cell>
          <cell r="HC1561" t="str">
            <v/>
          </cell>
        </row>
        <row r="1562">
          <cell r="C1562" t="str">
            <v>Northern Colorado GE</v>
          </cell>
          <cell r="D1562" t="str">
            <v>Major</v>
          </cell>
          <cell r="H1562">
            <v>420</v>
          </cell>
          <cell r="I1562">
            <v>0</v>
          </cell>
          <cell r="J1562">
            <v>1068.3151957153441</v>
          </cell>
          <cell r="K1562">
            <v>0</v>
          </cell>
          <cell r="L1562">
            <v>0</v>
          </cell>
          <cell r="M1562">
            <v>22212.75</v>
          </cell>
          <cell r="N1562">
            <v>17312.047221671408</v>
          </cell>
          <cell r="HC1562">
            <v>0.2</v>
          </cell>
        </row>
        <row r="1563">
          <cell r="C1563" t="str">
            <v>Northern Colorado GE</v>
          </cell>
          <cell r="D1563" t="str">
            <v>Minor</v>
          </cell>
          <cell r="H1563">
            <v>210</v>
          </cell>
          <cell r="I1563">
            <v>0</v>
          </cell>
          <cell r="J1563">
            <v>1068.3151957153441</v>
          </cell>
          <cell r="K1563">
            <v>0</v>
          </cell>
          <cell r="L1563">
            <v>0</v>
          </cell>
          <cell r="M1563">
            <v>9048.4500000000007</v>
          </cell>
          <cell r="N1563">
            <v>6200.5899791086704</v>
          </cell>
          <cell r="HC1563">
            <v>0.2</v>
          </cell>
        </row>
        <row r="1564">
          <cell r="C1564" t="str">
            <v>Northern Colorado GE</v>
          </cell>
          <cell r="D1564" t="str">
            <v>GBX Oil Changes</v>
          </cell>
          <cell r="H1564">
            <v>70</v>
          </cell>
          <cell r="I1564">
            <v>600</v>
          </cell>
          <cell r="J1564">
            <v>0</v>
          </cell>
          <cell r="K1564">
            <v>0</v>
          </cell>
          <cell r="L1564">
            <v>0</v>
          </cell>
          <cell r="M1564">
            <v>10012.5</v>
          </cell>
          <cell r="N1564">
            <v>1240.117995821734</v>
          </cell>
          <cell r="HC1564">
            <v>0.2</v>
          </cell>
        </row>
        <row r="1565">
          <cell r="C1565" t="str">
            <v>Northern Colorado GE</v>
          </cell>
          <cell r="D1565" t="str">
            <v/>
          </cell>
          <cell r="H1565" t="str">
            <v/>
          </cell>
          <cell r="I1565" t="str">
            <v/>
          </cell>
          <cell r="J1565" t="str">
            <v/>
          </cell>
          <cell r="K1565" t="str">
            <v/>
          </cell>
          <cell r="L1565" t="str">
            <v/>
          </cell>
          <cell r="M1565" t="str">
            <v/>
          </cell>
          <cell r="N1565" t="str">
            <v/>
          </cell>
          <cell r="HC1565" t="str">
            <v/>
          </cell>
        </row>
        <row r="1566">
          <cell r="C1566" t="str">
            <v>Northern Colorado GE</v>
          </cell>
          <cell r="D1566" t="str">
            <v/>
          </cell>
          <cell r="H1566" t="str">
            <v/>
          </cell>
          <cell r="I1566" t="str">
            <v/>
          </cell>
          <cell r="J1566" t="str">
            <v/>
          </cell>
          <cell r="K1566" t="str">
            <v/>
          </cell>
          <cell r="L1566" t="str">
            <v/>
          </cell>
          <cell r="M1566" t="str">
            <v/>
          </cell>
          <cell r="N1566" t="str">
            <v/>
          </cell>
          <cell r="HC1566" t="str">
            <v/>
          </cell>
        </row>
        <row r="1567">
          <cell r="C1567" t="str">
            <v>Northern Colorado SE</v>
          </cell>
          <cell r="D1567" t="str">
            <v>Major</v>
          </cell>
          <cell r="H1567">
            <v>5250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218224.37999999998</v>
          </cell>
          <cell r="N1567">
            <v>196352.01600510793</v>
          </cell>
          <cell r="HC1567">
            <v>0.1111111111111111</v>
          </cell>
        </row>
        <row r="1568">
          <cell r="C1568" t="str">
            <v>Northern Colorado SE</v>
          </cell>
          <cell r="D1568" t="str">
            <v>GBX Oil Changes</v>
          </cell>
          <cell r="H1568">
            <v>140</v>
          </cell>
          <cell r="I1568">
            <v>1200</v>
          </cell>
          <cell r="J1568">
            <v>0</v>
          </cell>
          <cell r="K1568">
            <v>0</v>
          </cell>
          <cell r="L1568">
            <v>0</v>
          </cell>
          <cell r="M1568">
            <v>38714.200000000004</v>
          </cell>
          <cell r="N1568">
            <v>4208.8853191525523</v>
          </cell>
          <cell r="HC1568">
            <v>0</v>
          </cell>
        </row>
        <row r="1569">
          <cell r="C1569" t="str">
            <v>Northern Colorado SE</v>
          </cell>
          <cell r="D1569" t="str">
            <v/>
          </cell>
          <cell r="H1569" t="str">
            <v/>
          </cell>
          <cell r="I1569" t="str">
            <v/>
          </cell>
          <cell r="J1569" t="str">
            <v/>
          </cell>
          <cell r="K1569" t="str">
            <v/>
          </cell>
          <cell r="L1569" t="str">
            <v/>
          </cell>
          <cell r="M1569" t="str">
            <v/>
          </cell>
          <cell r="N1569" t="str">
            <v/>
          </cell>
          <cell r="HC1569" t="str">
            <v/>
          </cell>
        </row>
        <row r="1570">
          <cell r="C1570" t="str">
            <v>Northern Colorado SE</v>
          </cell>
          <cell r="D1570" t="str">
            <v/>
          </cell>
          <cell r="H1570" t="str">
            <v/>
          </cell>
          <cell r="I1570" t="str">
            <v/>
          </cell>
          <cell r="J1570" t="str">
            <v/>
          </cell>
          <cell r="K1570" t="str">
            <v/>
          </cell>
          <cell r="L1570" t="str">
            <v/>
          </cell>
          <cell r="M1570" t="str">
            <v/>
          </cell>
          <cell r="N1570" t="str">
            <v/>
          </cell>
          <cell r="HC1570" t="str">
            <v/>
          </cell>
        </row>
        <row r="1571">
          <cell r="C1571" t="str">
            <v>Northern Colorado SE</v>
          </cell>
          <cell r="D1571" t="str">
            <v/>
          </cell>
          <cell r="H1571" t="str">
            <v/>
          </cell>
          <cell r="I1571" t="str">
            <v/>
          </cell>
          <cell r="J1571" t="str">
            <v/>
          </cell>
          <cell r="K1571" t="str">
            <v/>
          </cell>
          <cell r="L1571" t="str">
            <v/>
          </cell>
          <cell r="M1571" t="str">
            <v/>
          </cell>
          <cell r="N1571" t="str">
            <v/>
          </cell>
          <cell r="HC1571" t="str">
            <v/>
          </cell>
        </row>
        <row r="1572">
          <cell r="C1572" t="str">
            <v>Peetz 1</v>
          </cell>
          <cell r="D1572" t="str">
            <v>Major</v>
          </cell>
          <cell r="H1572">
            <v>3360</v>
          </cell>
          <cell r="I1572">
            <v>0</v>
          </cell>
          <cell r="J1572">
            <v>9472.3947353427156</v>
          </cell>
          <cell r="K1572">
            <v>0</v>
          </cell>
          <cell r="L1572">
            <v>0</v>
          </cell>
          <cell r="M1572">
            <v>196953.05</v>
          </cell>
          <cell r="N1572">
            <v>153500.15203215316</v>
          </cell>
          <cell r="HC1572">
            <v>0.2</v>
          </cell>
        </row>
        <row r="1573">
          <cell r="C1573" t="str">
            <v>Peetz 1</v>
          </cell>
          <cell r="D1573" t="str">
            <v>Minor</v>
          </cell>
          <cell r="H1573">
            <v>1260</v>
          </cell>
          <cell r="I1573">
            <v>0</v>
          </cell>
          <cell r="J1573">
            <v>9472.3947353427156</v>
          </cell>
          <cell r="K1573">
            <v>0</v>
          </cell>
          <cell r="L1573">
            <v>0</v>
          </cell>
          <cell r="M1573">
            <v>80229.59</v>
          </cell>
          <cell r="N1573">
            <v>54978.564481430214</v>
          </cell>
          <cell r="HC1573">
            <v>0.2</v>
          </cell>
        </row>
        <row r="1574">
          <cell r="C1574" t="str">
            <v>Peetz 1</v>
          </cell>
          <cell r="D1574" t="str">
            <v>GBX Oil Changes</v>
          </cell>
          <cell r="H1574">
            <v>280</v>
          </cell>
          <cell r="I1574">
            <v>2400</v>
          </cell>
          <cell r="J1574">
            <v>0</v>
          </cell>
          <cell r="K1574">
            <v>0</v>
          </cell>
          <cell r="L1574">
            <v>0</v>
          </cell>
          <cell r="M1574">
            <v>90112.5</v>
          </cell>
          <cell r="N1574">
            <v>11161.061962395606</v>
          </cell>
          <cell r="HC1574">
            <v>0.2</v>
          </cell>
        </row>
        <row r="1575">
          <cell r="C1575" t="str">
            <v>Peetz 1</v>
          </cell>
          <cell r="D1575" t="str">
            <v/>
          </cell>
          <cell r="H1575" t="str">
            <v/>
          </cell>
          <cell r="I1575" t="str">
            <v/>
          </cell>
          <cell r="J1575" t="str">
            <v/>
          </cell>
          <cell r="K1575" t="str">
            <v/>
          </cell>
          <cell r="L1575" t="str">
            <v/>
          </cell>
          <cell r="M1575" t="str">
            <v/>
          </cell>
          <cell r="N1575" t="str">
            <v/>
          </cell>
          <cell r="HC1575" t="str">
            <v/>
          </cell>
        </row>
        <row r="1576">
          <cell r="C1576" t="str">
            <v>Peetz 1</v>
          </cell>
          <cell r="D1576" t="str">
            <v/>
          </cell>
          <cell r="H1576" t="str">
            <v/>
          </cell>
          <cell r="I1576" t="str">
            <v/>
          </cell>
          <cell r="J1576" t="str">
            <v/>
          </cell>
          <cell r="K1576" t="str">
            <v/>
          </cell>
          <cell r="L1576" t="str">
            <v/>
          </cell>
          <cell r="M1576" t="str">
            <v/>
          </cell>
          <cell r="N1576" t="str">
            <v/>
          </cell>
          <cell r="HC1576" t="str">
            <v/>
          </cell>
        </row>
        <row r="1577">
          <cell r="C1577" t="str">
            <v>Peetz 2</v>
          </cell>
          <cell r="D1577" t="str">
            <v>Major</v>
          </cell>
          <cell r="H1577">
            <v>3360</v>
          </cell>
          <cell r="I1577">
            <v>0</v>
          </cell>
          <cell r="J1577">
            <v>9543.6157483904044</v>
          </cell>
          <cell r="K1577">
            <v>0</v>
          </cell>
          <cell r="L1577">
            <v>0</v>
          </cell>
          <cell r="M1577">
            <v>198433.9</v>
          </cell>
          <cell r="N1577">
            <v>154654.28851359792</v>
          </cell>
          <cell r="HC1577">
            <v>0.2</v>
          </cell>
        </row>
        <row r="1578">
          <cell r="C1578" t="str">
            <v>Peetz 2</v>
          </cell>
          <cell r="D1578" t="str">
            <v>Minor</v>
          </cell>
          <cell r="H1578">
            <v>1260</v>
          </cell>
          <cell r="I1578">
            <v>0</v>
          </cell>
          <cell r="J1578">
            <v>9543.6157483904044</v>
          </cell>
          <cell r="K1578">
            <v>0</v>
          </cell>
          <cell r="L1578">
            <v>0</v>
          </cell>
          <cell r="M1578">
            <v>80832.820000000007</v>
          </cell>
          <cell r="N1578">
            <v>55391.93714670412</v>
          </cell>
          <cell r="HC1578">
            <v>0.2</v>
          </cell>
        </row>
        <row r="1579">
          <cell r="C1579" t="str">
            <v>Peetz 2</v>
          </cell>
          <cell r="D1579" t="str">
            <v>GBX Oil Changes</v>
          </cell>
          <cell r="H1579">
            <v>280</v>
          </cell>
          <cell r="I1579">
            <v>2400</v>
          </cell>
          <cell r="J1579">
            <v>0</v>
          </cell>
          <cell r="K1579">
            <v>0</v>
          </cell>
          <cell r="L1579">
            <v>0</v>
          </cell>
          <cell r="M1579">
            <v>90112.5</v>
          </cell>
          <cell r="N1579">
            <v>11161.061962395606</v>
          </cell>
          <cell r="HC1579">
            <v>0.2</v>
          </cell>
        </row>
        <row r="1580">
          <cell r="C1580" t="str">
            <v>Peetz 2</v>
          </cell>
          <cell r="D1580" t="str">
            <v/>
          </cell>
          <cell r="H1580" t="str">
            <v/>
          </cell>
          <cell r="I1580" t="str">
            <v/>
          </cell>
          <cell r="J1580" t="str">
            <v/>
          </cell>
          <cell r="K1580" t="str">
            <v/>
          </cell>
          <cell r="L1580" t="str">
            <v/>
          </cell>
          <cell r="M1580" t="str">
            <v/>
          </cell>
          <cell r="N1580" t="str">
            <v/>
          </cell>
          <cell r="HC1580" t="str">
            <v/>
          </cell>
        </row>
        <row r="1581">
          <cell r="C1581" t="str">
            <v>Peetz 2</v>
          </cell>
          <cell r="D1581" t="str">
            <v/>
          </cell>
          <cell r="H1581" t="str">
            <v/>
          </cell>
          <cell r="I1581" t="str">
            <v/>
          </cell>
          <cell r="J1581" t="str">
            <v/>
          </cell>
          <cell r="K1581" t="str">
            <v/>
          </cell>
          <cell r="L1581" t="str">
            <v/>
          </cell>
          <cell r="M1581" t="str">
            <v/>
          </cell>
          <cell r="N1581" t="str">
            <v/>
          </cell>
          <cell r="HC1581" t="str">
            <v/>
          </cell>
        </row>
        <row r="1582">
          <cell r="C1582" t="str">
            <v>Stateline</v>
          </cell>
          <cell r="D1582" t="str">
            <v>Major</v>
          </cell>
          <cell r="H1582">
            <v>11830</v>
          </cell>
          <cell r="I1582">
            <v>0</v>
          </cell>
          <cell r="J1582">
            <v>18745.772320665492</v>
          </cell>
          <cell r="K1582">
            <v>87085.5</v>
          </cell>
          <cell r="L1582">
            <v>7700</v>
          </cell>
          <cell r="M1582">
            <v>107502.66</v>
          </cell>
          <cell r="N1582">
            <v>339776.47794385056</v>
          </cell>
          <cell r="HC1582">
            <v>0.25925925925925924</v>
          </cell>
        </row>
        <row r="1583">
          <cell r="C1583" t="str">
            <v>Stateline</v>
          </cell>
          <cell r="D1583" t="str">
            <v>Mini-Minor</v>
          </cell>
          <cell r="H1583">
            <v>3360</v>
          </cell>
          <cell r="I1583">
            <v>0</v>
          </cell>
          <cell r="J1583">
            <v>14195.77232066549</v>
          </cell>
          <cell r="K1583">
            <v>0</v>
          </cell>
          <cell r="L1583">
            <v>0</v>
          </cell>
          <cell r="M1583">
            <v>31248.82</v>
          </cell>
          <cell r="N1583">
            <v>75580.306532017828</v>
          </cell>
          <cell r="HC1583">
            <v>0</v>
          </cell>
        </row>
        <row r="1584">
          <cell r="C1584" t="str">
            <v>Stateline</v>
          </cell>
          <cell r="D1584" t="str">
            <v>GBX Oil Changes</v>
          </cell>
          <cell r="H1584">
            <v>1400</v>
          </cell>
          <cell r="I1584">
            <v>6000</v>
          </cell>
          <cell r="J1584">
            <v>0</v>
          </cell>
          <cell r="K1584">
            <v>0</v>
          </cell>
          <cell r="L1584">
            <v>0</v>
          </cell>
          <cell r="M1584">
            <v>59796</v>
          </cell>
          <cell r="N1584">
            <v>61568.100559228427</v>
          </cell>
          <cell r="HC1584">
            <v>0</v>
          </cell>
        </row>
        <row r="1585">
          <cell r="C1585" t="str">
            <v>Stateline</v>
          </cell>
          <cell r="D1585" t="str">
            <v/>
          </cell>
          <cell r="H1585" t="str">
            <v/>
          </cell>
          <cell r="I1585" t="str">
            <v/>
          </cell>
          <cell r="J1585" t="str">
            <v/>
          </cell>
          <cell r="K1585" t="str">
            <v/>
          </cell>
          <cell r="L1585" t="str">
            <v/>
          </cell>
          <cell r="M1585" t="str">
            <v/>
          </cell>
          <cell r="N1585" t="str">
            <v/>
          </cell>
          <cell r="HC1585" t="str">
            <v/>
          </cell>
        </row>
        <row r="1586">
          <cell r="C1586" t="str">
            <v>Stateline</v>
          </cell>
          <cell r="D1586" t="str">
            <v/>
          </cell>
          <cell r="H1586" t="str">
            <v/>
          </cell>
          <cell r="I1586" t="str">
            <v/>
          </cell>
          <cell r="J1586" t="str">
            <v/>
          </cell>
          <cell r="K1586" t="str">
            <v/>
          </cell>
          <cell r="L1586" t="str">
            <v/>
          </cell>
          <cell r="M1586" t="str">
            <v/>
          </cell>
          <cell r="N1586" t="str">
            <v/>
          </cell>
          <cell r="HC1586" t="str">
            <v/>
          </cell>
        </row>
        <row r="1587">
          <cell r="C1587" t="str">
            <v>Vansycle 1</v>
          </cell>
          <cell r="D1587" t="str">
            <v>Major</v>
          </cell>
          <cell r="H1587">
            <v>700</v>
          </cell>
          <cell r="I1587">
            <v>0</v>
          </cell>
          <cell r="J1587">
            <v>1190.81533815737</v>
          </cell>
          <cell r="K1587">
            <v>0</v>
          </cell>
          <cell r="L1587">
            <v>0</v>
          </cell>
          <cell r="M1587">
            <v>8998.02</v>
          </cell>
          <cell r="N1587">
            <v>26574.559515648889</v>
          </cell>
          <cell r="HC1587">
            <v>0.1111111111111111</v>
          </cell>
        </row>
        <row r="1588">
          <cell r="C1588" t="str">
            <v>Vansycle 1</v>
          </cell>
          <cell r="D1588" t="str">
            <v>Mini-Minor</v>
          </cell>
          <cell r="H1588">
            <v>280</v>
          </cell>
          <cell r="I1588">
            <v>0</v>
          </cell>
          <cell r="J1588">
            <v>1190.81533815737</v>
          </cell>
          <cell r="K1588">
            <v>0</v>
          </cell>
          <cell r="L1588">
            <v>0</v>
          </cell>
          <cell r="M1588">
            <v>2615.54</v>
          </cell>
          <cell r="N1588">
            <v>6326.1049520191127</v>
          </cell>
          <cell r="HC1588">
            <v>0</v>
          </cell>
        </row>
        <row r="1589">
          <cell r="C1589" t="str">
            <v>Vansycle 1</v>
          </cell>
          <cell r="D1589" t="str">
            <v>GBX Oil Changes</v>
          </cell>
          <cell r="H1589">
            <v>70</v>
          </cell>
          <cell r="I1589">
            <v>600</v>
          </cell>
          <cell r="J1589">
            <v>0</v>
          </cell>
          <cell r="K1589">
            <v>0</v>
          </cell>
          <cell r="L1589">
            <v>0</v>
          </cell>
          <cell r="M1589">
            <v>5148</v>
          </cell>
          <cell r="N1589">
            <v>5300.5649488077452</v>
          </cell>
          <cell r="HC1589">
            <v>0</v>
          </cell>
        </row>
        <row r="1590">
          <cell r="C1590" t="str">
            <v>Vansycle 1</v>
          </cell>
          <cell r="D1590" t="str">
            <v/>
          </cell>
          <cell r="H1590" t="str">
            <v/>
          </cell>
          <cell r="I1590" t="str">
            <v/>
          </cell>
          <cell r="J1590" t="str">
            <v/>
          </cell>
          <cell r="K1590" t="str">
            <v/>
          </cell>
          <cell r="L1590" t="str">
            <v/>
          </cell>
          <cell r="M1590" t="str">
            <v/>
          </cell>
          <cell r="N1590" t="str">
            <v/>
          </cell>
          <cell r="HC1590" t="str">
            <v/>
          </cell>
        </row>
        <row r="1591">
          <cell r="C1591" t="str">
            <v>Vansycle 1</v>
          </cell>
          <cell r="D1591" t="str">
            <v/>
          </cell>
          <cell r="H1591" t="str">
            <v/>
          </cell>
          <cell r="I1591" t="str">
            <v/>
          </cell>
          <cell r="J1591" t="str">
            <v/>
          </cell>
          <cell r="K1591" t="str">
            <v/>
          </cell>
          <cell r="L1591" t="str">
            <v/>
          </cell>
          <cell r="M1591" t="str">
            <v/>
          </cell>
          <cell r="N1591" t="str">
            <v/>
          </cell>
          <cell r="HC1591" t="str">
            <v/>
          </cell>
        </row>
        <row r="1592">
          <cell r="C1592" t="str">
            <v>Vansycle 2</v>
          </cell>
          <cell r="D1592" t="str">
            <v>Major</v>
          </cell>
          <cell r="H1592">
            <v>3150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142176.49</v>
          </cell>
          <cell r="N1592">
            <v>127926.31345787334</v>
          </cell>
          <cell r="HC1592">
            <v>0.1111111111111111</v>
          </cell>
        </row>
        <row r="1593">
          <cell r="C1593" t="str">
            <v>Vansycle 2</v>
          </cell>
          <cell r="D1593" t="str">
            <v>GBX Oil Changes</v>
          </cell>
          <cell r="H1593">
            <v>70</v>
          </cell>
          <cell r="I1593">
            <v>600</v>
          </cell>
          <cell r="J1593">
            <v>0</v>
          </cell>
          <cell r="K1593">
            <v>0</v>
          </cell>
          <cell r="L1593">
            <v>0</v>
          </cell>
          <cell r="M1593">
            <v>24887.7</v>
          </cell>
          <cell r="N1593">
            <v>2705.711990883784</v>
          </cell>
          <cell r="HC1593">
            <v>0</v>
          </cell>
        </row>
        <row r="1594">
          <cell r="C1594" t="str">
            <v>Vansycle 2</v>
          </cell>
          <cell r="D1594" t="str">
            <v/>
          </cell>
          <cell r="H1594" t="str">
            <v/>
          </cell>
          <cell r="I1594" t="str">
            <v/>
          </cell>
          <cell r="J1594" t="str">
            <v/>
          </cell>
          <cell r="K1594" t="str">
            <v/>
          </cell>
          <cell r="L1594" t="str">
            <v/>
          </cell>
          <cell r="M1594" t="str">
            <v/>
          </cell>
          <cell r="N1594" t="str">
            <v/>
          </cell>
          <cell r="HC1594" t="str">
            <v/>
          </cell>
        </row>
        <row r="1595">
          <cell r="C1595" t="str">
            <v>Vansycle 2</v>
          </cell>
          <cell r="D1595" t="str">
            <v/>
          </cell>
          <cell r="H1595" t="str">
            <v/>
          </cell>
          <cell r="I1595" t="str">
            <v/>
          </cell>
          <cell r="J1595" t="str">
            <v/>
          </cell>
          <cell r="K1595" t="str">
            <v/>
          </cell>
          <cell r="L1595" t="str">
            <v/>
          </cell>
          <cell r="M1595" t="str">
            <v/>
          </cell>
          <cell r="N1595" t="str">
            <v/>
          </cell>
          <cell r="HC1595" t="str">
            <v/>
          </cell>
        </row>
        <row r="1596">
          <cell r="C1596" t="str">
            <v>Vansycle 2</v>
          </cell>
          <cell r="D1596" t="str">
            <v/>
          </cell>
          <cell r="H1596" t="str">
            <v/>
          </cell>
          <cell r="I1596" t="str">
            <v/>
          </cell>
          <cell r="J1596" t="str">
            <v/>
          </cell>
          <cell r="K1596" t="str">
            <v/>
          </cell>
          <cell r="L1596" t="str">
            <v/>
          </cell>
          <cell r="M1596" t="str">
            <v/>
          </cell>
          <cell r="N1596" t="str">
            <v/>
          </cell>
          <cell r="HC1596" t="str">
            <v/>
          </cell>
        </row>
        <row r="1597">
          <cell r="C1597" t="str">
            <v>Wind Power Partners 90</v>
          </cell>
          <cell r="D1597" t="str">
            <v>Major</v>
          </cell>
          <cell r="H1597">
            <v>3640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7150</v>
          </cell>
          <cell r="N1597">
            <v>32646.001852970468</v>
          </cell>
          <cell r="HC1597">
            <v>0.1111111111111111</v>
          </cell>
        </row>
        <row r="1598">
          <cell r="C1598" t="str">
            <v>Wind Power Partners 90</v>
          </cell>
          <cell r="D1598" t="str">
            <v/>
          </cell>
          <cell r="H1598" t="str">
            <v/>
          </cell>
          <cell r="I1598" t="str">
            <v/>
          </cell>
          <cell r="J1598" t="str">
            <v/>
          </cell>
          <cell r="K1598" t="str">
            <v/>
          </cell>
          <cell r="L1598" t="str">
            <v/>
          </cell>
          <cell r="M1598" t="str">
            <v/>
          </cell>
          <cell r="N1598" t="str">
            <v/>
          </cell>
          <cell r="HC1598" t="str">
            <v/>
          </cell>
        </row>
        <row r="1599">
          <cell r="C1599" t="str">
            <v>Wind Power Partners 90</v>
          </cell>
          <cell r="D1599" t="str">
            <v/>
          </cell>
          <cell r="H1599" t="str">
            <v/>
          </cell>
          <cell r="I1599" t="str">
            <v/>
          </cell>
          <cell r="J1599" t="str">
            <v/>
          </cell>
          <cell r="K1599" t="str">
            <v/>
          </cell>
          <cell r="L1599" t="str">
            <v/>
          </cell>
          <cell r="M1599" t="str">
            <v/>
          </cell>
          <cell r="N1599" t="str">
            <v/>
          </cell>
          <cell r="HC1599" t="str">
            <v/>
          </cell>
        </row>
        <row r="1600">
          <cell r="C1600" t="str">
            <v>Wind Power Partners 90</v>
          </cell>
          <cell r="D1600" t="str">
            <v/>
          </cell>
          <cell r="H1600" t="str">
            <v/>
          </cell>
          <cell r="I1600" t="str">
            <v/>
          </cell>
          <cell r="J1600" t="str">
            <v/>
          </cell>
          <cell r="K1600" t="str">
            <v/>
          </cell>
          <cell r="L1600" t="str">
            <v/>
          </cell>
          <cell r="M1600" t="str">
            <v/>
          </cell>
          <cell r="N1600" t="str">
            <v/>
          </cell>
          <cell r="HC1600" t="str">
            <v/>
          </cell>
        </row>
        <row r="1601">
          <cell r="C1601" t="str">
            <v>Wind Power Partners 90</v>
          </cell>
          <cell r="D1601" t="str">
            <v/>
          </cell>
          <cell r="H1601" t="str">
            <v/>
          </cell>
          <cell r="I1601" t="str">
            <v/>
          </cell>
          <cell r="J1601" t="str">
            <v/>
          </cell>
          <cell r="K1601" t="str">
            <v/>
          </cell>
          <cell r="L1601" t="str">
            <v/>
          </cell>
          <cell r="M1601" t="str">
            <v/>
          </cell>
          <cell r="N1601" t="str">
            <v/>
          </cell>
          <cell r="HC1601" t="str">
            <v/>
          </cell>
        </row>
        <row r="1602">
          <cell r="C1602" t="str">
            <v>Wind Power Partners 91</v>
          </cell>
          <cell r="D1602" t="str">
            <v>Major</v>
          </cell>
          <cell r="H1602">
            <v>3640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10725</v>
          </cell>
          <cell r="N1602">
            <v>48969.002779455703</v>
          </cell>
          <cell r="HC1602">
            <v>0.1111111111111111</v>
          </cell>
        </row>
        <row r="1603">
          <cell r="C1603" t="str">
            <v>Wind Power Partners 91</v>
          </cell>
          <cell r="D1603" t="str">
            <v/>
          </cell>
          <cell r="H1603" t="str">
            <v/>
          </cell>
          <cell r="I1603" t="str">
            <v/>
          </cell>
          <cell r="J1603" t="str">
            <v/>
          </cell>
          <cell r="K1603" t="str">
            <v/>
          </cell>
          <cell r="L1603" t="str">
            <v/>
          </cell>
          <cell r="M1603" t="str">
            <v/>
          </cell>
          <cell r="N1603" t="str">
            <v/>
          </cell>
          <cell r="HC1603" t="str">
            <v/>
          </cell>
        </row>
        <row r="1604">
          <cell r="C1604" t="str">
            <v>Wind Power Partners 91</v>
          </cell>
          <cell r="D1604" t="str">
            <v/>
          </cell>
          <cell r="H1604" t="str">
            <v/>
          </cell>
          <cell r="I1604" t="str">
            <v/>
          </cell>
          <cell r="J1604" t="str">
            <v/>
          </cell>
          <cell r="K1604" t="str">
            <v/>
          </cell>
          <cell r="L1604" t="str">
            <v/>
          </cell>
          <cell r="M1604" t="str">
            <v/>
          </cell>
          <cell r="N1604" t="str">
            <v/>
          </cell>
          <cell r="HC1604" t="str">
            <v/>
          </cell>
        </row>
        <row r="1605">
          <cell r="C1605" t="str">
            <v>Wind Power Partners 91</v>
          </cell>
          <cell r="D1605" t="str">
            <v/>
          </cell>
          <cell r="H1605" t="str">
            <v/>
          </cell>
          <cell r="I1605" t="str">
            <v/>
          </cell>
          <cell r="J1605" t="str">
            <v/>
          </cell>
          <cell r="K1605" t="str">
            <v/>
          </cell>
          <cell r="L1605" t="str">
            <v/>
          </cell>
          <cell r="M1605" t="str">
            <v/>
          </cell>
          <cell r="N1605" t="str">
            <v/>
          </cell>
          <cell r="HC1605" t="str">
            <v/>
          </cell>
        </row>
        <row r="1606">
          <cell r="C1606" t="str">
            <v>Wind Power Partners 91</v>
          </cell>
          <cell r="D1606" t="str">
            <v/>
          </cell>
          <cell r="H1606" t="str">
            <v/>
          </cell>
          <cell r="I1606" t="str">
            <v/>
          </cell>
          <cell r="J1606" t="str">
            <v/>
          </cell>
          <cell r="K1606" t="str">
            <v/>
          </cell>
          <cell r="L1606" t="str">
            <v/>
          </cell>
          <cell r="M1606" t="str">
            <v/>
          </cell>
          <cell r="N1606" t="str">
            <v/>
          </cell>
          <cell r="HC1606" t="str">
            <v/>
          </cell>
        </row>
        <row r="1607">
          <cell r="C1607" t="str">
            <v>Wind Power Partners 91-2</v>
          </cell>
          <cell r="D1607" t="str">
            <v>Major</v>
          </cell>
          <cell r="H1607">
            <v>3640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14300</v>
          </cell>
          <cell r="N1607">
            <v>65292.003705940937</v>
          </cell>
          <cell r="HC1607">
            <v>0.1111111111111111</v>
          </cell>
        </row>
        <row r="1608">
          <cell r="C1608" t="str">
            <v>Wind Power Partners 91-2</v>
          </cell>
          <cell r="D1608" t="str">
            <v/>
          </cell>
          <cell r="H1608" t="str">
            <v/>
          </cell>
          <cell r="I1608" t="str">
            <v/>
          </cell>
          <cell r="J1608" t="str">
            <v/>
          </cell>
          <cell r="K1608" t="str">
            <v/>
          </cell>
          <cell r="L1608" t="str">
            <v/>
          </cell>
          <cell r="M1608" t="str">
            <v/>
          </cell>
          <cell r="N1608" t="str">
            <v/>
          </cell>
          <cell r="HC1608" t="str">
            <v/>
          </cell>
        </row>
        <row r="1609">
          <cell r="C1609" t="str">
            <v>Wind Power Partners 91-2</v>
          </cell>
          <cell r="D1609" t="str">
            <v/>
          </cell>
          <cell r="H1609" t="str">
            <v/>
          </cell>
          <cell r="I1609" t="str">
            <v/>
          </cell>
          <cell r="J1609" t="str">
            <v/>
          </cell>
          <cell r="K1609" t="str">
            <v/>
          </cell>
          <cell r="L1609" t="str">
            <v/>
          </cell>
          <cell r="M1609" t="str">
            <v/>
          </cell>
          <cell r="N1609" t="str">
            <v/>
          </cell>
          <cell r="HC1609" t="str">
            <v/>
          </cell>
        </row>
        <row r="1610">
          <cell r="C1610" t="str">
            <v>Wind Power Partners 91-2</v>
          </cell>
          <cell r="D1610" t="str">
            <v/>
          </cell>
          <cell r="H1610" t="str">
            <v/>
          </cell>
          <cell r="I1610" t="str">
            <v/>
          </cell>
          <cell r="J1610" t="str">
            <v/>
          </cell>
          <cell r="K1610" t="str">
            <v/>
          </cell>
          <cell r="L1610" t="str">
            <v/>
          </cell>
          <cell r="M1610" t="str">
            <v/>
          </cell>
          <cell r="N1610" t="str">
            <v/>
          </cell>
          <cell r="HC1610" t="str">
            <v/>
          </cell>
        </row>
        <row r="1611">
          <cell r="C1611" t="str">
            <v>Wind Power Partners 91-2</v>
          </cell>
          <cell r="D1611" t="str">
            <v/>
          </cell>
          <cell r="H1611" t="str">
            <v/>
          </cell>
          <cell r="I1611" t="str">
            <v/>
          </cell>
          <cell r="J1611" t="str">
            <v/>
          </cell>
          <cell r="K1611" t="str">
            <v/>
          </cell>
          <cell r="L1611" t="str">
            <v/>
          </cell>
          <cell r="M1611" t="str">
            <v/>
          </cell>
          <cell r="N1611" t="str">
            <v/>
          </cell>
          <cell r="HC1611" t="str">
            <v/>
          </cell>
        </row>
        <row r="1612">
          <cell r="C1612" t="str">
            <v>Wind Power Partners 92</v>
          </cell>
          <cell r="D1612" t="str">
            <v>Major</v>
          </cell>
          <cell r="H1612">
            <v>3640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14300</v>
          </cell>
          <cell r="N1612">
            <v>65292.003705940937</v>
          </cell>
          <cell r="HC1612">
            <v>0.1111111111111111</v>
          </cell>
        </row>
        <row r="1613">
          <cell r="C1613" t="str">
            <v>Wind Power Partners 92</v>
          </cell>
          <cell r="D1613" t="str">
            <v/>
          </cell>
          <cell r="H1613" t="str">
            <v/>
          </cell>
          <cell r="I1613" t="str">
            <v/>
          </cell>
          <cell r="J1613" t="str">
            <v/>
          </cell>
          <cell r="K1613" t="str">
            <v/>
          </cell>
          <cell r="L1613" t="str">
            <v/>
          </cell>
          <cell r="M1613" t="str">
            <v/>
          </cell>
          <cell r="N1613" t="str">
            <v/>
          </cell>
          <cell r="HC1613" t="str">
            <v/>
          </cell>
        </row>
        <row r="1614">
          <cell r="C1614" t="str">
            <v>Wind Power Partners 92</v>
          </cell>
          <cell r="D1614" t="str">
            <v/>
          </cell>
          <cell r="H1614" t="str">
            <v/>
          </cell>
          <cell r="I1614" t="str">
            <v/>
          </cell>
          <cell r="J1614" t="str">
            <v/>
          </cell>
          <cell r="K1614" t="str">
            <v/>
          </cell>
          <cell r="L1614" t="str">
            <v/>
          </cell>
          <cell r="M1614" t="str">
            <v/>
          </cell>
          <cell r="N1614" t="str">
            <v/>
          </cell>
          <cell r="HC1614" t="str">
            <v/>
          </cell>
        </row>
        <row r="1615">
          <cell r="C1615" t="str">
            <v>Wind Power Partners 92</v>
          </cell>
          <cell r="D1615" t="str">
            <v/>
          </cell>
          <cell r="H1615" t="str">
            <v/>
          </cell>
          <cell r="I1615" t="str">
            <v/>
          </cell>
          <cell r="J1615" t="str">
            <v/>
          </cell>
          <cell r="K1615" t="str">
            <v/>
          </cell>
          <cell r="L1615" t="str">
            <v/>
          </cell>
          <cell r="M1615" t="str">
            <v/>
          </cell>
          <cell r="N1615" t="str">
            <v/>
          </cell>
          <cell r="HC1615" t="str">
            <v/>
          </cell>
        </row>
        <row r="1616">
          <cell r="C1616" t="str">
            <v>Wind Power Partners 92</v>
          </cell>
          <cell r="D1616" t="str">
            <v/>
          </cell>
          <cell r="H1616" t="str">
            <v/>
          </cell>
          <cell r="I1616" t="str">
            <v/>
          </cell>
          <cell r="J1616" t="str">
            <v/>
          </cell>
          <cell r="K1616" t="str">
            <v/>
          </cell>
          <cell r="L1616" t="str">
            <v/>
          </cell>
          <cell r="M1616" t="str">
            <v/>
          </cell>
          <cell r="N1616" t="str">
            <v/>
          </cell>
          <cell r="HC1616" t="str">
            <v/>
          </cell>
        </row>
        <row r="1617">
          <cell r="C1617" t="str">
            <v>Wyoming</v>
          </cell>
          <cell r="D1617" t="str">
            <v>Major</v>
          </cell>
          <cell r="H1617">
            <v>3840</v>
          </cell>
          <cell r="I1617">
            <v>0</v>
          </cell>
          <cell r="J1617">
            <v>10737.217252578201</v>
          </cell>
          <cell r="K1617">
            <v>55310</v>
          </cell>
          <cell r="L1617">
            <v>0</v>
          </cell>
          <cell r="M1617">
            <v>293296</v>
          </cell>
          <cell r="N1617">
            <v>140296.17730508509</v>
          </cell>
          <cell r="HC1617">
            <v>0.33333333333333331</v>
          </cell>
        </row>
        <row r="1618">
          <cell r="C1618" t="str">
            <v>Wyoming</v>
          </cell>
          <cell r="D1618" t="str">
            <v>Minor</v>
          </cell>
          <cell r="H1618">
            <v>2730</v>
          </cell>
          <cell r="I1618">
            <v>0</v>
          </cell>
          <cell r="J1618">
            <v>6837.2172525782007</v>
          </cell>
          <cell r="K1618">
            <v>0</v>
          </cell>
          <cell r="L1618">
            <v>0</v>
          </cell>
          <cell r="M1618">
            <v>69039.199999999997</v>
          </cell>
          <cell r="N1618">
            <v>109005.11918829022</v>
          </cell>
          <cell r="HC1618">
            <v>0.1111111111111111</v>
          </cell>
        </row>
        <row r="1619">
          <cell r="C1619" t="str">
            <v>Wyoming</v>
          </cell>
          <cell r="D1619" t="str">
            <v>GBX Oil Changes</v>
          </cell>
          <cell r="H1619">
            <v>140</v>
          </cell>
          <cell r="I1619">
            <v>1200</v>
          </cell>
          <cell r="J1619">
            <v>0</v>
          </cell>
          <cell r="K1619">
            <v>0</v>
          </cell>
          <cell r="L1619">
            <v>0</v>
          </cell>
          <cell r="M1619">
            <v>53388.800000000003</v>
          </cell>
          <cell r="N1619">
            <v>4810.1546504600601</v>
          </cell>
          <cell r="HC1619">
            <v>0</v>
          </cell>
        </row>
        <row r="1620">
          <cell r="C1620" t="str">
            <v>Wyoming</v>
          </cell>
          <cell r="D1620" t="str">
            <v/>
          </cell>
          <cell r="H1620" t="str">
            <v/>
          </cell>
          <cell r="I1620" t="str">
            <v/>
          </cell>
          <cell r="J1620" t="str">
            <v/>
          </cell>
          <cell r="K1620" t="str">
            <v/>
          </cell>
          <cell r="L1620" t="str">
            <v/>
          </cell>
          <cell r="M1620" t="str">
            <v/>
          </cell>
          <cell r="N1620" t="str">
            <v/>
          </cell>
          <cell r="HC1620" t="str">
            <v/>
          </cell>
        </row>
        <row r="1621">
          <cell r="C1621" t="str">
            <v>Wyoming</v>
          </cell>
          <cell r="D1621" t="str">
            <v/>
          </cell>
          <cell r="H1621" t="str">
            <v/>
          </cell>
          <cell r="I1621" t="str">
            <v/>
          </cell>
          <cell r="J1621" t="str">
            <v/>
          </cell>
          <cell r="K1621" t="str">
            <v/>
          </cell>
          <cell r="L1621" t="str">
            <v/>
          </cell>
          <cell r="M1621" t="str">
            <v/>
          </cell>
          <cell r="N1621" t="str">
            <v/>
          </cell>
          <cell r="HC1621" t="str">
            <v/>
          </cell>
        </row>
        <row r="1622">
          <cell r="C1622" t="str">
            <v>Cabazon</v>
          </cell>
          <cell r="D1622" t="str">
            <v>Major (CZ &amp; GP)</v>
          </cell>
          <cell r="H1622">
            <v>1540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23198.240000000002</v>
          </cell>
          <cell r="N1622">
            <v>50348.28032249472</v>
          </cell>
          <cell r="HC1622">
            <v>0</v>
          </cell>
        </row>
        <row r="1623">
          <cell r="C1623" t="str">
            <v>Cabazon</v>
          </cell>
          <cell r="D1623" t="str">
            <v>Minor</v>
          </cell>
          <cell r="H1623">
            <v>630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25477.399999999998</v>
          </cell>
          <cell r="N1623">
            <v>21841.589886876147</v>
          </cell>
          <cell r="HC1623">
            <v>0</v>
          </cell>
        </row>
        <row r="1624">
          <cell r="C1624" t="str">
            <v>Cabazon</v>
          </cell>
          <cell r="D1624" t="str">
            <v>GBX Oil Changes</v>
          </cell>
          <cell r="H1624">
            <v>140</v>
          </cell>
          <cell r="I1624">
            <v>1200</v>
          </cell>
          <cell r="J1624">
            <v>0</v>
          </cell>
          <cell r="K1624">
            <v>0</v>
          </cell>
          <cell r="L1624">
            <v>0</v>
          </cell>
          <cell r="M1624">
            <v>29357.25</v>
          </cell>
          <cell r="N1624">
            <v>3692.5764812977427</v>
          </cell>
          <cell r="HC1624">
            <v>0</v>
          </cell>
        </row>
        <row r="1625">
          <cell r="C1625" t="str">
            <v>Cabazon</v>
          </cell>
          <cell r="D1625" t="str">
            <v/>
          </cell>
          <cell r="H1625" t="str">
            <v/>
          </cell>
          <cell r="I1625" t="str">
            <v/>
          </cell>
          <cell r="J1625" t="str">
            <v/>
          </cell>
          <cell r="K1625" t="str">
            <v/>
          </cell>
          <cell r="L1625" t="str">
            <v/>
          </cell>
          <cell r="M1625" t="str">
            <v/>
          </cell>
          <cell r="N1625" t="str">
            <v/>
          </cell>
          <cell r="HC1625" t="str">
            <v/>
          </cell>
        </row>
        <row r="1626">
          <cell r="C1626" t="str">
            <v>Cabazon</v>
          </cell>
          <cell r="D1626" t="str">
            <v/>
          </cell>
          <cell r="H1626" t="str">
            <v/>
          </cell>
          <cell r="I1626" t="str">
            <v/>
          </cell>
          <cell r="J1626" t="str">
            <v/>
          </cell>
          <cell r="K1626" t="str">
            <v/>
          </cell>
          <cell r="L1626" t="str">
            <v/>
          </cell>
          <cell r="M1626" t="str">
            <v/>
          </cell>
          <cell r="N1626" t="str">
            <v/>
          </cell>
          <cell r="HC1626" t="str">
            <v/>
          </cell>
        </row>
        <row r="1627">
          <cell r="C1627" t="str">
            <v>Green Power</v>
          </cell>
          <cell r="D1627" t="str">
            <v>Major (CZ &amp; GP)</v>
          </cell>
          <cell r="H1627">
            <v>630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8922.4</v>
          </cell>
          <cell r="N1627">
            <v>19364.723200959506</v>
          </cell>
          <cell r="HC1627">
            <v>0</v>
          </cell>
        </row>
        <row r="1628">
          <cell r="C1628" t="str">
            <v>Green Power</v>
          </cell>
          <cell r="D1628" t="str">
            <v>Minor</v>
          </cell>
          <cell r="H1628">
            <v>630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9799</v>
          </cell>
          <cell r="N1628">
            <v>8400.6114949523635</v>
          </cell>
          <cell r="HC1628">
            <v>0</v>
          </cell>
        </row>
        <row r="1629">
          <cell r="C1629" t="str">
            <v>Green Power</v>
          </cell>
          <cell r="D1629" t="str">
            <v/>
          </cell>
          <cell r="H1629" t="str">
            <v/>
          </cell>
          <cell r="I1629" t="str">
            <v/>
          </cell>
          <cell r="J1629" t="str">
            <v/>
          </cell>
          <cell r="K1629" t="str">
            <v/>
          </cell>
          <cell r="L1629" t="str">
            <v/>
          </cell>
          <cell r="M1629" t="str">
            <v/>
          </cell>
          <cell r="N1629" t="str">
            <v/>
          </cell>
          <cell r="HC1629" t="str">
            <v/>
          </cell>
        </row>
        <row r="1630">
          <cell r="C1630" t="str">
            <v>Green Power</v>
          </cell>
          <cell r="D1630" t="str">
            <v/>
          </cell>
          <cell r="H1630" t="str">
            <v/>
          </cell>
          <cell r="I1630" t="str">
            <v/>
          </cell>
          <cell r="J1630" t="str">
            <v/>
          </cell>
          <cell r="K1630" t="str">
            <v/>
          </cell>
          <cell r="L1630" t="str">
            <v/>
          </cell>
          <cell r="M1630" t="str">
            <v/>
          </cell>
          <cell r="N1630" t="str">
            <v/>
          </cell>
          <cell r="HC1630" t="str">
            <v/>
          </cell>
        </row>
        <row r="1631">
          <cell r="C1631" t="str">
            <v>Green Power</v>
          </cell>
          <cell r="D1631" t="str">
            <v/>
          </cell>
          <cell r="H1631" t="str">
            <v/>
          </cell>
          <cell r="I1631" t="str">
            <v/>
          </cell>
          <cell r="J1631" t="str">
            <v/>
          </cell>
          <cell r="K1631" t="str">
            <v/>
          </cell>
          <cell r="L1631" t="str">
            <v/>
          </cell>
          <cell r="M1631" t="str">
            <v/>
          </cell>
          <cell r="N1631" t="str">
            <v/>
          </cell>
          <cell r="HC1631" t="str">
            <v/>
          </cell>
        </row>
        <row r="1632">
          <cell r="C1632" t="str">
            <v>Mojave 16/17/18 250</v>
          </cell>
          <cell r="D1632" t="str">
            <v>Major</v>
          </cell>
          <cell r="H1632">
            <v>3640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40215.54</v>
          </cell>
          <cell r="N1632">
            <v>104279.78005357183</v>
          </cell>
          <cell r="HC1632">
            <v>0.2</v>
          </cell>
        </row>
        <row r="1633">
          <cell r="C1633" t="str">
            <v>Mojave 16/17/18 250</v>
          </cell>
          <cell r="D1633" t="str">
            <v>Minor</v>
          </cell>
          <cell r="H1633">
            <v>3640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39067.439999999995</v>
          </cell>
          <cell r="N1633">
            <v>53087.888027272922</v>
          </cell>
          <cell r="HC1633">
            <v>0</v>
          </cell>
        </row>
        <row r="1634">
          <cell r="C1634" t="str">
            <v>Mojave 16/17/18 250</v>
          </cell>
          <cell r="D1634" t="str">
            <v>Minor</v>
          </cell>
          <cell r="H1634">
            <v>3640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39067.439999999995</v>
          </cell>
          <cell r="N1634">
            <v>53087.888027272922</v>
          </cell>
          <cell r="HC1634">
            <v>0</v>
          </cell>
        </row>
        <row r="1635">
          <cell r="C1635" t="str">
            <v>Mojave 16/17/18 250</v>
          </cell>
          <cell r="D1635" t="str">
            <v>GBX Oil Changes</v>
          </cell>
          <cell r="H1635">
            <v>3640</v>
          </cell>
          <cell r="I1635">
            <v>31200</v>
          </cell>
          <cell r="J1635">
            <v>0</v>
          </cell>
          <cell r="K1635">
            <v>0</v>
          </cell>
          <cell r="L1635">
            <v>0</v>
          </cell>
          <cell r="M1635">
            <v>39658.400000000001</v>
          </cell>
          <cell r="N1635">
            <v>34759.92668452394</v>
          </cell>
          <cell r="HC1635">
            <v>0</v>
          </cell>
        </row>
        <row r="1636">
          <cell r="C1636" t="str">
            <v>Mojave 16/17/18 250</v>
          </cell>
          <cell r="D1636" t="str">
            <v/>
          </cell>
          <cell r="H1636" t="str">
            <v/>
          </cell>
          <cell r="I1636" t="str">
            <v/>
          </cell>
          <cell r="J1636" t="str">
            <v/>
          </cell>
          <cell r="K1636" t="str">
            <v/>
          </cell>
          <cell r="L1636" t="str">
            <v/>
          </cell>
          <cell r="M1636" t="str">
            <v/>
          </cell>
          <cell r="N1636" t="str">
            <v/>
          </cell>
          <cell r="HC1636" t="str">
            <v/>
          </cell>
        </row>
        <row r="1637">
          <cell r="C1637" t="str">
            <v>Mojave 16/17/18 600</v>
          </cell>
          <cell r="D1637" t="str">
            <v>Major</v>
          </cell>
          <cell r="H1637">
            <v>3640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7107.5999999999995</v>
          </cell>
          <cell r="N1637">
            <v>18360.508090580937</v>
          </cell>
          <cell r="HC1637">
            <v>0.1111111111111111</v>
          </cell>
        </row>
        <row r="1638">
          <cell r="C1638" t="str">
            <v>Mojave 16/17/18 600</v>
          </cell>
          <cell r="D1638" t="str">
            <v>Minor (A / C)</v>
          </cell>
          <cell r="H1638">
            <v>3640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1110.6000000000001</v>
          </cell>
          <cell r="N1638">
            <v>15892.281086816054</v>
          </cell>
          <cell r="HC1638">
            <v>0</v>
          </cell>
        </row>
        <row r="1639">
          <cell r="C1639" t="str">
            <v>Mojave 16/17/18 600</v>
          </cell>
          <cell r="D1639" t="str">
            <v>Minor (A / C)</v>
          </cell>
          <cell r="H1639">
            <v>3640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1110.6000000000001</v>
          </cell>
          <cell r="N1639">
            <v>15892.281086816054</v>
          </cell>
          <cell r="HC1639">
            <v>0</v>
          </cell>
        </row>
        <row r="1640">
          <cell r="C1640" t="str">
            <v>Mojave 16/17/18 600</v>
          </cell>
          <cell r="D1640" t="str">
            <v>Minor (B)</v>
          </cell>
          <cell r="H1640">
            <v>3640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4950.2999999999993</v>
          </cell>
          <cell r="N1640">
            <v>12515.703939013983</v>
          </cell>
          <cell r="HC1640">
            <v>0</v>
          </cell>
        </row>
        <row r="1641">
          <cell r="C1641" t="str">
            <v>Mojave 16/17/18 600</v>
          </cell>
          <cell r="D1641" t="str">
            <v>GBX Oil Changes</v>
          </cell>
          <cell r="H1641">
            <v>3640</v>
          </cell>
          <cell r="I1641">
            <v>31200</v>
          </cell>
          <cell r="J1641">
            <v>0</v>
          </cell>
          <cell r="K1641">
            <v>0</v>
          </cell>
          <cell r="L1641">
            <v>0</v>
          </cell>
          <cell r="M1641">
            <v>4200</v>
          </cell>
          <cell r="N1641">
            <v>2272.3547577216877</v>
          </cell>
          <cell r="HC1641">
            <v>0</v>
          </cell>
        </row>
        <row r="1642">
          <cell r="C1642" t="str">
            <v>Mojave 3/5/4</v>
          </cell>
          <cell r="D1642" t="str">
            <v>Major</v>
          </cell>
          <cell r="H1642">
            <v>3640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45186</v>
          </cell>
          <cell r="N1642">
            <v>117168.29219502452</v>
          </cell>
          <cell r="HC1642">
            <v>0.2</v>
          </cell>
        </row>
        <row r="1643">
          <cell r="C1643" t="str">
            <v>Mojave 3/5/4</v>
          </cell>
          <cell r="D1643" t="str">
            <v>Major</v>
          </cell>
          <cell r="H1643">
            <v>3640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45186</v>
          </cell>
          <cell r="N1643">
            <v>117168.29219502452</v>
          </cell>
          <cell r="HC1643">
            <v>0.2</v>
          </cell>
        </row>
        <row r="1644">
          <cell r="C1644" t="str">
            <v>Mojave 3/5/4</v>
          </cell>
          <cell r="D1644" t="str">
            <v>Minor</v>
          </cell>
          <cell r="H1644">
            <v>3640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43896</v>
          </cell>
          <cell r="N1644">
            <v>59649.312390194304</v>
          </cell>
          <cell r="HC1644">
            <v>0</v>
          </cell>
        </row>
        <row r="1645">
          <cell r="C1645" t="str">
            <v>Mojave 3/5/4</v>
          </cell>
          <cell r="D1645" t="str">
            <v>Minor</v>
          </cell>
          <cell r="H1645">
            <v>3640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43896</v>
          </cell>
          <cell r="N1645">
            <v>59649.312390194304</v>
          </cell>
          <cell r="HC1645">
            <v>0</v>
          </cell>
        </row>
        <row r="1646">
          <cell r="C1646" t="str">
            <v>Mojave 3/5/4</v>
          </cell>
          <cell r="D1646" t="str">
            <v>GBX Oil Changes</v>
          </cell>
          <cell r="H1646">
            <v>3640</v>
          </cell>
          <cell r="I1646">
            <v>31200</v>
          </cell>
          <cell r="J1646">
            <v>0</v>
          </cell>
          <cell r="K1646">
            <v>0</v>
          </cell>
          <cell r="L1646">
            <v>0</v>
          </cell>
          <cell r="M1646">
            <v>44560</v>
          </cell>
          <cell r="N1646">
            <v>39056.09739834151</v>
          </cell>
          <cell r="HC1646">
            <v>0</v>
          </cell>
        </row>
        <row r="1647">
          <cell r="C1647" t="str">
            <v>New Mexico</v>
          </cell>
          <cell r="D1647" t="str">
            <v>Major</v>
          </cell>
          <cell r="H1647">
            <v>3360</v>
          </cell>
          <cell r="I1647">
            <v>0</v>
          </cell>
          <cell r="J1647">
            <v>6277.5798083491809</v>
          </cell>
          <cell r="K1647">
            <v>0</v>
          </cell>
          <cell r="L1647">
            <v>0</v>
          </cell>
          <cell r="M1647">
            <v>201395.59999999998</v>
          </cell>
          <cell r="N1647">
            <v>148300.68855319053</v>
          </cell>
          <cell r="HC1647">
            <v>0.2</v>
          </cell>
        </row>
        <row r="1648">
          <cell r="C1648" t="str">
            <v>New Mexico</v>
          </cell>
          <cell r="D1648" t="str">
            <v>Minor</v>
          </cell>
          <cell r="H1648">
            <v>1260</v>
          </cell>
          <cell r="I1648">
            <v>0</v>
          </cell>
          <cell r="J1648">
            <v>6277.5798083491809</v>
          </cell>
          <cell r="K1648">
            <v>0</v>
          </cell>
          <cell r="L1648">
            <v>0</v>
          </cell>
          <cell r="M1648">
            <v>82039.28</v>
          </cell>
          <cell r="N1648">
            <v>53116.292461744451</v>
          </cell>
          <cell r="HC1648">
            <v>0.2</v>
          </cell>
        </row>
        <row r="1649">
          <cell r="C1649" t="str">
            <v>New Mexico</v>
          </cell>
          <cell r="D1649" t="str">
            <v>GBX Oil Changes</v>
          </cell>
          <cell r="H1649">
            <v>280</v>
          </cell>
          <cell r="I1649">
            <v>2400</v>
          </cell>
          <cell r="J1649">
            <v>0</v>
          </cell>
          <cell r="K1649">
            <v>0</v>
          </cell>
          <cell r="L1649">
            <v>0</v>
          </cell>
          <cell r="M1649">
            <v>93450</v>
          </cell>
          <cell r="N1649">
            <v>10935.707271535623</v>
          </cell>
          <cell r="HC1649">
            <v>0.2</v>
          </cell>
        </row>
        <row r="1650">
          <cell r="C1650" t="str">
            <v>New Mexico</v>
          </cell>
          <cell r="D1650" t="str">
            <v/>
          </cell>
          <cell r="H1650" t="str">
            <v/>
          </cell>
          <cell r="I1650" t="str">
            <v/>
          </cell>
          <cell r="J1650" t="str">
            <v/>
          </cell>
          <cell r="K1650" t="str">
            <v/>
          </cell>
          <cell r="L1650" t="str">
            <v/>
          </cell>
          <cell r="M1650" t="str">
            <v/>
          </cell>
          <cell r="N1650" t="str">
            <v/>
          </cell>
          <cell r="HC1650" t="str">
            <v/>
          </cell>
        </row>
        <row r="1651">
          <cell r="C1651" t="str">
            <v>New Mexico</v>
          </cell>
          <cell r="D1651" t="str">
            <v/>
          </cell>
          <cell r="H1651" t="str">
            <v/>
          </cell>
          <cell r="I1651" t="str">
            <v/>
          </cell>
          <cell r="J1651" t="str">
            <v/>
          </cell>
          <cell r="K1651" t="str">
            <v/>
          </cell>
          <cell r="L1651" t="str">
            <v/>
          </cell>
          <cell r="M1651" t="str">
            <v/>
          </cell>
          <cell r="N1651" t="str">
            <v/>
          </cell>
          <cell r="HC1651" t="str">
            <v/>
          </cell>
        </row>
        <row r="1652">
          <cell r="C1652" t="str">
            <v>Red Mesa</v>
          </cell>
          <cell r="D1652" t="str">
            <v>Major</v>
          </cell>
          <cell r="H1652">
            <v>1770</v>
          </cell>
          <cell r="I1652">
            <v>0</v>
          </cell>
          <cell r="J1652">
            <v>4451.0988841909621</v>
          </cell>
          <cell r="K1652">
            <v>12376</v>
          </cell>
          <cell r="L1652">
            <v>0</v>
          </cell>
          <cell r="M1652">
            <v>94774.399999999994</v>
          </cell>
          <cell r="N1652">
            <v>74018.16897485446</v>
          </cell>
          <cell r="HC1652">
            <v>0.33333333333333331</v>
          </cell>
        </row>
        <row r="1653">
          <cell r="C1653" t="str">
            <v>Red Mesa</v>
          </cell>
          <cell r="D1653" t="str">
            <v>Project Information</v>
          </cell>
          <cell r="H1653">
            <v>490</v>
          </cell>
          <cell r="I1653">
            <v>0</v>
          </cell>
          <cell r="J1653">
            <v>3151.0988841909616</v>
          </cell>
          <cell r="K1653">
            <v>0</v>
          </cell>
          <cell r="L1653">
            <v>0</v>
          </cell>
          <cell r="M1653">
            <v>38606.720000000001</v>
          </cell>
          <cell r="N1653">
            <v>24995.902334938564</v>
          </cell>
          <cell r="HC1653">
            <v>0.2</v>
          </cell>
        </row>
        <row r="1654">
          <cell r="C1654" t="str">
            <v>Red Mesa</v>
          </cell>
          <cell r="D1654" t="str">
            <v>Description</v>
          </cell>
          <cell r="H1654" t="str">
            <v/>
          </cell>
          <cell r="I1654" t="str">
            <v/>
          </cell>
          <cell r="J1654" t="str">
            <v/>
          </cell>
          <cell r="K1654" t="str">
            <v/>
          </cell>
          <cell r="L1654" t="str">
            <v/>
          </cell>
          <cell r="M1654" t="str">
            <v/>
          </cell>
          <cell r="N1654" t="str">
            <v/>
          </cell>
          <cell r="HC1654" t="str">
            <v/>
          </cell>
        </row>
        <row r="1655">
          <cell r="C1655" t="str">
            <v>Red Mesa</v>
          </cell>
          <cell r="D1655" t="str">
            <v/>
          </cell>
          <cell r="H1655" t="str">
            <v/>
          </cell>
          <cell r="I1655" t="str">
            <v/>
          </cell>
          <cell r="J1655" t="str">
            <v/>
          </cell>
          <cell r="K1655" t="str">
            <v/>
          </cell>
          <cell r="L1655" t="str">
            <v/>
          </cell>
          <cell r="M1655" t="str">
            <v/>
          </cell>
          <cell r="N1655" t="str">
            <v/>
          </cell>
          <cell r="HC1655" t="str">
            <v/>
          </cell>
        </row>
        <row r="1656">
          <cell r="C1656" t="str">
            <v>Red Mesa</v>
          </cell>
          <cell r="D1656" t="str">
            <v/>
          </cell>
          <cell r="H1656" t="str">
            <v/>
          </cell>
          <cell r="I1656" t="str">
            <v/>
          </cell>
          <cell r="J1656" t="str">
            <v/>
          </cell>
          <cell r="K1656" t="str">
            <v/>
          </cell>
          <cell r="L1656" t="str">
            <v/>
          </cell>
          <cell r="M1656" t="str">
            <v/>
          </cell>
          <cell r="N1656" t="str">
            <v/>
          </cell>
          <cell r="HC1656" t="str">
            <v/>
          </cell>
        </row>
        <row r="1657">
          <cell r="C1657" t="str">
            <v>Sky River</v>
          </cell>
          <cell r="D1657" t="str">
            <v>Major</v>
          </cell>
          <cell r="H1657">
            <v>1820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36022.32</v>
          </cell>
          <cell r="N1657">
            <v>151398.4761766546</v>
          </cell>
          <cell r="HC1657">
            <v>0</v>
          </cell>
        </row>
        <row r="1658">
          <cell r="C1658" t="str">
            <v>Sky River</v>
          </cell>
          <cell r="D1658" t="str">
            <v>Minor</v>
          </cell>
          <cell r="H1658">
            <v>1260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16163.61</v>
          </cell>
          <cell r="N1658">
            <v>117879.50372864833</v>
          </cell>
          <cell r="HC1658">
            <v>0.2</v>
          </cell>
        </row>
        <row r="1659">
          <cell r="C1659" t="str">
            <v>Sky River</v>
          </cell>
          <cell r="D1659" t="str">
            <v>GBX Oil Changes</v>
          </cell>
          <cell r="H1659">
            <v>3080</v>
          </cell>
          <cell r="I1659">
            <v>26400</v>
          </cell>
          <cell r="J1659">
            <v>0</v>
          </cell>
          <cell r="K1659">
            <v>0</v>
          </cell>
          <cell r="L1659">
            <v>0</v>
          </cell>
          <cell r="M1659">
            <v>22611.899999999998</v>
          </cell>
          <cell r="N1659">
            <v>32381.055297534051</v>
          </cell>
          <cell r="HC1659">
            <v>0</v>
          </cell>
        </row>
        <row r="1660">
          <cell r="C1660" t="str">
            <v>Sky River</v>
          </cell>
          <cell r="D1660" t="str">
            <v/>
          </cell>
          <cell r="H1660" t="str">
            <v/>
          </cell>
          <cell r="I1660" t="str">
            <v/>
          </cell>
          <cell r="J1660" t="str">
            <v/>
          </cell>
          <cell r="K1660" t="str">
            <v/>
          </cell>
          <cell r="L1660" t="str">
            <v/>
          </cell>
          <cell r="M1660" t="str">
            <v/>
          </cell>
          <cell r="N1660" t="str">
            <v/>
          </cell>
          <cell r="HC1660" t="str">
            <v/>
          </cell>
        </row>
        <row r="1661">
          <cell r="C1661" t="str">
            <v>Sky River</v>
          </cell>
          <cell r="D1661" t="str">
            <v/>
          </cell>
          <cell r="H1661" t="str">
            <v/>
          </cell>
          <cell r="I1661" t="str">
            <v/>
          </cell>
          <cell r="J1661" t="str">
            <v/>
          </cell>
          <cell r="K1661" t="str">
            <v/>
          </cell>
          <cell r="L1661" t="str">
            <v/>
          </cell>
          <cell r="M1661" t="str">
            <v/>
          </cell>
          <cell r="N1661" t="str">
            <v/>
          </cell>
          <cell r="HC1661" t="str">
            <v/>
          </cell>
        </row>
        <row r="1662">
          <cell r="C1662" t="str">
            <v>TPC Danwind 160</v>
          </cell>
          <cell r="D1662" t="str">
            <v>Major</v>
          </cell>
          <cell r="H1662">
            <v>3640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19936</v>
          </cell>
          <cell r="N1662">
            <v>38995.737975089527</v>
          </cell>
          <cell r="HC1662">
            <v>0</v>
          </cell>
        </row>
        <row r="1663">
          <cell r="C1663" t="str">
            <v>TPC Danwind 160</v>
          </cell>
          <cell r="D1663" t="str">
            <v>Minor</v>
          </cell>
          <cell r="H1663">
            <v>3640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961.80000000000007</v>
          </cell>
          <cell r="N1663">
            <v>26163.679647148976</v>
          </cell>
          <cell r="HC1663">
            <v>0.2</v>
          </cell>
        </row>
        <row r="1664">
          <cell r="C1664" t="str">
            <v>TPC Danwind 160</v>
          </cell>
          <cell r="D1664" t="str">
            <v>GBX Oil Changes</v>
          </cell>
          <cell r="H1664">
            <v>3640</v>
          </cell>
          <cell r="I1664">
            <v>31200</v>
          </cell>
          <cell r="J1664">
            <v>0</v>
          </cell>
          <cell r="K1664">
            <v>0</v>
          </cell>
          <cell r="L1664">
            <v>0</v>
          </cell>
          <cell r="M1664">
            <v>15485</v>
          </cell>
          <cell r="N1664">
            <v>5396.8425495890087</v>
          </cell>
          <cell r="HC1664">
            <v>0</v>
          </cell>
        </row>
        <row r="1665">
          <cell r="C1665" t="str">
            <v>TPC Danwind 160</v>
          </cell>
          <cell r="D1665" t="str">
            <v/>
          </cell>
          <cell r="H1665" t="str">
            <v/>
          </cell>
          <cell r="I1665" t="str">
            <v/>
          </cell>
          <cell r="J1665" t="str">
            <v/>
          </cell>
          <cell r="K1665" t="str">
            <v/>
          </cell>
          <cell r="L1665" t="str">
            <v/>
          </cell>
          <cell r="M1665" t="str">
            <v/>
          </cell>
          <cell r="N1665" t="str">
            <v/>
          </cell>
          <cell r="HC1665" t="str">
            <v/>
          </cell>
        </row>
        <row r="1666">
          <cell r="C1666" t="str">
            <v>TPC Danwind 160</v>
          </cell>
          <cell r="D1666" t="str">
            <v/>
          </cell>
          <cell r="H1666" t="str">
            <v/>
          </cell>
          <cell r="I1666" t="str">
            <v/>
          </cell>
          <cell r="J1666" t="str">
            <v/>
          </cell>
          <cell r="K1666" t="str">
            <v/>
          </cell>
          <cell r="L1666" t="str">
            <v/>
          </cell>
          <cell r="M1666" t="str">
            <v/>
          </cell>
          <cell r="N1666" t="str">
            <v/>
          </cell>
          <cell r="HC1666" t="str">
            <v/>
          </cell>
        </row>
        <row r="1667">
          <cell r="C1667" t="str">
            <v>TPC Morwind 600</v>
          </cell>
          <cell r="D1667" t="str">
            <v>Major</v>
          </cell>
          <cell r="H1667">
            <v>3640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6870.6799999999994</v>
          </cell>
          <cell r="N1667">
            <v>17748.491154228239</v>
          </cell>
          <cell r="HC1667">
            <v>0.1111111111111111</v>
          </cell>
        </row>
        <row r="1668">
          <cell r="C1668" t="str">
            <v>TPC Morwind 600</v>
          </cell>
          <cell r="D1668" t="str">
            <v>Minor (A / C)</v>
          </cell>
          <cell r="H1668">
            <v>3640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1073.5800000000002</v>
          </cell>
          <cell r="N1668">
            <v>15362.538383922185</v>
          </cell>
          <cell r="HC1668">
            <v>0</v>
          </cell>
        </row>
        <row r="1669">
          <cell r="C1669" t="str">
            <v>TPC Morwind 600</v>
          </cell>
          <cell r="D1669" t="str">
            <v>Minor (A / C)</v>
          </cell>
          <cell r="H1669">
            <v>3640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1073.5800000000002</v>
          </cell>
          <cell r="N1669">
            <v>15362.538383922185</v>
          </cell>
          <cell r="HC1669">
            <v>0</v>
          </cell>
        </row>
        <row r="1670">
          <cell r="C1670" t="str">
            <v>TPC Morwind 600</v>
          </cell>
          <cell r="D1670" t="str">
            <v>Minor (B)</v>
          </cell>
          <cell r="H1670">
            <v>3640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4785.29</v>
          </cell>
          <cell r="N1670">
            <v>12098.513807713518</v>
          </cell>
          <cell r="HC1670">
            <v>0</v>
          </cell>
        </row>
        <row r="1671">
          <cell r="C1671" t="str">
            <v>TPC Morwind 600</v>
          </cell>
          <cell r="D1671" t="str">
            <v>GBX Oil Changes</v>
          </cell>
          <cell r="H1671">
            <v>3640</v>
          </cell>
          <cell r="I1671">
            <v>31200</v>
          </cell>
          <cell r="J1671">
            <v>0</v>
          </cell>
          <cell r="K1671">
            <v>0</v>
          </cell>
          <cell r="L1671">
            <v>0</v>
          </cell>
          <cell r="M1671">
            <v>3675</v>
          </cell>
          <cell r="N1671">
            <v>1988.3104130064767</v>
          </cell>
          <cell r="HC1671">
            <v>0</v>
          </cell>
        </row>
        <row r="1672">
          <cell r="C1672" t="str">
            <v>Victory Gardens</v>
          </cell>
          <cell r="D1672" t="str">
            <v>Major</v>
          </cell>
          <cell r="H1672">
            <v>1540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10465.199999999999</v>
          </cell>
          <cell r="N1672">
            <v>43984.266779150414</v>
          </cell>
          <cell r="HC1672">
            <v>0</v>
          </cell>
        </row>
        <row r="1673">
          <cell r="C1673" t="str">
            <v>Victory Gardens</v>
          </cell>
          <cell r="D1673" t="str">
            <v>Minor</v>
          </cell>
          <cell r="H1673">
            <v>1540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4695.8500000000004</v>
          </cell>
          <cell r="N1673">
            <v>34246.339003735753</v>
          </cell>
          <cell r="HC1673">
            <v>0.2</v>
          </cell>
        </row>
        <row r="1674">
          <cell r="C1674" t="str">
            <v>Victory Gardens</v>
          </cell>
          <cell r="D1674" t="str">
            <v>GBX Oil Changes</v>
          </cell>
          <cell r="H1674">
            <v>3080</v>
          </cell>
          <cell r="I1674">
            <v>26400</v>
          </cell>
          <cell r="J1674">
            <v>0</v>
          </cell>
          <cell r="K1674">
            <v>0</v>
          </cell>
          <cell r="L1674">
            <v>0</v>
          </cell>
          <cell r="M1674">
            <v>6347.2</v>
          </cell>
          <cell r="N1674">
            <v>9089.419030886751</v>
          </cell>
          <cell r="HC1674">
            <v>0</v>
          </cell>
        </row>
        <row r="1675">
          <cell r="C1675" t="str">
            <v>Victory Gardens</v>
          </cell>
          <cell r="D1675" t="str">
            <v/>
          </cell>
          <cell r="H1675" t="str">
            <v/>
          </cell>
          <cell r="I1675" t="str">
            <v/>
          </cell>
          <cell r="J1675" t="str">
            <v/>
          </cell>
          <cell r="K1675" t="str">
            <v/>
          </cell>
          <cell r="L1675" t="str">
            <v/>
          </cell>
          <cell r="M1675" t="str">
            <v/>
          </cell>
          <cell r="N1675" t="str">
            <v/>
          </cell>
          <cell r="HC1675" t="str">
            <v/>
          </cell>
        </row>
        <row r="1676">
          <cell r="C1676" t="str">
            <v>Victory Gardens</v>
          </cell>
          <cell r="D1676" t="str">
            <v/>
          </cell>
          <cell r="H1676" t="str">
            <v/>
          </cell>
          <cell r="I1676" t="str">
            <v/>
          </cell>
          <cell r="J1676" t="str">
            <v/>
          </cell>
          <cell r="K1676" t="str">
            <v/>
          </cell>
          <cell r="L1676" t="str">
            <v/>
          </cell>
          <cell r="M1676" t="str">
            <v/>
          </cell>
          <cell r="N1676" t="str">
            <v/>
          </cell>
          <cell r="HC1676" t="str">
            <v/>
          </cell>
        </row>
        <row r="1677">
          <cell r="C1677" t="str">
            <v>Wind Power Partners 93 SG</v>
          </cell>
          <cell r="D1677" t="str">
            <v>Major</v>
          </cell>
          <cell r="H1677">
            <v>1120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48868.049999999996</v>
          </cell>
          <cell r="N1677">
            <v>35984.725898935932</v>
          </cell>
          <cell r="HC1677">
            <v>0.2</v>
          </cell>
        </row>
        <row r="1678">
          <cell r="C1678" t="str">
            <v>Wind Power Partners 93 SG</v>
          </cell>
          <cell r="D1678" t="str">
            <v>Minor</v>
          </cell>
          <cell r="H1678">
            <v>350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19906.59</v>
          </cell>
          <cell r="N1678">
            <v>12888.512141452697</v>
          </cell>
          <cell r="HC1678">
            <v>0.2</v>
          </cell>
        </row>
        <row r="1679">
          <cell r="C1679" t="str">
            <v>Wind Power Partners 93 SG</v>
          </cell>
          <cell r="D1679" t="str">
            <v/>
          </cell>
          <cell r="H1679" t="str">
            <v/>
          </cell>
          <cell r="I1679" t="str">
            <v/>
          </cell>
          <cell r="J1679" t="str">
            <v/>
          </cell>
          <cell r="K1679" t="str">
            <v/>
          </cell>
          <cell r="L1679" t="str">
            <v/>
          </cell>
          <cell r="M1679" t="str">
            <v/>
          </cell>
          <cell r="N1679" t="str">
            <v/>
          </cell>
          <cell r="HC1679" t="str">
            <v/>
          </cell>
        </row>
        <row r="1680">
          <cell r="C1680" t="str">
            <v>Wind Power Partners 93 SG</v>
          </cell>
          <cell r="D1680" t="str">
            <v/>
          </cell>
          <cell r="H1680" t="str">
            <v/>
          </cell>
          <cell r="I1680" t="str">
            <v/>
          </cell>
          <cell r="J1680" t="str">
            <v/>
          </cell>
          <cell r="K1680" t="str">
            <v/>
          </cell>
          <cell r="L1680" t="str">
            <v/>
          </cell>
          <cell r="M1680" t="str">
            <v/>
          </cell>
          <cell r="N1680" t="str">
            <v/>
          </cell>
          <cell r="HC1680" t="str">
            <v/>
          </cell>
        </row>
        <row r="1681">
          <cell r="C1681" t="str">
            <v>Wind Power Partners 93 SG</v>
          </cell>
          <cell r="D1681" t="str">
            <v/>
          </cell>
          <cell r="H1681" t="str">
            <v/>
          </cell>
          <cell r="I1681" t="str">
            <v/>
          </cell>
          <cell r="J1681" t="str">
            <v/>
          </cell>
          <cell r="K1681" t="str">
            <v/>
          </cell>
          <cell r="L1681" t="str">
            <v/>
          </cell>
          <cell r="M1681" t="str">
            <v/>
          </cell>
          <cell r="N1681" t="str">
            <v/>
          </cell>
          <cell r="HC1681" t="str">
            <v/>
          </cell>
        </row>
        <row r="1682">
          <cell r="C1682" t="str">
            <v>Capricorn Ridge 1</v>
          </cell>
          <cell r="D1682" t="str">
            <v>Major</v>
          </cell>
          <cell r="H1682">
            <v>4200</v>
          </cell>
          <cell r="I1682">
            <v>0</v>
          </cell>
          <cell r="J1682">
            <v>6600.6905337789176</v>
          </cell>
          <cell r="K1682">
            <v>0</v>
          </cell>
          <cell r="L1682">
            <v>0</v>
          </cell>
          <cell r="M1682">
            <v>211761.55</v>
          </cell>
          <cell r="N1682">
            <v>155933.81222872238</v>
          </cell>
          <cell r="HC1682">
            <v>0.2</v>
          </cell>
        </row>
        <row r="1683">
          <cell r="C1683" t="str">
            <v>Capricorn Ridge 1</v>
          </cell>
          <cell r="D1683" t="str">
            <v>Minor</v>
          </cell>
          <cell r="H1683">
            <v>1400</v>
          </cell>
          <cell r="I1683">
            <v>0</v>
          </cell>
          <cell r="J1683">
            <v>6600.6905337789176</v>
          </cell>
          <cell r="K1683">
            <v>0</v>
          </cell>
          <cell r="L1683">
            <v>0</v>
          </cell>
          <cell r="M1683">
            <v>86261.89</v>
          </cell>
          <cell r="N1683">
            <v>55850.219279628356</v>
          </cell>
          <cell r="HC1683">
            <v>0.2</v>
          </cell>
        </row>
        <row r="1684">
          <cell r="C1684" t="str">
            <v>Capricorn Ridge 1</v>
          </cell>
          <cell r="D1684" t="str">
            <v>GBX Oil Changes</v>
          </cell>
          <cell r="H1684">
            <v>280</v>
          </cell>
          <cell r="I1684">
            <v>2400</v>
          </cell>
          <cell r="J1684">
            <v>0</v>
          </cell>
          <cell r="K1684">
            <v>0</v>
          </cell>
          <cell r="L1684">
            <v>0</v>
          </cell>
          <cell r="M1684">
            <v>96787.5</v>
          </cell>
          <cell r="N1684">
            <v>11326.268245519037</v>
          </cell>
          <cell r="HC1684">
            <v>0.2</v>
          </cell>
        </row>
        <row r="1685">
          <cell r="C1685" t="str">
            <v>Capricorn Ridge 1</v>
          </cell>
          <cell r="D1685" t="str">
            <v/>
          </cell>
          <cell r="H1685" t="str">
            <v/>
          </cell>
          <cell r="I1685" t="str">
            <v/>
          </cell>
          <cell r="J1685" t="str">
            <v/>
          </cell>
          <cell r="K1685" t="str">
            <v/>
          </cell>
          <cell r="L1685" t="str">
            <v/>
          </cell>
          <cell r="M1685" t="str">
            <v/>
          </cell>
          <cell r="N1685" t="str">
            <v/>
          </cell>
          <cell r="HC1685" t="str">
            <v/>
          </cell>
        </row>
        <row r="1686">
          <cell r="C1686" t="str">
            <v>Capricorn Ridge 1</v>
          </cell>
          <cell r="D1686" t="str">
            <v/>
          </cell>
          <cell r="H1686" t="str">
            <v/>
          </cell>
          <cell r="I1686" t="str">
            <v/>
          </cell>
          <cell r="J1686" t="str">
            <v/>
          </cell>
          <cell r="K1686" t="str">
            <v/>
          </cell>
          <cell r="L1686" t="str">
            <v/>
          </cell>
          <cell r="M1686" t="str">
            <v/>
          </cell>
          <cell r="N1686" t="str">
            <v/>
          </cell>
          <cell r="HC1686" t="str">
            <v/>
          </cell>
        </row>
        <row r="1687">
          <cell r="C1687" t="str">
            <v>Capricorn Ridge 2</v>
          </cell>
          <cell r="D1687" t="str">
            <v>Major</v>
          </cell>
          <cell r="H1687">
            <v>6440</v>
          </cell>
          <cell r="I1687">
            <v>0</v>
          </cell>
          <cell r="J1687">
            <v>9200.9625622372787</v>
          </cell>
          <cell r="K1687">
            <v>0</v>
          </cell>
          <cell r="L1687">
            <v>0</v>
          </cell>
          <cell r="M1687">
            <v>214917.94999999998</v>
          </cell>
          <cell r="N1687">
            <v>182705.60714754456</v>
          </cell>
          <cell r="HC1687">
            <v>0.1111111111111111</v>
          </cell>
        </row>
        <row r="1688">
          <cell r="C1688" t="str">
            <v>Capricorn Ridge 2</v>
          </cell>
          <cell r="D1688" t="str">
            <v>GBX Oil Changes</v>
          </cell>
          <cell r="H1688">
            <v>140</v>
          </cell>
          <cell r="I1688">
            <v>1200</v>
          </cell>
          <cell r="J1688">
            <v>0</v>
          </cell>
          <cell r="K1688">
            <v>0</v>
          </cell>
          <cell r="L1688">
            <v>0</v>
          </cell>
          <cell r="M1688">
            <v>35948.9</v>
          </cell>
          <cell r="N1688">
            <v>3692.5764812977427</v>
          </cell>
          <cell r="HC1688">
            <v>0</v>
          </cell>
        </row>
        <row r="1689">
          <cell r="C1689" t="str">
            <v>Capricorn Ridge 2</v>
          </cell>
          <cell r="D1689" t="str">
            <v/>
          </cell>
          <cell r="H1689" t="str">
            <v/>
          </cell>
          <cell r="I1689" t="str">
            <v/>
          </cell>
          <cell r="J1689" t="str">
            <v/>
          </cell>
          <cell r="K1689" t="str">
            <v/>
          </cell>
          <cell r="L1689" t="str">
            <v/>
          </cell>
          <cell r="M1689" t="str">
            <v/>
          </cell>
          <cell r="N1689" t="str">
            <v/>
          </cell>
          <cell r="HC1689" t="str">
            <v/>
          </cell>
        </row>
        <row r="1690">
          <cell r="C1690" t="str">
            <v>Capricorn Ridge 2</v>
          </cell>
          <cell r="D1690" t="str">
            <v/>
          </cell>
          <cell r="H1690" t="str">
            <v/>
          </cell>
          <cell r="I1690" t="str">
            <v/>
          </cell>
          <cell r="J1690" t="str">
            <v/>
          </cell>
          <cell r="K1690" t="str">
            <v/>
          </cell>
          <cell r="L1690" t="str">
            <v/>
          </cell>
          <cell r="M1690" t="str">
            <v/>
          </cell>
          <cell r="N1690" t="str">
            <v/>
          </cell>
          <cell r="HC1690" t="str">
            <v/>
          </cell>
        </row>
        <row r="1691">
          <cell r="C1691" t="str">
            <v>Capricorn Ridge 2</v>
          </cell>
          <cell r="D1691" t="str">
            <v/>
          </cell>
          <cell r="H1691" t="str">
            <v/>
          </cell>
          <cell r="I1691" t="str">
            <v/>
          </cell>
          <cell r="J1691" t="str">
            <v/>
          </cell>
          <cell r="K1691" t="str">
            <v/>
          </cell>
          <cell r="L1691" t="str">
            <v/>
          </cell>
          <cell r="M1691" t="str">
            <v/>
          </cell>
          <cell r="N1691" t="str">
            <v/>
          </cell>
          <cell r="HC1691" t="str">
            <v/>
          </cell>
        </row>
        <row r="1692">
          <cell r="C1692" t="str">
            <v>Capricorn Ridge 3</v>
          </cell>
          <cell r="D1692" t="str">
            <v>Major</v>
          </cell>
          <cell r="H1692">
            <v>3500</v>
          </cell>
          <cell r="I1692">
            <v>0</v>
          </cell>
          <cell r="J1692">
            <v>5723.6757076124886</v>
          </cell>
          <cell r="K1692">
            <v>0</v>
          </cell>
          <cell r="L1692">
            <v>0</v>
          </cell>
          <cell r="M1692">
            <v>183625.4</v>
          </cell>
          <cell r="N1692">
            <v>135215.33368085019</v>
          </cell>
          <cell r="HC1692">
            <v>0.2</v>
          </cell>
        </row>
        <row r="1693">
          <cell r="C1693" t="str">
            <v>Capricorn Ridge 3</v>
          </cell>
          <cell r="D1693" t="str">
            <v>Minor</v>
          </cell>
          <cell r="H1693">
            <v>1400</v>
          </cell>
          <cell r="I1693">
            <v>0</v>
          </cell>
          <cell r="J1693">
            <v>5723.6757076124886</v>
          </cell>
          <cell r="K1693">
            <v>0</v>
          </cell>
          <cell r="L1693">
            <v>0</v>
          </cell>
          <cell r="M1693">
            <v>74800.52</v>
          </cell>
          <cell r="N1693">
            <v>48429.560773943471</v>
          </cell>
          <cell r="HC1693">
            <v>0.2</v>
          </cell>
        </row>
        <row r="1694">
          <cell r="C1694" t="str">
            <v>Capricorn Ridge 3</v>
          </cell>
          <cell r="D1694" t="str">
            <v>GBX Oil Changes</v>
          </cell>
          <cell r="H1694">
            <v>280</v>
          </cell>
          <cell r="I1694">
            <v>2400</v>
          </cell>
          <cell r="J1694">
            <v>0</v>
          </cell>
          <cell r="K1694">
            <v>0</v>
          </cell>
          <cell r="L1694">
            <v>0</v>
          </cell>
          <cell r="M1694">
            <v>83437.5</v>
          </cell>
          <cell r="N1694">
            <v>9764.0243495853774</v>
          </cell>
          <cell r="HC1694">
            <v>0.2</v>
          </cell>
        </row>
        <row r="1695">
          <cell r="C1695" t="str">
            <v>Capricorn Ridge 3</v>
          </cell>
          <cell r="D1695" t="str">
            <v/>
          </cell>
          <cell r="H1695" t="str">
            <v/>
          </cell>
          <cell r="I1695" t="str">
            <v/>
          </cell>
          <cell r="J1695" t="str">
            <v/>
          </cell>
          <cell r="K1695" t="str">
            <v/>
          </cell>
          <cell r="L1695" t="str">
            <v/>
          </cell>
          <cell r="M1695" t="str">
            <v/>
          </cell>
          <cell r="N1695" t="str">
            <v/>
          </cell>
          <cell r="HC1695" t="str">
            <v/>
          </cell>
        </row>
        <row r="1696">
          <cell r="C1696" t="str">
            <v>Capricorn Ridge 3</v>
          </cell>
          <cell r="D1696" t="str">
            <v/>
          </cell>
          <cell r="H1696" t="str">
            <v/>
          </cell>
          <cell r="I1696" t="str">
            <v/>
          </cell>
          <cell r="J1696" t="str">
            <v/>
          </cell>
          <cell r="K1696" t="str">
            <v/>
          </cell>
          <cell r="L1696" t="str">
            <v/>
          </cell>
          <cell r="M1696" t="str">
            <v/>
          </cell>
          <cell r="N1696" t="str">
            <v/>
          </cell>
          <cell r="HC1696" t="str">
            <v/>
          </cell>
        </row>
        <row r="1697">
          <cell r="C1697" t="str">
            <v>Capricorn Ridge 4</v>
          </cell>
          <cell r="D1697" t="str">
            <v>Major</v>
          </cell>
          <cell r="H1697">
            <v>2100</v>
          </cell>
          <cell r="I1697">
            <v>0</v>
          </cell>
          <cell r="J1697">
            <v>3461.9006296043276</v>
          </cell>
          <cell r="K1697">
            <v>0</v>
          </cell>
          <cell r="L1697">
            <v>0</v>
          </cell>
          <cell r="M1697">
            <v>111063.75</v>
          </cell>
          <cell r="N1697">
            <v>81783.467952127117</v>
          </cell>
          <cell r="HC1697">
            <v>0.2</v>
          </cell>
        </row>
        <row r="1698">
          <cell r="C1698" t="str">
            <v>Capricorn Ridge 4</v>
          </cell>
          <cell r="D1698" t="str">
            <v>Minor</v>
          </cell>
          <cell r="H1698">
            <v>1400</v>
          </cell>
          <cell r="I1698">
            <v>0</v>
          </cell>
          <cell r="J1698">
            <v>3461.9006296043276</v>
          </cell>
          <cell r="K1698">
            <v>0</v>
          </cell>
          <cell r="L1698">
            <v>0</v>
          </cell>
          <cell r="M1698">
            <v>45242.25</v>
          </cell>
          <cell r="N1698">
            <v>29292.07304875613</v>
          </cell>
          <cell r="HC1698">
            <v>0.2</v>
          </cell>
        </row>
        <row r="1699">
          <cell r="C1699" t="str">
            <v>Capricorn Ridge 4</v>
          </cell>
          <cell r="D1699" t="str">
            <v>GBX Oil Changes</v>
          </cell>
          <cell r="H1699">
            <v>140</v>
          </cell>
          <cell r="I1699">
            <v>1200</v>
          </cell>
          <cell r="J1699">
            <v>0</v>
          </cell>
          <cell r="K1699">
            <v>0</v>
          </cell>
          <cell r="L1699">
            <v>0</v>
          </cell>
          <cell r="M1699">
            <v>50062.5</v>
          </cell>
          <cell r="N1699">
            <v>5858.4146097512257</v>
          </cell>
          <cell r="HC1699">
            <v>0.2</v>
          </cell>
        </row>
        <row r="1700">
          <cell r="C1700" t="str">
            <v>Capricorn Ridge 4</v>
          </cell>
          <cell r="D1700" t="str">
            <v/>
          </cell>
          <cell r="H1700" t="str">
            <v/>
          </cell>
          <cell r="I1700" t="str">
            <v/>
          </cell>
          <cell r="J1700" t="str">
            <v/>
          </cell>
          <cell r="K1700" t="str">
            <v/>
          </cell>
          <cell r="L1700" t="str">
            <v/>
          </cell>
          <cell r="M1700" t="str">
            <v/>
          </cell>
          <cell r="N1700" t="str">
            <v/>
          </cell>
          <cell r="HC1700" t="str">
            <v/>
          </cell>
        </row>
        <row r="1701">
          <cell r="C1701" t="str">
            <v>Capricorn Ridge 4</v>
          </cell>
          <cell r="D1701" t="str">
            <v/>
          </cell>
          <cell r="H1701" t="str">
            <v/>
          </cell>
          <cell r="I1701" t="str">
            <v/>
          </cell>
          <cell r="J1701" t="str">
            <v/>
          </cell>
          <cell r="K1701" t="str">
            <v/>
          </cell>
          <cell r="L1701" t="str">
            <v/>
          </cell>
          <cell r="M1701" t="str">
            <v/>
          </cell>
          <cell r="N1701" t="str">
            <v/>
          </cell>
          <cell r="HC1701" t="str">
            <v/>
          </cell>
        </row>
        <row r="1702">
          <cell r="C1702" t="str">
            <v>Delaware Mountain</v>
          </cell>
          <cell r="D1702" t="str">
            <v>Major (DW)</v>
          </cell>
          <cell r="H1702">
            <v>1420</v>
          </cell>
          <cell r="I1702">
            <v>0</v>
          </cell>
          <cell r="J1702">
            <v>2015.4594634515611</v>
          </cell>
          <cell r="K1702">
            <v>21336</v>
          </cell>
          <cell r="L1702">
            <v>2200</v>
          </cell>
          <cell r="M1702">
            <v>13829.72</v>
          </cell>
          <cell r="N1702">
            <v>30985.746630025729</v>
          </cell>
          <cell r="HC1702">
            <v>0.33333333333333331</v>
          </cell>
        </row>
        <row r="1703">
          <cell r="C1703" t="str">
            <v>Delaware Mountain</v>
          </cell>
          <cell r="D1703" t="str">
            <v>Minor</v>
          </cell>
          <cell r="H1703">
            <v>1450</v>
          </cell>
          <cell r="I1703">
            <v>0</v>
          </cell>
          <cell r="J1703">
            <v>3965.4594634515611</v>
          </cell>
          <cell r="K1703">
            <v>11550</v>
          </cell>
          <cell r="L1703">
            <v>0</v>
          </cell>
          <cell r="M1703">
            <v>15188.449999999999</v>
          </cell>
          <cell r="N1703">
            <v>15191.105786705528</v>
          </cell>
          <cell r="HC1703">
            <v>0.33333333333333331</v>
          </cell>
        </row>
        <row r="1704">
          <cell r="C1704" t="str">
            <v>Delaware Mountain</v>
          </cell>
          <cell r="D1704" t="str">
            <v>GBX Oil Changes</v>
          </cell>
          <cell r="H1704">
            <v>360</v>
          </cell>
          <cell r="I1704">
            <v>1800</v>
          </cell>
          <cell r="J1704">
            <v>650</v>
          </cell>
          <cell r="K1704">
            <v>2930</v>
          </cell>
          <cell r="L1704">
            <v>0</v>
          </cell>
          <cell r="M1704">
            <v>42906.75</v>
          </cell>
          <cell r="N1704">
            <v>5936.5268045479088</v>
          </cell>
          <cell r="HC1704">
            <v>0.2</v>
          </cell>
        </row>
        <row r="1705">
          <cell r="C1705" t="str">
            <v>Delaware Mountain</v>
          </cell>
          <cell r="D1705" t="str">
            <v/>
          </cell>
          <cell r="H1705" t="str">
            <v/>
          </cell>
          <cell r="I1705" t="str">
            <v/>
          </cell>
          <cell r="J1705" t="str">
            <v/>
          </cell>
          <cell r="K1705" t="str">
            <v/>
          </cell>
          <cell r="L1705" t="str">
            <v/>
          </cell>
          <cell r="M1705" t="str">
            <v/>
          </cell>
          <cell r="N1705" t="str">
            <v/>
          </cell>
          <cell r="HC1705" t="str">
            <v/>
          </cell>
        </row>
        <row r="1706">
          <cell r="C1706" t="str">
            <v>Delaware Mountain</v>
          </cell>
          <cell r="D1706" t="str">
            <v/>
          </cell>
          <cell r="H1706" t="str">
            <v/>
          </cell>
          <cell r="I1706" t="str">
            <v/>
          </cell>
          <cell r="J1706" t="str">
            <v/>
          </cell>
          <cell r="K1706" t="str">
            <v/>
          </cell>
          <cell r="L1706" t="str">
            <v/>
          </cell>
          <cell r="M1706" t="str">
            <v/>
          </cell>
          <cell r="N1706" t="str">
            <v/>
          </cell>
          <cell r="HC1706" t="str">
            <v/>
          </cell>
        </row>
        <row r="1707">
          <cell r="C1707" t="str">
            <v>Indian Mesa</v>
          </cell>
          <cell r="D1707" t="str">
            <v>Major</v>
          </cell>
          <cell r="H1707">
            <v>2310</v>
          </cell>
          <cell r="I1707">
            <v>0</v>
          </cell>
          <cell r="J1707">
            <v>2538.7271283765072</v>
          </cell>
          <cell r="K1707">
            <v>0</v>
          </cell>
          <cell r="L1707">
            <v>0</v>
          </cell>
          <cell r="M1707">
            <v>29598.75</v>
          </cell>
          <cell r="N1707">
            <v>82592.303949005392</v>
          </cell>
          <cell r="HC1707">
            <v>0.1111111111111111</v>
          </cell>
        </row>
        <row r="1708">
          <cell r="C1708" t="str">
            <v>Indian Mesa</v>
          </cell>
          <cell r="D1708" t="str">
            <v>Mini-Minor</v>
          </cell>
          <cell r="H1708">
            <v>630</v>
          </cell>
          <cell r="I1708">
            <v>0</v>
          </cell>
          <cell r="J1708">
            <v>2538.7271283765072</v>
          </cell>
          <cell r="K1708">
            <v>0</v>
          </cell>
          <cell r="L1708">
            <v>0</v>
          </cell>
          <cell r="M1708">
            <v>8603.75</v>
          </cell>
          <cell r="N1708">
            <v>19661.194485756008</v>
          </cell>
          <cell r="HC1708">
            <v>0</v>
          </cell>
        </row>
        <row r="1709">
          <cell r="C1709" t="str">
            <v>Indian Mesa</v>
          </cell>
          <cell r="D1709" t="str">
            <v>GBX Oil Changes</v>
          </cell>
          <cell r="H1709">
            <v>420</v>
          </cell>
          <cell r="I1709">
            <v>3600</v>
          </cell>
          <cell r="J1709">
            <v>0</v>
          </cell>
          <cell r="K1709">
            <v>0</v>
          </cell>
          <cell r="L1709">
            <v>0</v>
          </cell>
          <cell r="M1709">
            <v>16236</v>
          </cell>
          <cell r="N1709">
            <v>15794.6408433202</v>
          </cell>
          <cell r="HC1709">
            <v>0</v>
          </cell>
        </row>
        <row r="1710">
          <cell r="C1710" t="str">
            <v>Indian Mesa</v>
          </cell>
          <cell r="D1710" t="str">
            <v/>
          </cell>
          <cell r="H1710" t="str">
            <v/>
          </cell>
          <cell r="I1710" t="str">
            <v/>
          </cell>
          <cell r="J1710" t="str">
            <v/>
          </cell>
          <cell r="K1710" t="str">
            <v/>
          </cell>
          <cell r="L1710" t="str">
            <v/>
          </cell>
          <cell r="M1710" t="str">
            <v/>
          </cell>
          <cell r="N1710" t="str">
            <v/>
          </cell>
          <cell r="HC1710" t="str">
            <v/>
          </cell>
        </row>
        <row r="1711">
          <cell r="C1711" t="str">
            <v>Indian Mesa</v>
          </cell>
          <cell r="D1711" t="str">
            <v/>
          </cell>
          <cell r="H1711" t="str">
            <v/>
          </cell>
          <cell r="I1711" t="str">
            <v/>
          </cell>
          <cell r="J1711" t="str">
            <v/>
          </cell>
          <cell r="K1711" t="str">
            <v/>
          </cell>
          <cell r="L1711" t="str">
            <v/>
          </cell>
          <cell r="M1711" t="str">
            <v/>
          </cell>
          <cell r="N1711" t="str">
            <v/>
          </cell>
          <cell r="HC1711" t="str">
            <v/>
          </cell>
        </row>
        <row r="1712">
          <cell r="C1712" t="str">
            <v>King Mountain</v>
          </cell>
          <cell r="D1712" t="str">
            <v>Major</v>
          </cell>
          <cell r="H1712">
            <v>14560</v>
          </cell>
          <cell r="I1712">
            <v>0</v>
          </cell>
          <cell r="J1712">
            <v>17121.791202771979</v>
          </cell>
          <cell r="K1712">
            <v>0</v>
          </cell>
          <cell r="L1712">
            <v>0</v>
          </cell>
          <cell r="M1712">
            <v>558186.9</v>
          </cell>
          <cell r="N1712">
            <v>561421.537450301</v>
          </cell>
          <cell r="HC1712">
            <v>0.1111111111111111</v>
          </cell>
        </row>
        <row r="1713">
          <cell r="C1713" t="str">
            <v>King Mountain</v>
          </cell>
          <cell r="D1713" t="str">
            <v>GBX Oil Changes</v>
          </cell>
          <cell r="H1713">
            <v>420</v>
          </cell>
          <cell r="I1713">
            <v>3600</v>
          </cell>
          <cell r="J1713">
            <v>0</v>
          </cell>
          <cell r="K1713">
            <v>0</v>
          </cell>
          <cell r="L1713">
            <v>0</v>
          </cell>
          <cell r="M1713">
            <v>86475.15</v>
          </cell>
          <cell r="N1713">
            <v>12213.906822754072</v>
          </cell>
          <cell r="HC1713">
            <v>0</v>
          </cell>
        </row>
        <row r="1714">
          <cell r="C1714" t="str">
            <v>King Mountain</v>
          </cell>
          <cell r="D1714" t="str">
            <v/>
          </cell>
          <cell r="H1714" t="str">
            <v/>
          </cell>
          <cell r="I1714" t="str">
            <v/>
          </cell>
          <cell r="J1714" t="str">
            <v/>
          </cell>
          <cell r="K1714" t="str">
            <v/>
          </cell>
          <cell r="L1714" t="str">
            <v/>
          </cell>
          <cell r="M1714" t="str">
            <v/>
          </cell>
          <cell r="N1714" t="str">
            <v/>
          </cell>
          <cell r="HC1714" t="str">
            <v/>
          </cell>
        </row>
        <row r="1715">
          <cell r="C1715" t="str">
            <v>King Mountain</v>
          </cell>
          <cell r="D1715" t="str">
            <v/>
          </cell>
          <cell r="H1715" t="str">
            <v/>
          </cell>
          <cell r="I1715" t="str">
            <v/>
          </cell>
          <cell r="J1715" t="str">
            <v/>
          </cell>
          <cell r="K1715" t="str">
            <v/>
          </cell>
          <cell r="L1715" t="str">
            <v/>
          </cell>
          <cell r="M1715" t="str">
            <v/>
          </cell>
          <cell r="N1715" t="str">
            <v/>
          </cell>
          <cell r="HC1715" t="str">
            <v/>
          </cell>
        </row>
        <row r="1716">
          <cell r="C1716" t="str">
            <v>King Mountain</v>
          </cell>
          <cell r="D1716" t="str">
            <v/>
          </cell>
          <cell r="H1716" t="str">
            <v/>
          </cell>
          <cell r="I1716" t="str">
            <v/>
          </cell>
          <cell r="J1716" t="str">
            <v/>
          </cell>
          <cell r="K1716" t="str">
            <v/>
          </cell>
          <cell r="L1716" t="str">
            <v/>
          </cell>
          <cell r="M1716" t="str">
            <v/>
          </cell>
          <cell r="N1716" t="str">
            <v/>
          </cell>
          <cell r="HC1716" t="str">
            <v/>
          </cell>
        </row>
        <row r="1717">
          <cell r="C1717" t="str">
            <v>Southwest Mesa</v>
          </cell>
          <cell r="D1717" t="str">
            <v>Major</v>
          </cell>
          <cell r="H1717">
            <v>1890</v>
          </cell>
          <cell r="I1717">
            <v>0</v>
          </cell>
          <cell r="J1717">
            <v>2446.4097782537247</v>
          </cell>
          <cell r="K1717">
            <v>0</v>
          </cell>
          <cell r="L1717">
            <v>0</v>
          </cell>
          <cell r="M1717">
            <v>23564.86</v>
          </cell>
          <cell r="N1717">
            <v>66661.499347937352</v>
          </cell>
          <cell r="HC1717">
            <v>0.1111111111111111</v>
          </cell>
        </row>
        <row r="1718">
          <cell r="C1718" t="str">
            <v>Southwest Mesa</v>
          </cell>
          <cell r="D1718" t="str">
            <v>Minor</v>
          </cell>
          <cell r="H1718">
            <v>1540</v>
          </cell>
          <cell r="I1718">
            <v>0</v>
          </cell>
          <cell r="J1718">
            <v>2446.4097782537247</v>
          </cell>
          <cell r="K1718">
            <v>0</v>
          </cell>
          <cell r="L1718">
            <v>0</v>
          </cell>
          <cell r="M1718">
            <v>23564.86</v>
          </cell>
          <cell r="N1718">
            <v>46668.485836709166</v>
          </cell>
          <cell r="HC1718">
            <v>0</v>
          </cell>
        </row>
        <row r="1719">
          <cell r="C1719" t="str">
            <v>Southwest Mesa</v>
          </cell>
          <cell r="D1719" t="str">
            <v>GBX Oil Changes</v>
          </cell>
          <cell r="H1719">
            <v>280</v>
          </cell>
          <cell r="I1719">
            <v>2400</v>
          </cell>
          <cell r="J1719">
            <v>0</v>
          </cell>
          <cell r="K1719">
            <v>0</v>
          </cell>
          <cell r="L1719">
            <v>0</v>
          </cell>
          <cell r="M1719">
            <v>49441.05</v>
          </cell>
          <cell r="N1719">
            <v>2875.9489902415112</v>
          </cell>
          <cell r="HC1719">
            <v>0</v>
          </cell>
        </row>
        <row r="1720">
          <cell r="C1720" t="str">
            <v>Southwest Mesa</v>
          </cell>
          <cell r="D1720" t="str">
            <v/>
          </cell>
          <cell r="H1720" t="str">
            <v/>
          </cell>
          <cell r="I1720" t="str">
            <v/>
          </cell>
          <cell r="J1720" t="str">
            <v/>
          </cell>
          <cell r="K1720" t="str">
            <v/>
          </cell>
          <cell r="L1720" t="str">
            <v/>
          </cell>
          <cell r="M1720" t="str">
            <v/>
          </cell>
          <cell r="N1720" t="str">
            <v/>
          </cell>
          <cell r="HC1720" t="str">
            <v/>
          </cell>
        </row>
        <row r="1721">
          <cell r="C1721" t="str">
            <v>Southwest Mesa</v>
          </cell>
          <cell r="D1721" t="str">
            <v/>
          </cell>
          <cell r="H1721" t="str">
            <v/>
          </cell>
          <cell r="I1721" t="str">
            <v/>
          </cell>
          <cell r="J1721" t="str">
            <v/>
          </cell>
          <cell r="K1721" t="str">
            <v/>
          </cell>
          <cell r="L1721" t="str">
            <v/>
          </cell>
          <cell r="M1721" t="str">
            <v/>
          </cell>
          <cell r="N1721" t="str">
            <v/>
          </cell>
          <cell r="HC1721" t="str">
            <v/>
          </cell>
        </row>
        <row r="1722">
          <cell r="C1722" t="str">
            <v>Wind Power Partners 94</v>
          </cell>
          <cell r="D1722" t="str">
            <v>Major</v>
          </cell>
          <cell r="H1722">
            <v>3200</v>
          </cell>
          <cell r="I1722">
            <v>0</v>
          </cell>
          <cell r="J1722">
            <v>4258.1054633407803</v>
          </cell>
          <cell r="K1722">
            <v>45500</v>
          </cell>
          <cell r="L1722">
            <v>0</v>
          </cell>
          <cell r="M1722">
            <v>39130</v>
          </cell>
          <cell r="N1722">
            <v>60312.082527863138</v>
          </cell>
          <cell r="HC1722">
            <v>0.33333333333333331</v>
          </cell>
        </row>
        <row r="1723">
          <cell r="C1723" t="str">
            <v>Wind Power Partners 94</v>
          </cell>
          <cell r="D1723" t="str">
            <v>Minor</v>
          </cell>
          <cell r="H1723">
            <v>1485</v>
          </cell>
          <cell r="I1723">
            <v>0</v>
          </cell>
          <cell r="J1723">
            <v>1983.1054633407803</v>
          </cell>
          <cell r="K1723">
            <v>12642</v>
          </cell>
          <cell r="L1723">
            <v>0</v>
          </cell>
          <cell r="M1723">
            <v>33549.879999999997</v>
          </cell>
          <cell r="N1723">
            <v>51378.355303423414</v>
          </cell>
          <cell r="HC1723">
            <v>0.33333333333333331</v>
          </cell>
        </row>
        <row r="1724">
          <cell r="C1724" t="str">
            <v>Wind Power Partners 94</v>
          </cell>
          <cell r="D1724" t="str">
            <v>GBX Oil Changes</v>
          </cell>
          <cell r="H1724">
            <v>430</v>
          </cell>
          <cell r="I1724">
            <v>2400</v>
          </cell>
          <cell r="J1724">
            <v>650</v>
          </cell>
          <cell r="K1724">
            <v>2930</v>
          </cell>
          <cell r="L1724">
            <v>0</v>
          </cell>
          <cell r="M1724">
            <v>36854.399999999994</v>
          </cell>
          <cell r="N1724">
            <v>7498.7707004815693</v>
          </cell>
          <cell r="HC1724">
            <v>0.2</v>
          </cell>
        </row>
        <row r="1725">
          <cell r="C1725" t="str">
            <v>Wind Power Partners 94</v>
          </cell>
          <cell r="D1725" t="str">
            <v/>
          </cell>
          <cell r="H1725" t="str">
            <v/>
          </cell>
          <cell r="I1725" t="str">
            <v/>
          </cell>
          <cell r="J1725" t="str">
            <v/>
          </cell>
          <cell r="K1725" t="str">
            <v/>
          </cell>
          <cell r="L1725" t="str">
            <v/>
          </cell>
          <cell r="M1725" t="str">
            <v/>
          </cell>
          <cell r="N1725" t="str">
            <v/>
          </cell>
          <cell r="HC1725" t="str">
            <v/>
          </cell>
        </row>
        <row r="1726">
          <cell r="C1726" t="str">
            <v>Wind Power Partners 94</v>
          </cell>
          <cell r="D1726" t="str">
            <v/>
          </cell>
          <cell r="H1726" t="str">
            <v/>
          </cell>
          <cell r="I1726" t="str">
            <v/>
          </cell>
          <cell r="J1726" t="str">
            <v/>
          </cell>
          <cell r="K1726" t="str">
            <v/>
          </cell>
          <cell r="L1726" t="str">
            <v/>
          </cell>
          <cell r="M1726" t="str">
            <v/>
          </cell>
          <cell r="N1726" t="str">
            <v/>
          </cell>
          <cell r="HC1726" t="str">
            <v/>
          </cell>
        </row>
        <row r="1727">
          <cell r="C1727" t="str">
            <v>Woodward Mountain</v>
          </cell>
          <cell r="D1727" t="str">
            <v>Major</v>
          </cell>
          <cell r="H1727">
            <v>4710</v>
          </cell>
          <cell r="I1727">
            <v>0</v>
          </cell>
          <cell r="J1727">
            <v>6214.9757205369178</v>
          </cell>
          <cell r="K1727">
            <v>49384</v>
          </cell>
          <cell r="L1727">
            <v>2200</v>
          </cell>
          <cell r="M1727">
            <v>57303.18</v>
          </cell>
          <cell r="N1727">
            <v>171119.66188003053</v>
          </cell>
          <cell r="HC1727">
            <v>0.25925925925925924</v>
          </cell>
        </row>
        <row r="1728">
          <cell r="C1728" t="str">
            <v>Woodward Mountain</v>
          </cell>
          <cell r="D1728" t="str">
            <v>Mini-Minor</v>
          </cell>
          <cell r="H1728">
            <v>3640</v>
          </cell>
          <cell r="I1728">
            <v>0</v>
          </cell>
          <cell r="J1728">
            <v>4914.9757205369178</v>
          </cell>
          <cell r="K1728">
            <v>0</v>
          </cell>
          <cell r="L1728">
            <v>0</v>
          </cell>
          <cell r="M1728">
            <v>16656.86</v>
          </cell>
          <cell r="N1728">
            <v>38064.072524423631</v>
          </cell>
          <cell r="HC1728">
            <v>0</v>
          </cell>
        </row>
        <row r="1729">
          <cell r="C1729" t="str">
            <v>Woodward Mountain</v>
          </cell>
          <cell r="D1729" t="str">
            <v>GBX Oil Changes</v>
          </cell>
          <cell r="H1729">
            <v>770</v>
          </cell>
          <cell r="I1729">
            <v>6600</v>
          </cell>
          <cell r="J1729">
            <v>0</v>
          </cell>
          <cell r="K1729">
            <v>0</v>
          </cell>
          <cell r="L1729">
            <v>0</v>
          </cell>
          <cell r="M1729">
            <v>32076</v>
          </cell>
          <cell r="N1729">
            <v>31204.046544120396</v>
          </cell>
          <cell r="HC1729">
            <v>0</v>
          </cell>
        </row>
        <row r="1730">
          <cell r="C1730" t="str">
            <v>Woodward Mountain</v>
          </cell>
          <cell r="D1730" t="str">
            <v/>
          </cell>
          <cell r="H1730" t="str">
            <v/>
          </cell>
          <cell r="I1730" t="str">
            <v/>
          </cell>
          <cell r="J1730" t="str">
            <v/>
          </cell>
          <cell r="K1730" t="str">
            <v/>
          </cell>
          <cell r="L1730" t="str">
            <v/>
          </cell>
          <cell r="M1730" t="str">
            <v/>
          </cell>
          <cell r="N1730" t="str">
            <v/>
          </cell>
          <cell r="HC1730" t="str">
            <v/>
          </cell>
        </row>
        <row r="1731">
          <cell r="C1731" t="str">
            <v>Woodward Mountain</v>
          </cell>
          <cell r="D1731" t="str">
            <v/>
          </cell>
          <cell r="H1731" t="str">
            <v/>
          </cell>
          <cell r="I1731" t="str">
            <v/>
          </cell>
          <cell r="J1731" t="str">
            <v/>
          </cell>
          <cell r="K1731" t="str">
            <v/>
          </cell>
          <cell r="L1731" t="str">
            <v/>
          </cell>
          <cell r="M1731" t="str">
            <v/>
          </cell>
          <cell r="N1731" t="str">
            <v/>
          </cell>
          <cell r="HC1731" t="str">
            <v/>
          </cell>
        </row>
        <row r="1735">
          <cell r="C1735" t="str">
            <v>Callahan</v>
          </cell>
          <cell r="D1735" t="str">
            <v>Major</v>
          </cell>
          <cell r="H1735">
            <v>2100</v>
          </cell>
          <cell r="I1735">
            <v>0</v>
          </cell>
          <cell r="J1735">
            <v>4146.9625318297567</v>
          </cell>
          <cell r="K1735">
            <v>0</v>
          </cell>
          <cell r="L1735">
            <v>0</v>
          </cell>
          <cell r="M1735">
            <v>112544.59999999999</v>
          </cell>
          <cell r="N1735">
            <v>88929.744427939819</v>
          </cell>
          <cell r="HC1735">
            <v>0.2</v>
          </cell>
        </row>
        <row r="1736">
          <cell r="C1736" t="str">
            <v>Callahan</v>
          </cell>
          <cell r="D1736" t="str">
            <v>Minor</v>
          </cell>
          <cell r="H1736">
            <v>700</v>
          </cell>
          <cell r="I1736">
            <v>0</v>
          </cell>
          <cell r="J1736">
            <v>4146.9625318297567</v>
          </cell>
          <cell r="K1736">
            <v>0</v>
          </cell>
          <cell r="L1736">
            <v>0</v>
          </cell>
          <cell r="M1736">
            <v>45845.48</v>
          </cell>
          <cell r="N1736">
            <v>31851.627660436898</v>
          </cell>
          <cell r="HC1736">
            <v>0.2</v>
          </cell>
        </row>
        <row r="1737">
          <cell r="C1737" t="str">
            <v>Callahan</v>
          </cell>
          <cell r="D1737" t="str">
            <v>GBX Oil Changes</v>
          </cell>
          <cell r="H1737">
            <v>210</v>
          </cell>
          <cell r="I1737">
            <v>1800</v>
          </cell>
          <cell r="J1737">
            <v>0</v>
          </cell>
          <cell r="K1737">
            <v>0</v>
          </cell>
          <cell r="L1737">
            <v>0</v>
          </cell>
          <cell r="M1737">
            <v>50062.5</v>
          </cell>
          <cell r="N1737">
            <v>6286.5054592967563</v>
          </cell>
          <cell r="HC1737">
            <v>0.2</v>
          </cell>
        </row>
        <row r="1738">
          <cell r="C1738" t="str">
            <v>Callahan</v>
          </cell>
          <cell r="D1738" t="str">
            <v/>
          </cell>
          <cell r="H1738" t="str">
            <v/>
          </cell>
          <cell r="I1738" t="str">
            <v/>
          </cell>
          <cell r="J1738" t="str">
            <v/>
          </cell>
          <cell r="K1738" t="str">
            <v/>
          </cell>
          <cell r="L1738" t="str">
            <v/>
          </cell>
          <cell r="M1738" t="str">
            <v/>
          </cell>
          <cell r="N1738" t="str">
            <v/>
          </cell>
          <cell r="HC1738" t="str">
            <v/>
          </cell>
        </row>
        <row r="1739">
          <cell r="C1739" t="str">
            <v>Callahan</v>
          </cell>
          <cell r="D1739" t="str">
            <v/>
          </cell>
          <cell r="H1739" t="str">
            <v/>
          </cell>
          <cell r="I1739" t="str">
            <v/>
          </cell>
          <cell r="J1739" t="str">
            <v/>
          </cell>
          <cell r="K1739" t="str">
            <v/>
          </cell>
          <cell r="L1739" t="str">
            <v/>
          </cell>
          <cell r="M1739" t="str">
            <v/>
          </cell>
          <cell r="N1739" t="str">
            <v/>
          </cell>
          <cell r="HC1739" t="str">
            <v/>
          </cell>
        </row>
        <row r="1740">
          <cell r="C1740" t="str">
            <v>Elk City</v>
          </cell>
          <cell r="D1740" t="str">
            <v>Major</v>
          </cell>
          <cell r="H1740">
            <v>5400</v>
          </cell>
          <cell r="I1740">
            <v>0</v>
          </cell>
          <cell r="J1740">
            <v>9750</v>
          </cell>
          <cell r="K1740">
            <v>32640</v>
          </cell>
          <cell r="L1740">
            <v>3300</v>
          </cell>
          <cell r="M1740">
            <v>142176.49</v>
          </cell>
          <cell r="N1740">
            <v>138800.53720315988</v>
          </cell>
          <cell r="HC1740">
            <v>0.25925925925925924</v>
          </cell>
        </row>
        <row r="1741">
          <cell r="C1741" t="str">
            <v>Elk City</v>
          </cell>
          <cell r="D1741" t="str">
            <v>GBX Oil Changes</v>
          </cell>
          <cell r="H1741">
            <v>570</v>
          </cell>
          <cell r="I1741">
            <v>3600</v>
          </cell>
          <cell r="J1741">
            <v>650</v>
          </cell>
          <cell r="K1741">
            <v>2194</v>
          </cell>
          <cell r="L1741">
            <v>0</v>
          </cell>
          <cell r="M1741">
            <v>24887.7</v>
          </cell>
          <cell r="N1741">
            <v>2743.2023822385845</v>
          </cell>
          <cell r="HC1741">
            <v>0</v>
          </cell>
        </row>
        <row r="1742">
          <cell r="C1742" t="str">
            <v>Elk City</v>
          </cell>
          <cell r="D1742" t="str">
            <v/>
          </cell>
          <cell r="H1742" t="str">
            <v/>
          </cell>
          <cell r="I1742" t="str">
            <v/>
          </cell>
          <cell r="J1742" t="str">
            <v/>
          </cell>
          <cell r="K1742" t="str">
            <v/>
          </cell>
          <cell r="L1742" t="str">
            <v/>
          </cell>
          <cell r="M1742" t="str">
            <v/>
          </cell>
          <cell r="N1742" t="str">
            <v/>
          </cell>
          <cell r="HC1742" t="str">
            <v/>
          </cell>
        </row>
        <row r="1743">
          <cell r="C1743" t="str">
            <v>Elk City</v>
          </cell>
          <cell r="D1743" t="str">
            <v/>
          </cell>
          <cell r="H1743" t="str">
            <v/>
          </cell>
          <cell r="I1743" t="str">
            <v/>
          </cell>
          <cell r="J1743" t="str">
            <v/>
          </cell>
          <cell r="K1743" t="str">
            <v/>
          </cell>
          <cell r="L1743" t="str">
            <v/>
          </cell>
          <cell r="M1743" t="str">
            <v/>
          </cell>
          <cell r="N1743" t="str">
            <v/>
          </cell>
          <cell r="HC1743" t="str">
            <v/>
          </cell>
        </row>
        <row r="1744">
          <cell r="C1744" t="str">
            <v>Elk City</v>
          </cell>
          <cell r="D1744" t="str">
            <v/>
          </cell>
          <cell r="H1744" t="str">
            <v/>
          </cell>
          <cell r="I1744" t="str">
            <v/>
          </cell>
          <cell r="J1744" t="str">
            <v/>
          </cell>
          <cell r="K1744" t="str">
            <v/>
          </cell>
          <cell r="L1744" t="str">
            <v/>
          </cell>
          <cell r="M1744" t="str">
            <v/>
          </cell>
          <cell r="N1744" t="str">
            <v/>
          </cell>
          <cell r="HC1744" t="str">
            <v/>
          </cell>
        </row>
        <row r="1745">
          <cell r="C1745" t="str">
            <v>Gray County</v>
          </cell>
          <cell r="D1745" t="str">
            <v>Major</v>
          </cell>
          <cell r="H1745">
            <v>1890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40254.299999999996</v>
          </cell>
          <cell r="N1745">
            <v>120533.47633976696</v>
          </cell>
          <cell r="HC1745">
            <v>0.1111111111111111</v>
          </cell>
        </row>
        <row r="1746">
          <cell r="C1746" t="str">
            <v>Gray County</v>
          </cell>
          <cell r="D1746" t="str">
            <v>Mini-Minor</v>
          </cell>
          <cell r="H1746">
            <v>1820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11701.1</v>
          </cell>
          <cell r="N1746">
            <v>28693.13491755386</v>
          </cell>
          <cell r="HC1746">
            <v>0</v>
          </cell>
        </row>
        <row r="1747">
          <cell r="C1747" t="str">
            <v>Gray County</v>
          </cell>
          <cell r="D1747" t="str">
            <v>GBX Oil Changes (GC)</v>
          </cell>
          <cell r="H1747">
            <v>1820</v>
          </cell>
          <cell r="I1747">
            <v>15600</v>
          </cell>
          <cell r="J1747">
            <v>0</v>
          </cell>
          <cell r="K1747">
            <v>0</v>
          </cell>
          <cell r="L1747">
            <v>0</v>
          </cell>
          <cell r="M1747">
            <v>21897.690000000002</v>
          </cell>
          <cell r="N1747">
            <v>8686.8075437555181</v>
          </cell>
          <cell r="HC1747">
            <v>0</v>
          </cell>
        </row>
        <row r="1748">
          <cell r="C1748" t="str">
            <v>Gray County</v>
          </cell>
          <cell r="D1748" t="str">
            <v/>
          </cell>
          <cell r="H1748" t="str">
            <v/>
          </cell>
          <cell r="I1748" t="str">
            <v/>
          </cell>
          <cell r="J1748" t="str">
            <v/>
          </cell>
          <cell r="K1748" t="str">
            <v/>
          </cell>
          <cell r="L1748" t="str">
            <v/>
          </cell>
          <cell r="M1748" t="str">
            <v/>
          </cell>
          <cell r="N1748" t="str">
            <v/>
          </cell>
          <cell r="HC1748" t="str">
            <v/>
          </cell>
        </row>
        <row r="1749">
          <cell r="C1749" t="str">
            <v>Gray County</v>
          </cell>
          <cell r="D1749" t="str">
            <v/>
          </cell>
          <cell r="H1749" t="str">
            <v/>
          </cell>
          <cell r="I1749" t="str">
            <v/>
          </cell>
          <cell r="J1749" t="str">
            <v/>
          </cell>
          <cell r="K1749" t="str">
            <v/>
          </cell>
          <cell r="L1749" t="str">
            <v/>
          </cell>
          <cell r="M1749" t="str">
            <v/>
          </cell>
          <cell r="N1749" t="str">
            <v/>
          </cell>
          <cell r="HC1749" t="str">
            <v/>
          </cell>
        </row>
        <row r="1750">
          <cell r="C1750" t="str">
            <v>Horse Hollow 1</v>
          </cell>
          <cell r="D1750" t="str">
            <v>Major</v>
          </cell>
          <cell r="H1750">
            <v>4200</v>
          </cell>
          <cell r="I1750">
            <v>0</v>
          </cell>
          <cell r="J1750">
            <v>7748.2720989450709</v>
          </cell>
          <cell r="K1750">
            <v>0</v>
          </cell>
          <cell r="L1750">
            <v>0</v>
          </cell>
          <cell r="M1750">
            <v>210280.69999999998</v>
          </cell>
          <cell r="N1750">
            <v>166158.20669430861</v>
          </cell>
          <cell r="HC1750">
            <v>0.2</v>
          </cell>
        </row>
        <row r="1751">
          <cell r="C1751" t="str">
            <v>Horse Hollow 1</v>
          </cell>
          <cell r="D1751" t="str">
            <v>Minor</v>
          </cell>
          <cell r="H1751">
            <v>1400</v>
          </cell>
          <cell r="I1751">
            <v>0</v>
          </cell>
          <cell r="J1751">
            <v>7748.2720989450709</v>
          </cell>
          <cell r="K1751">
            <v>0</v>
          </cell>
          <cell r="L1751">
            <v>0</v>
          </cell>
          <cell r="M1751">
            <v>85658.66</v>
          </cell>
          <cell r="N1751">
            <v>59512.251681342626</v>
          </cell>
          <cell r="HC1751">
            <v>0.2</v>
          </cell>
        </row>
        <row r="1752">
          <cell r="C1752" t="str">
            <v>Horse Hollow 1</v>
          </cell>
          <cell r="D1752" t="str">
            <v>GBX Oil Changes</v>
          </cell>
          <cell r="H1752">
            <v>280</v>
          </cell>
          <cell r="I1752">
            <v>2400</v>
          </cell>
          <cell r="J1752">
            <v>0</v>
          </cell>
          <cell r="K1752">
            <v>0</v>
          </cell>
          <cell r="L1752">
            <v>0</v>
          </cell>
          <cell r="M1752">
            <v>93450</v>
          </cell>
          <cell r="N1752">
            <v>11734.810190687278</v>
          </cell>
          <cell r="HC1752">
            <v>0.2</v>
          </cell>
        </row>
        <row r="1753">
          <cell r="C1753" t="str">
            <v>Horse Hollow 1</v>
          </cell>
          <cell r="D1753" t="str">
            <v/>
          </cell>
          <cell r="H1753" t="str">
            <v/>
          </cell>
          <cell r="I1753" t="str">
            <v/>
          </cell>
          <cell r="J1753" t="str">
            <v/>
          </cell>
          <cell r="K1753" t="str">
            <v/>
          </cell>
          <cell r="L1753" t="str">
            <v/>
          </cell>
          <cell r="M1753" t="str">
            <v/>
          </cell>
          <cell r="N1753" t="str">
            <v/>
          </cell>
          <cell r="HC1753" t="str">
            <v/>
          </cell>
        </row>
        <row r="1754">
          <cell r="C1754" t="str">
            <v>Horse Hollow 1</v>
          </cell>
          <cell r="D1754" t="str">
            <v/>
          </cell>
          <cell r="H1754" t="str">
            <v/>
          </cell>
          <cell r="I1754" t="str">
            <v/>
          </cell>
          <cell r="J1754" t="str">
            <v/>
          </cell>
          <cell r="K1754" t="str">
            <v/>
          </cell>
          <cell r="L1754" t="str">
            <v/>
          </cell>
          <cell r="M1754" t="str">
            <v/>
          </cell>
          <cell r="N1754" t="str">
            <v/>
          </cell>
          <cell r="HC1754" t="str">
            <v/>
          </cell>
        </row>
        <row r="1755">
          <cell r="C1755" t="str">
            <v>Horse Hollow 2</v>
          </cell>
          <cell r="D1755" t="str">
            <v>Major</v>
          </cell>
          <cell r="H1755">
            <v>10290</v>
          </cell>
          <cell r="I1755">
            <v>0</v>
          </cell>
          <cell r="J1755">
            <v>21753.364859949073</v>
          </cell>
          <cell r="K1755">
            <v>0</v>
          </cell>
          <cell r="L1755">
            <v>0</v>
          </cell>
          <cell r="M1755">
            <v>429835.89999999997</v>
          </cell>
          <cell r="N1755">
            <v>392112.84051674214</v>
          </cell>
          <cell r="HC1755">
            <v>0.1111111111111111</v>
          </cell>
        </row>
        <row r="1756">
          <cell r="C1756" t="str">
            <v>Horse Hollow 2</v>
          </cell>
          <cell r="D1756" t="str">
            <v>GBX Oil Changes</v>
          </cell>
          <cell r="H1756">
            <v>280</v>
          </cell>
          <cell r="I1756">
            <v>2400</v>
          </cell>
          <cell r="J1756">
            <v>0</v>
          </cell>
          <cell r="K1756">
            <v>0</v>
          </cell>
          <cell r="L1756">
            <v>0</v>
          </cell>
          <cell r="M1756">
            <v>44244.800000000003</v>
          </cell>
          <cell r="N1756">
            <v>4876.8042350908172</v>
          </cell>
          <cell r="HC1756">
            <v>0</v>
          </cell>
        </row>
        <row r="1757">
          <cell r="C1757" t="str">
            <v>Horse Hollow 2</v>
          </cell>
          <cell r="D1757" t="str">
            <v/>
          </cell>
          <cell r="H1757" t="str">
            <v/>
          </cell>
          <cell r="I1757" t="str">
            <v/>
          </cell>
          <cell r="J1757" t="str">
            <v/>
          </cell>
          <cell r="K1757" t="str">
            <v/>
          </cell>
          <cell r="L1757" t="str">
            <v/>
          </cell>
          <cell r="M1757" t="str">
            <v/>
          </cell>
          <cell r="N1757" t="str">
            <v/>
          </cell>
          <cell r="HC1757" t="str">
            <v/>
          </cell>
        </row>
        <row r="1758">
          <cell r="C1758" t="str">
            <v>Horse Hollow 2</v>
          </cell>
          <cell r="D1758" t="str">
            <v/>
          </cell>
          <cell r="H1758" t="str">
            <v/>
          </cell>
          <cell r="I1758" t="str">
            <v/>
          </cell>
          <cell r="J1758" t="str">
            <v/>
          </cell>
          <cell r="K1758" t="str">
            <v/>
          </cell>
          <cell r="L1758" t="str">
            <v/>
          </cell>
          <cell r="M1758" t="str">
            <v/>
          </cell>
          <cell r="N1758" t="str">
            <v/>
          </cell>
          <cell r="HC1758" t="str">
            <v/>
          </cell>
        </row>
        <row r="1759">
          <cell r="C1759" t="str">
            <v>Horse Hollow 2</v>
          </cell>
          <cell r="D1759" t="str">
            <v/>
          </cell>
          <cell r="H1759" t="str">
            <v/>
          </cell>
          <cell r="I1759" t="str">
            <v/>
          </cell>
          <cell r="J1759" t="str">
            <v/>
          </cell>
          <cell r="K1759" t="str">
            <v/>
          </cell>
          <cell r="L1759" t="str">
            <v/>
          </cell>
          <cell r="M1759" t="str">
            <v/>
          </cell>
          <cell r="N1759" t="str">
            <v/>
          </cell>
          <cell r="HC1759" t="str">
            <v/>
          </cell>
        </row>
        <row r="1760">
          <cell r="C1760" t="str">
            <v>Horse Hollow 3</v>
          </cell>
          <cell r="D1760" t="str">
            <v>Major</v>
          </cell>
          <cell r="H1760">
            <v>3780</v>
          </cell>
          <cell r="I1760">
            <v>0</v>
          </cell>
          <cell r="J1760">
            <v>8130.2291742451807</v>
          </cell>
          <cell r="K1760">
            <v>0</v>
          </cell>
          <cell r="L1760">
            <v>0</v>
          </cell>
          <cell r="M1760">
            <v>220646.65</v>
          </cell>
          <cell r="N1760">
            <v>174349.10420740832</v>
          </cell>
          <cell r="HC1760">
            <v>0.2</v>
          </cell>
        </row>
        <row r="1761">
          <cell r="C1761" t="str">
            <v>Horse Hollow 3</v>
          </cell>
          <cell r="D1761" t="str">
            <v>Minor</v>
          </cell>
          <cell r="H1761">
            <v>1400</v>
          </cell>
          <cell r="I1761">
            <v>0</v>
          </cell>
          <cell r="J1761">
            <v>8130.2291742451807</v>
          </cell>
          <cell r="K1761">
            <v>0</v>
          </cell>
          <cell r="L1761">
            <v>0</v>
          </cell>
          <cell r="M1761">
            <v>89881.27</v>
          </cell>
          <cell r="N1761">
            <v>62445.954229014445</v>
          </cell>
          <cell r="HC1761">
            <v>0.2</v>
          </cell>
        </row>
        <row r="1762">
          <cell r="C1762" t="str">
            <v>Horse Hollow 3</v>
          </cell>
          <cell r="D1762" t="str">
            <v>GBX Oil Changes</v>
          </cell>
          <cell r="H1762">
            <v>280</v>
          </cell>
          <cell r="I1762">
            <v>2400</v>
          </cell>
          <cell r="J1762">
            <v>0</v>
          </cell>
          <cell r="K1762">
            <v>0</v>
          </cell>
          <cell r="L1762">
            <v>0</v>
          </cell>
          <cell r="M1762">
            <v>96787.5</v>
          </cell>
          <cell r="N1762">
            <v>12153.910554640395</v>
          </cell>
          <cell r="HC1762">
            <v>0.2</v>
          </cell>
        </row>
        <row r="1763">
          <cell r="C1763" t="str">
            <v>Horse Hollow 3</v>
          </cell>
          <cell r="D1763" t="str">
            <v/>
          </cell>
          <cell r="H1763" t="str">
            <v/>
          </cell>
          <cell r="I1763" t="str">
            <v/>
          </cell>
          <cell r="J1763" t="str">
            <v/>
          </cell>
          <cell r="K1763" t="str">
            <v/>
          </cell>
          <cell r="L1763" t="str">
            <v/>
          </cell>
          <cell r="M1763" t="str">
            <v/>
          </cell>
          <cell r="N1763" t="str">
            <v/>
          </cell>
          <cell r="HC1763" t="str">
            <v/>
          </cell>
        </row>
        <row r="1764">
          <cell r="C1764" t="str">
            <v>Horse Hollow 3</v>
          </cell>
          <cell r="D1764" t="str">
            <v/>
          </cell>
          <cell r="H1764" t="str">
            <v/>
          </cell>
          <cell r="I1764" t="str">
            <v/>
          </cell>
          <cell r="J1764" t="str">
            <v/>
          </cell>
          <cell r="K1764" t="str">
            <v/>
          </cell>
          <cell r="L1764" t="str">
            <v/>
          </cell>
          <cell r="M1764" t="str">
            <v/>
          </cell>
          <cell r="N1764" t="str">
            <v/>
          </cell>
          <cell r="HC1764" t="str">
            <v/>
          </cell>
        </row>
        <row r="1765">
          <cell r="C1765" t="str">
            <v>Majestic</v>
          </cell>
          <cell r="D1765" t="str">
            <v>Major</v>
          </cell>
          <cell r="H1765">
            <v>2075</v>
          </cell>
          <cell r="I1765">
            <v>0</v>
          </cell>
          <cell r="J1765">
            <v>5816.9607129865408</v>
          </cell>
          <cell r="K1765">
            <v>28430</v>
          </cell>
          <cell r="L1765">
            <v>0</v>
          </cell>
          <cell r="M1765">
            <v>78485.049999999988</v>
          </cell>
          <cell r="N1765">
            <v>65775.389120346241</v>
          </cell>
          <cell r="HC1765">
            <v>0.33333333333333331</v>
          </cell>
        </row>
        <row r="1766">
          <cell r="C1766" t="str">
            <v>Majestic</v>
          </cell>
          <cell r="D1766" t="str">
            <v>Minor</v>
          </cell>
          <cell r="H1766">
            <v>1450</v>
          </cell>
          <cell r="I1766">
            <v>0</v>
          </cell>
          <cell r="J1766">
            <v>6141.9607129865408</v>
          </cell>
          <cell r="K1766">
            <v>12230</v>
          </cell>
          <cell r="L1766">
            <v>0</v>
          </cell>
          <cell r="M1766">
            <v>31971.190000000002</v>
          </cell>
          <cell r="N1766">
            <v>23558.520458576735</v>
          </cell>
          <cell r="HC1766">
            <v>0.33333333333333331</v>
          </cell>
        </row>
        <row r="1767">
          <cell r="C1767" t="str">
            <v>Majestic</v>
          </cell>
          <cell r="D1767" t="str">
            <v>GBX Oil Changes</v>
          </cell>
          <cell r="H1767">
            <v>290</v>
          </cell>
          <cell r="I1767">
            <v>1200</v>
          </cell>
          <cell r="J1767">
            <v>650</v>
          </cell>
          <cell r="K1767">
            <v>2194</v>
          </cell>
          <cell r="L1767">
            <v>0</v>
          </cell>
          <cell r="M1767">
            <v>36712.5</v>
          </cell>
          <cell r="N1767">
            <v>4610.1040034842881</v>
          </cell>
          <cell r="HC1767">
            <v>0.2</v>
          </cell>
        </row>
        <row r="1768">
          <cell r="C1768" t="str">
            <v>Majestic</v>
          </cell>
          <cell r="D1768" t="str">
            <v/>
          </cell>
          <cell r="H1768" t="str">
            <v/>
          </cell>
          <cell r="I1768" t="str">
            <v/>
          </cell>
          <cell r="J1768" t="str">
            <v/>
          </cell>
          <cell r="K1768" t="str">
            <v/>
          </cell>
          <cell r="L1768" t="str">
            <v/>
          </cell>
          <cell r="M1768" t="str">
            <v/>
          </cell>
          <cell r="N1768" t="str">
            <v/>
          </cell>
          <cell r="HC1768" t="str">
            <v/>
          </cell>
        </row>
        <row r="1769">
          <cell r="C1769" t="str">
            <v>Majestic</v>
          </cell>
          <cell r="D1769" t="str">
            <v/>
          </cell>
          <cell r="H1769" t="str">
            <v/>
          </cell>
          <cell r="I1769" t="str">
            <v/>
          </cell>
          <cell r="J1769" t="str">
            <v/>
          </cell>
          <cell r="K1769" t="str">
            <v/>
          </cell>
          <cell r="L1769" t="str">
            <v/>
          </cell>
          <cell r="M1769" t="str">
            <v/>
          </cell>
          <cell r="N1769" t="str">
            <v/>
          </cell>
          <cell r="HC1769" t="str">
            <v/>
          </cell>
        </row>
        <row r="1770">
          <cell r="C1770" t="str">
            <v>Oklahoma</v>
          </cell>
          <cell r="D1770" t="str">
            <v>Major</v>
          </cell>
          <cell r="H1770">
            <v>2240</v>
          </cell>
          <cell r="I1770">
            <v>0</v>
          </cell>
          <cell r="J1770">
            <v>3710.4401600582032</v>
          </cell>
          <cell r="K1770">
            <v>0</v>
          </cell>
          <cell r="L1770">
            <v>0</v>
          </cell>
          <cell r="M1770">
            <v>100697.79999999999</v>
          </cell>
          <cell r="N1770">
            <v>79568.718698683006</v>
          </cell>
          <cell r="HC1770">
            <v>0.2</v>
          </cell>
        </row>
        <row r="1771">
          <cell r="C1771" t="str">
            <v>Oklahoma</v>
          </cell>
          <cell r="D1771" t="str">
            <v>Minor</v>
          </cell>
          <cell r="H1771">
            <v>630</v>
          </cell>
          <cell r="I1771">
            <v>0</v>
          </cell>
          <cell r="J1771">
            <v>3710.4401600582032</v>
          </cell>
          <cell r="K1771">
            <v>0</v>
          </cell>
          <cell r="L1771">
            <v>0</v>
          </cell>
          <cell r="M1771">
            <v>41019.64</v>
          </cell>
          <cell r="N1771">
            <v>28498.82474881196</v>
          </cell>
          <cell r="HC1771">
            <v>0.2</v>
          </cell>
        </row>
        <row r="1772">
          <cell r="C1772" t="str">
            <v>Oklahoma</v>
          </cell>
          <cell r="D1772" t="str">
            <v>GBX Oil Changes</v>
          </cell>
          <cell r="H1772">
            <v>140</v>
          </cell>
          <cell r="I1772">
            <v>1200</v>
          </cell>
          <cell r="J1772">
            <v>0</v>
          </cell>
          <cell r="K1772">
            <v>0</v>
          </cell>
          <cell r="L1772">
            <v>0</v>
          </cell>
          <cell r="M1772">
            <v>43387.5</v>
          </cell>
          <cell r="N1772">
            <v>5448.3047313905217</v>
          </cell>
          <cell r="HC1772">
            <v>0.2</v>
          </cell>
        </row>
        <row r="1773">
          <cell r="C1773" t="str">
            <v>Oklahoma</v>
          </cell>
          <cell r="D1773" t="str">
            <v/>
          </cell>
          <cell r="H1773" t="str">
            <v/>
          </cell>
          <cell r="I1773" t="str">
            <v/>
          </cell>
          <cell r="J1773" t="str">
            <v/>
          </cell>
          <cell r="K1773" t="str">
            <v/>
          </cell>
          <cell r="L1773" t="str">
            <v/>
          </cell>
          <cell r="M1773" t="str">
            <v/>
          </cell>
          <cell r="N1773" t="str">
            <v/>
          </cell>
          <cell r="HC1773" t="str">
            <v/>
          </cell>
        </row>
        <row r="1774">
          <cell r="C1774" t="str">
            <v>Oklahoma</v>
          </cell>
          <cell r="D1774" t="str">
            <v/>
          </cell>
          <cell r="H1774" t="str">
            <v/>
          </cell>
          <cell r="I1774" t="str">
            <v/>
          </cell>
          <cell r="J1774" t="str">
            <v/>
          </cell>
          <cell r="K1774" t="str">
            <v/>
          </cell>
          <cell r="L1774" t="str">
            <v/>
          </cell>
          <cell r="M1774" t="str">
            <v/>
          </cell>
          <cell r="N1774" t="str">
            <v/>
          </cell>
          <cell r="HC1774" t="str">
            <v/>
          </cell>
        </row>
        <row r="1775">
          <cell r="C1775" t="str">
            <v>Red Canyon</v>
          </cell>
          <cell r="D1775" t="str">
            <v>Major</v>
          </cell>
          <cell r="H1775">
            <v>2350</v>
          </cell>
          <cell r="I1775">
            <v>0</v>
          </cell>
          <cell r="J1775">
            <v>5655.6566024008735</v>
          </cell>
          <cell r="K1775">
            <v>26560</v>
          </cell>
          <cell r="L1775">
            <v>0</v>
          </cell>
          <cell r="M1775">
            <v>82927.599999999991</v>
          </cell>
          <cell r="N1775">
            <v>69498.52435357339</v>
          </cell>
          <cell r="HC1775">
            <v>0.33333333333333331</v>
          </cell>
        </row>
        <row r="1776">
          <cell r="C1776" t="str">
            <v>Red Canyon</v>
          </cell>
          <cell r="D1776" t="str">
            <v>Minor</v>
          </cell>
          <cell r="H1776">
            <v>1450</v>
          </cell>
          <cell r="I1776">
            <v>0</v>
          </cell>
          <cell r="J1776">
            <v>6305.6566024008735</v>
          </cell>
          <cell r="K1776">
            <v>13350</v>
          </cell>
          <cell r="L1776">
            <v>0</v>
          </cell>
          <cell r="M1776">
            <v>33780.880000000005</v>
          </cell>
          <cell r="N1776">
            <v>24892.021616609381</v>
          </cell>
          <cell r="HC1776">
            <v>0.33333333333333331</v>
          </cell>
        </row>
        <row r="1777">
          <cell r="C1777" t="str">
            <v>Red Canyon</v>
          </cell>
          <cell r="D1777" t="str">
            <v>GBX Oil Changes</v>
          </cell>
          <cell r="H1777">
            <v>290</v>
          </cell>
          <cell r="I1777">
            <v>1200</v>
          </cell>
          <cell r="J1777">
            <v>650</v>
          </cell>
          <cell r="K1777">
            <v>2930</v>
          </cell>
          <cell r="L1777">
            <v>0</v>
          </cell>
          <cell r="M1777">
            <v>36712.5</v>
          </cell>
          <cell r="N1777">
            <v>4889.5042461196999</v>
          </cell>
          <cell r="HC1777">
            <v>0.33333333333333331</v>
          </cell>
        </row>
        <row r="1778">
          <cell r="C1778" t="str">
            <v>Red Canyon</v>
          </cell>
          <cell r="D1778" t="str">
            <v/>
          </cell>
          <cell r="H1778" t="str">
            <v/>
          </cell>
          <cell r="I1778" t="str">
            <v/>
          </cell>
          <cell r="J1778" t="str">
            <v/>
          </cell>
          <cell r="K1778" t="str">
            <v/>
          </cell>
          <cell r="L1778" t="str">
            <v/>
          </cell>
          <cell r="M1778" t="str">
            <v/>
          </cell>
          <cell r="N1778" t="str">
            <v/>
          </cell>
          <cell r="HC1778" t="str">
            <v/>
          </cell>
        </row>
        <row r="1779">
          <cell r="C1779" t="str">
            <v>Red Canyon</v>
          </cell>
          <cell r="D1779" t="str">
            <v/>
          </cell>
          <cell r="H1779" t="str">
            <v/>
          </cell>
          <cell r="I1779" t="str">
            <v/>
          </cell>
          <cell r="J1779" t="str">
            <v/>
          </cell>
          <cell r="K1779" t="str">
            <v/>
          </cell>
          <cell r="L1779" t="str">
            <v/>
          </cell>
          <cell r="M1779" t="str">
            <v/>
          </cell>
          <cell r="N1779" t="str">
            <v/>
          </cell>
          <cell r="HC1779" t="str">
            <v/>
          </cell>
        </row>
        <row r="1780">
          <cell r="C1780" t="str">
            <v>Weatherford</v>
          </cell>
          <cell r="D1780" t="str">
            <v>Major</v>
          </cell>
          <cell r="H1780">
            <v>3220</v>
          </cell>
          <cell r="I1780">
            <v>0</v>
          </cell>
          <cell r="J1780">
            <v>5347.3990542015281</v>
          </cell>
          <cell r="K1780">
            <v>0</v>
          </cell>
          <cell r="L1780">
            <v>0</v>
          </cell>
          <cell r="M1780">
            <v>145123.29999999999</v>
          </cell>
          <cell r="N1780">
            <v>114672.56518339609</v>
          </cell>
          <cell r="HC1780">
            <v>0.2</v>
          </cell>
        </row>
        <row r="1781">
          <cell r="C1781" t="str">
            <v>Weatherford</v>
          </cell>
          <cell r="D1781" t="str">
            <v>Minor</v>
          </cell>
          <cell r="H1781">
            <v>1820</v>
          </cell>
          <cell r="I1781">
            <v>0</v>
          </cell>
          <cell r="J1781">
            <v>5347.3990542015281</v>
          </cell>
          <cell r="K1781">
            <v>0</v>
          </cell>
          <cell r="L1781">
            <v>0</v>
          </cell>
          <cell r="M1781">
            <v>59116.54</v>
          </cell>
          <cell r="N1781">
            <v>41071.835667405474</v>
          </cell>
          <cell r="HC1781">
            <v>0.2</v>
          </cell>
        </row>
        <row r="1782">
          <cell r="C1782" t="str">
            <v>Weatherford</v>
          </cell>
          <cell r="D1782" t="str">
            <v>GBX Oil Changes</v>
          </cell>
          <cell r="H1782">
            <v>210</v>
          </cell>
          <cell r="I1782">
            <v>1800</v>
          </cell>
          <cell r="J1782">
            <v>0</v>
          </cell>
          <cell r="K1782">
            <v>0</v>
          </cell>
          <cell r="L1782">
            <v>0</v>
          </cell>
          <cell r="M1782">
            <v>63412.5</v>
          </cell>
          <cell r="N1782">
            <v>7962.9069151092244</v>
          </cell>
          <cell r="HC1782">
            <v>0.2</v>
          </cell>
        </row>
        <row r="1783">
          <cell r="C1783" t="str">
            <v>Weatherford</v>
          </cell>
          <cell r="D1783" t="str">
            <v/>
          </cell>
          <cell r="H1783" t="str">
            <v/>
          </cell>
          <cell r="I1783" t="str">
            <v/>
          </cell>
          <cell r="J1783" t="str">
            <v/>
          </cell>
          <cell r="K1783" t="str">
            <v/>
          </cell>
          <cell r="L1783" t="str">
            <v/>
          </cell>
          <cell r="M1783" t="str">
            <v/>
          </cell>
          <cell r="N1783" t="str">
            <v/>
          </cell>
          <cell r="HC1783" t="str">
            <v/>
          </cell>
        </row>
        <row r="1784">
          <cell r="C1784" t="str">
            <v>Weatherford</v>
          </cell>
          <cell r="D1784" t="str">
            <v/>
          </cell>
          <cell r="H1784" t="str">
            <v/>
          </cell>
          <cell r="I1784" t="str">
            <v/>
          </cell>
          <cell r="J1784" t="str">
            <v/>
          </cell>
          <cell r="K1784" t="str">
            <v/>
          </cell>
          <cell r="L1784" t="str">
            <v/>
          </cell>
          <cell r="M1784" t="str">
            <v/>
          </cell>
          <cell r="N1784" t="str">
            <v/>
          </cell>
          <cell r="HC1784" t="str">
            <v/>
          </cell>
        </row>
        <row r="1785">
          <cell r="C1785" t="str">
            <v>Wolf Ridge</v>
          </cell>
          <cell r="D1785" t="str">
            <v>Major</v>
          </cell>
          <cell r="H1785">
            <v>2775</v>
          </cell>
          <cell r="I1785">
            <v>0</v>
          </cell>
          <cell r="J1785">
            <v>7017.3972353583122</v>
          </cell>
          <cell r="K1785">
            <v>44380</v>
          </cell>
          <cell r="L1785">
            <v>0</v>
          </cell>
          <cell r="M1785">
            <v>111063.75</v>
          </cell>
          <cell r="N1785">
            <v>93078.380830678652</v>
          </cell>
          <cell r="HC1785">
            <v>0.33333333333333331</v>
          </cell>
        </row>
        <row r="1786">
          <cell r="C1786" t="str">
            <v>Wolf Ridge</v>
          </cell>
          <cell r="D1786" t="str">
            <v>Minor</v>
          </cell>
          <cell r="H1786">
            <v>1000</v>
          </cell>
          <cell r="I1786">
            <v>0</v>
          </cell>
          <cell r="J1786">
            <v>5392.3972353583122</v>
          </cell>
          <cell r="K1786">
            <v>12376</v>
          </cell>
          <cell r="L1786">
            <v>0</v>
          </cell>
          <cell r="M1786">
            <v>45242.25</v>
          </cell>
          <cell r="N1786">
            <v>33337.528950816137</v>
          </cell>
          <cell r="HC1786">
            <v>0.33333333333333331</v>
          </cell>
        </row>
        <row r="1787">
          <cell r="C1787" t="str">
            <v>Wolf Ridge</v>
          </cell>
          <cell r="D1787" t="str">
            <v>GBX Oil Changes</v>
          </cell>
          <cell r="H1787">
            <v>290</v>
          </cell>
          <cell r="I1787">
            <v>1200</v>
          </cell>
          <cell r="J1787">
            <v>650</v>
          </cell>
          <cell r="K1787">
            <v>2930</v>
          </cell>
          <cell r="L1787">
            <v>0</v>
          </cell>
          <cell r="M1787">
            <v>50062.5</v>
          </cell>
          <cell r="N1787">
            <v>6286.5054592967563</v>
          </cell>
          <cell r="HC1787">
            <v>0.2</v>
          </cell>
        </row>
        <row r="1788">
          <cell r="C1788" t="str">
            <v>Wolf Ridge</v>
          </cell>
          <cell r="D1788" t="str">
            <v/>
          </cell>
          <cell r="H1788" t="str">
            <v/>
          </cell>
          <cell r="I1788" t="str">
            <v/>
          </cell>
          <cell r="J1788" t="str">
            <v/>
          </cell>
          <cell r="K1788" t="str">
            <v/>
          </cell>
          <cell r="L1788" t="str">
            <v/>
          </cell>
          <cell r="M1788" t="str">
            <v/>
          </cell>
          <cell r="N1788" t="str">
            <v/>
          </cell>
          <cell r="HC1788" t="str">
            <v/>
          </cell>
        </row>
        <row r="1789">
          <cell r="C1789" t="str">
            <v>Wolf Ridge</v>
          </cell>
          <cell r="D1789" t="str">
            <v/>
          </cell>
          <cell r="H1789" t="str">
            <v/>
          </cell>
          <cell r="I1789" t="str">
            <v/>
          </cell>
          <cell r="J1789" t="str">
            <v/>
          </cell>
          <cell r="K1789" t="str">
            <v/>
          </cell>
          <cell r="L1789" t="str">
            <v/>
          </cell>
          <cell r="M1789" t="str">
            <v/>
          </cell>
          <cell r="N1789" t="str">
            <v/>
          </cell>
          <cell r="HC1789" t="str">
            <v/>
          </cell>
        </row>
        <row r="1790">
          <cell r="C1790" t="str">
            <v>Ashtabula 1</v>
          </cell>
          <cell r="D1790" t="str">
            <v>Major</v>
          </cell>
          <cell r="H1790">
            <v>3360</v>
          </cell>
          <cell r="I1790">
            <v>0</v>
          </cell>
          <cell r="J1790">
            <v>8812.8447773243042</v>
          </cell>
          <cell r="K1790">
            <v>0</v>
          </cell>
          <cell r="L1790">
            <v>0</v>
          </cell>
          <cell r="M1790">
            <v>146604.15</v>
          </cell>
          <cell r="N1790">
            <v>109469.34451602955</v>
          </cell>
          <cell r="HC1790">
            <v>0.2</v>
          </cell>
        </row>
        <row r="1791">
          <cell r="C1791" t="str">
            <v>Ashtabula 1</v>
          </cell>
          <cell r="D1791" t="str">
            <v>Minor</v>
          </cell>
          <cell r="H1791">
            <v>1260</v>
          </cell>
          <cell r="I1791">
            <v>0</v>
          </cell>
          <cell r="J1791">
            <v>8812.8447773243042</v>
          </cell>
          <cell r="K1791">
            <v>0</v>
          </cell>
          <cell r="L1791">
            <v>0</v>
          </cell>
          <cell r="M1791">
            <v>59719.770000000004</v>
          </cell>
          <cell r="N1791">
            <v>39208.217949867314</v>
          </cell>
          <cell r="HC1791">
            <v>0.2</v>
          </cell>
        </row>
        <row r="1792">
          <cell r="C1792" t="str">
            <v>Ashtabula 1</v>
          </cell>
          <cell r="D1792" t="str">
            <v>GBX Oil Changes</v>
          </cell>
          <cell r="H1792">
            <v>210</v>
          </cell>
          <cell r="I1792">
            <v>1800</v>
          </cell>
          <cell r="J1792">
            <v>0</v>
          </cell>
          <cell r="K1792">
            <v>0</v>
          </cell>
          <cell r="L1792">
            <v>0</v>
          </cell>
          <cell r="M1792">
            <v>66750</v>
          </cell>
          <cell r="N1792">
            <v>7920.8521110843049</v>
          </cell>
          <cell r="HC1792">
            <v>0.2</v>
          </cell>
        </row>
        <row r="1793">
          <cell r="C1793" t="str">
            <v>Ashtabula 1</v>
          </cell>
          <cell r="D1793" t="str">
            <v/>
          </cell>
          <cell r="H1793" t="str">
            <v/>
          </cell>
          <cell r="I1793" t="str">
            <v/>
          </cell>
          <cell r="J1793" t="str">
            <v/>
          </cell>
          <cell r="K1793" t="str">
            <v/>
          </cell>
          <cell r="L1793" t="str">
            <v/>
          </cell>
          <cell r="M1793" t="str">
            <v/>
          </cell>
          <cell r="N1793" t="str">
            <v/>
          </cell>
          <cell r="HC1793" t="str">
            <v/>
          </cell>
        </row>
        <row r="1794">
          <cell r="C1794" t="str">
            <v>Ashtabula 1</v>
          </cell>
          <cell r="D1794" t="str">
            <v/>
          </cell>
          <cell r="H1794" t="str">
            <v/>
          </cell>
          <cell r="I1794" t="str">
            <v/>
          </cell>
          <cell r="J1794" t="str">
            <v/>
          </cell>
          <cell r="K1794" t="str">
            <v/>
          </cell>
          <cell r="L1794" t="str">
            <v/>
          </cell>
          <cell r="M1794" t="str">
            <v/>
          </cell>
          <cell r="N1794" t="str">
            <v/>
          </cell>
          <cell r="HC1794" t="str">
            <v/>
          </cell>
        </row>
        <row r="1795">
          <cell r="C1795" t="str">
            <v>Ashtabula 2</v>
          </cell>
          <cell r="D1795" t="str">
            <v>Major</v>
          </cell>
          <cell r="H1795">
            <v>3150</v>
          </cell>
          <cell r="I1795">
            <v>0</v>
          </cell>
          <cell r="J1795">
            <v>7601.9195407453926</v>
          </cell>
          <cell r="K1795">
            <v>0</v>
          </cell>
          <cell r="L1795">
            <v>0</v>
          </cell>
          <cell r="M1795">
            <v>118468</v>
          </cell>
          <cell r="N1795">
            <v>88460.076376589539</v>
          </cell>
          <cell r="HC1795">
            <v>0.2</v>
          </cell>
        </row>
        <row r="1796">
          <cell r="C1796" t="str">
            <v>Ashtabula 2</v>
          </cell>
          <cell r="D1796" t="str">
            <v>Minor</v>
          </cell>
          <cell r="H1796">
            <v>1050</v>
          </cell>
          <cell r="I1796">
            <v>0</v>
          </cell>
          <cell r="J1796">
            <v>7601.9195407453926</v>
          </cell>
          <cell r="K1796">
            <v>0</v>
          </cell>
          <cell r="L1796">
            <v>0</v>
          </cell>
          <cell r="M1796">
            <v>48258.400000000001</v>
          </cell>
          <cell r="N1796">
            <v>31683.408444337219</v>
          </cell>
          <cell r="HC1796">
            <v>0.2</v>
          </cell>
        </row>
        <row r="1797">
          <cell r="C1797" t="str">
            <v>Ashtabula 2</v>
          </cell>
          <cell r="D1797" t="str">
            <v>GBX Oil Changes</v>
          </cell>
          <cell r="H1797">
            <v>140</v>
          </cell>
          <cell r="I1797">
            <v>1200</v>
          </cell>
          <cell r="J1797">
            <v>0</v>
          </cell>
          <cell r="K1797">
            <v>0</v>
          </cell>
          <cell r="L1797">
            <v>0</v>
          </cell>
          <cell r="M1797">
            <v>53400</v>
          </cell>
          <cell r="N1797">
            <v>6336.6816888674439</v>
          </cell>
          <cell r="HC1797">
            <v>0.2</v>
          </cell>
        </row>
        <row r="1798">
          <cell r="C1798" t="str">
            <v>Ashtabula 2</v>
          </cell>
          <cell r="D1798" t="str">
            <v/>
          </cell>
          <cell r="H1798" t="str">
            <v/>
          </cell>
          <cell r="I1798" t="str">
            <v/>
          </cell>
          <cell r="J1798" t="str">
            <v/>
          </cell>
          <cell r="K1798" t="str">
            <v/>
          </cell>
          <cell r="L1798" t="str">
            <v/>
          </cell>
          <cell r="M1798" t="str">
            <v/>
          </cell>
          <cell r="N1798" t="str">
            <v/>
          </cell>
          <cell r="HC1798" t="str">
            <v/>
          </cell>
        </row>
        <row r="1799">
          <cell r="C1799" t="str">
            <v>Ashtabula 2</v>
          </cell>
          <cell r="D1799" t="str">
            <v/>
          </cell>
          <cell r="H1799" t="str">
            <v/>
          </cell>
          <cell r="I1799" t="str">
            <v/>
          </cell>
          <cell r="J1799" t="str">
            <v/>
          </cell>
          <cell r="K1799" t="str">
            <v/>
          </cell>
          <cell r="L1799" t="str">
            <v/>
          </cell>
          <cell r="M1799" t="str">
            <v/>
          </cell>
          <cell r="N1799" t="str">
            <v/>
          </cell>
          <cell r="HC1799" t="str">
            <v/>
          </cell>
        </row>
        <row r="1800">
          <cell r="C1800" t="str">
            <v>Baldwin</v>
          </cell>
          <cell r="D1800" t="str">
            <v>Major</v>
          </cell>
          <cell r="H1800">
            <v>1680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94774.399999999994</v>
          </cell>
          <cell r="N1800">
            <v>70768.061101271625</v>
          </cell>
          <cell r="HC1800">
            <v>0.2</v>
          </cell>
        </row>
        <row r="1801">
          <cell r="C1801" t="str">
            <v>Baldwin</v>
          </cell>
          <cell r="D1801" t="str">
            <v>Minor</v>
          </cell>
          <cell r="H1801">
            <v>630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38606.720000000001</v>
          </cell>
          <cell r="N1801">
            <v>25346.726755469776</v>
          </cell>
          <cell r="HC1801">
            <v>0.2</v>
          </cell>
        </row>
        <row r="1802">
          <cell r="C1802" t="str">
            <v>Baldwin</v>
          </cell>
          <cell r="D1802" t="str">
            <v>GBX Oil Changes</v>
          </cell>
          <cell r="H1802">
            <v>140</v>
          </cell>
          <cell r="I1802">
            <v>1200</v>
          </cell>
          <cell r="J1802">
            <v>0</v>
          </cell>
          <cell r="K1802">
            <v>0</v>
          </cell>
          <cell r="L1802">
            <v>0</v>
          </cell>
          <cell r="M1802">
            <v>43387.5</v>
          </cell>
          <cell r="N1802">
            <v>5148.5538722047986</v>
          </cell>
          <cell r="HC1802">
            <v>0.2</v>
          </cell>
        </row>
        <row r="1803">
          <cell r="C1803" t="str">
            <v>Baldwin</v>
          </cell>
          <cell r="D1803" t="str">
            <v/>
          </cell>
          <cell r="H1803" t="str">
            <v/>
          </cell>
          <cell r="I1803" t="str">
            <v/>
          </cell>
          <cell r="J1803" t="str">
            <v/>
          </cell>
          <cell r="K1803" t="str">
            <v/>
          </cell>
          <cell r="L1803" t="str">
            <v/>
          </cell>
          <cell r="M1803" t="str">
            <v/>
          </cell>
          <cell r="N1803" t="str">
            <v/>
          </cell>
          <cell r="HC1803" t="str">
            <v/>
          </cell>
        </row>
        <row r="1804">
          <cell r="C1804" t="str">
            <v>Baldwin</v>
          </cell>
          <cell r="D1804" t="str">
            <v/>
          </cell>
          <cell r="H1804" t="str">
            <v/>
          </cell>
          <cell r="I1804" t="str">
            <v/>
          </cell>
          <cell r="J1804" t="str">
            <v/>
          </cell>
          <cell r="K1804" t="str">
            <v/>
          </cell>
          <cell r="L1804" t="str">
            <v/>
          </cell>
          <cell r="M1804" t="str">
            <v/>
          </cell>
          <cell r="N1804" t="str">
            <v/>
          </cell>
          <cell r="HC1804" t="str">
            <v/>
          </cell>
        </row>
        <row r="1805">
          <cell r="C1805" t="str">
            <v>Day County</v>
          </cell>
          <cell r="D1805" t="str">
            <v>Major</v>
          </cell>
          <cell r="H1805">
            <v>2240</v>
          </cell>
          <cell r="I1805">
            <v>0</v>
          </cell>
          <cell r="J1805">
            <v>4440.0592007893447</v>
          </cell>
          <cell r="K1805">
            <v>0</v>
          </cell>
          <cell r="L1805">
            <v>0</v>
          </cell>
          <cell r="M1805">
            <v>97736.099999999991</v>
          </cell>
          <cell r="N1805">
            <v>72979.563010686354</v>
          </cell>
          <cell r="HC1805">
            <v>0.2</v>
          </cell>
        </row>
        <row r="1806">
          <cell r="C1806" t="str">
            <v>Day County</v>
          </cell>
          <cell r="D1806" t="str">
            <v>Minor</v>
          </cell>
          <cell r="H1806">
            <v>630</v>
          </cell>
          <cell r="I1806">
            <v>0</v>
          </cell>
          <cell r="J1806">
            <v>4440.0592007893447</v>
          </cell>
          <cell r="K1806">
            <v>0</v>
          </cell>
          <cell r="L1806">
            <v>0</v>
          </cell>
          <cell r="M1806">
            <v>39813.18</v>
          </cell>
          <cell r="N1806">
            <v>26138.811966578207</v>
          </cell>
          <cell r="HC1806">
            <v>0.2</v>
          </cell>
        </row>
        <row r="1807">
          <cell r="C1807" t="str">
            <v>Day County</v>
          </cell>
          <cell r="D1807" t="str">
            <v>GBX Oil Changes</v>
          </cell>
          <cell r="H1807">
            <v>140</v>
          </cell>
          <cell r="I1807">
            <v>1200</v>
          </cell>
          <cell r="J1807">
            <v>0</v>
          </cell>
          <cell r="K1807">
            <v>0</v>
          </cell>
          <cell r="L1807">
            <v>0</v>
          </cell>
          <cell r="M1807">
            <v>46725</v>
          </cell>
          <cell r="N1807">
            <v>5544.5964777590134</v>
          </cell>
          <cell r="HC1807">
            <v>0.2</v>
          </cell>
        </row>
        <row r="1808">
          <cell r="C1808" t="str">
            <v>Day County</v>
          </cell>
          <cell r="D1808" t="str">
            <v/>
          </cell>
          <cell r="H1808" t="str">
            <v/>
          </cell>
          <cell r="I1808" t="str">
            <v/>
          </cell>
          <cell r="J1808" t="str">
            <v/>
          </cell>
          <cell r="K1808" t="str">
            <v/>
          </cell>
          <cell r="L1808" t="str">
            <v/>
          </cell>
          <cell r="M1808" t="str">
            <v/>
          </cell>
          <cell r="N1808" t="str">
            <v/>
          </cell>
          <cell r="HC1808" t="str">
            <v/>
          </cell>
        </row>
        <row r="1809">
          <cell r="C1809" t="str">
            <v>Day County</v>
          </cell>
          <cell r="D1809" t="str">
            <v/>
          </cell>
          <cell r="H1809" t="str">
            <v/>
          </cell>
          <cell r="I1809" t="str">
            <v/>
          </cell>
          <cell r="J1809" t="str">
            <v/>
          </cell>
          <cell r="K1809" t="str">
            <v/>
          </cell>
          <cell r="L1809" t="str">
            <v/>
          </cell>
          <cell r="M1809" t="str">
            <v/>
          </cell>
          <cell r="N1809" t="str">
            <v/>
          </cell>
          <cell r="HC1809" t="str">
            <v/>
          </cell>
        </row>
        <row r="1810">
          <cell r="C1810" t="str">
            <v>Endeavor 1</v>
          </cell>
          <cell r="D1810" t="str">
            <v>Major</v>
          </cell>
          <cell r="H1810">
            <v>1400</v>
          </cell>
          <cell r="I1810">
            <v>0</v>
          </cell>
          <cell r="J1810">
            <v>4484.9082836256002</v>
          </cell>
          <cell r="K1810">
            <v>0</v>
          </cell>
          <cell r="L1810">
            <v>0</v>
          </cell>
          <cell r="M1810">
            <v>50846</v>
          </cell>
          <cell r="N1810">
            <v>53205.723776475381</v>
          </cell>
          <cell r="HC1810">
            <v>0.1111111111111111</v>
          </cell>
        </row>
        <row r="1811">
          <cell r="C1811" t="str">
            <v>Endeavor 1</v>
          </cell>
          <cell r="D1811" t="str">
            <v>Minor</v>
          </cell>
          <cell r="H1811">
            <v>490</v>
          </cell>
          <cell r="I1811">
            <v>0</v>
          </cell>
          <cell r="J1811">
            <v>4484.9082836256002</v>
          </cell>
          <cell r="K1811">
            <v>0</v>
          </cell>
          <cell r="L1811">
            <v>0</v>
          </cell>
          <cell r="M1811">
            <v>17000</v>
          </cell>
          <cell r="N1811">
            <v>17281.859151456665</v>
          </cell>
          <cell r="HC1811">
            <v>0</v>
          </cell>
        </row>
        <row r="1812">
          <cell r="C1812" t="str">
            <v>Endeavor 1</v>
          </cell>
          <cell r="D1812" t="str">
            <v>GBX Oil Changes</v>
          </cell>
          <cell r="H1812">
            <v>140</v>
          </cell>
          <cell r="I1812">
            <v>1200</v>
          </cell>
          <cell r="J1812">
            <v>0</v>
          </cell>
          <cell r="K1812">
            <v>0</v>
          </cell>
          <cell r="L1812">
            <v>0</v>
          </cell>
          <cell r="M1812">
            <v>42575</v>
          </cell>
          <cell r="N1812">
            <v>1440.1549292880554</v>
          </cell>
          <cell r="HC1812">
            <v>0</v>
          </cell>
        </row>
        <row r="1813">
          <cell r="C1813" t="str">
            <v>Endeavor 1</v>
          </cell>
          <cell r="D1813" t="str">
            <v/>
          </cell>
          <cell r="H1813" t="str">
            <v/>
          </cell>
          <cell r="I1813" t="str">
            <v/>
          </cell>
          <cell r="J1813" t="str">
            <v/>
          </cell>
          <cell r="K1813" t="str">
            <v/>
          </cell>
          <cell r="L1813" t="str">
            <v/>
          </cell>
          <cell r="M1813" t="str">
            <v/>
          </cell>
          <cell r="N1813" t="str">
            <v/>
          </cell>
          <cell r="HC1813" t="str">
            <v/>
          </cell>
        </row>
        <row r="1814">
          <cell r="C1814" t="str">
            <v>Endeavor 1</v>
          </cell>
          <cell r="D1814" t="str">
            <v/>
          </cell>
          <cell r="H1814" t="str">
            <v/>
          </cell>
          <cell r="I1814" t="str">
            <v/>
          </cell>
          <cell r="J1814" t="str">
            <v/>
          </cell>
          <cell r="K1814" t="str">
            <v/>
          </cell>
          <cell r="L1814" t="str">
            <v/>
          </cell>
          <cell r="M1814" t="str">
            <v/>
          </cell>
          <cell r="N1814" t="str">
            <v/>
          </cell>
          <cell r="HC1814" t="str">
            <v/>
          </cell>
        </row>
        <row r="1815">
          <cell r="C1815" t="str">
            <v>Endeavor 2</v>
          </cell>
          <cell r="D1815" t="str">
            <v>Warranty Sweep</v>
          </cell>
          <cell r="H1815">
            <v>210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500</v>
          </cell>
          <cell r="N1815">
            <v>8640.9295757283326</v>
          </cell>
          <cell r="HC1815">
            <v>0</v>
          </cell>
        </row>
        <row r="1816">
          <cell r="C1816" t="str">
            <v>Endeavor 2</v>
          </cell>
          <cell r="D1816" t="str">
            <v>Major</v>
          </cell>
          <cell r="H1816">
            <v>700</v>
          </cell>
          <cell r="I1816">
            <v>0</v>
          </cell>
          <cell r="J1816">
            <v>2242.4541418128001</v>
          </cell>
          <cell r="K1816">
            <v>0</v>
          </cell>
          <cell r="L1816">
            <v>0</v>
          </cell>
          <cell r="M1816">
            <v>25423</v>
          </cell>
          <cell r="N1816">
            <v>26602.86188823769</v>
          </cell>
          <cell r="HC1816">
            <v>0.1111111111111111</v>
          </cell>
        </row>
        <row r="1817">
          <cell r="C1817" t="str">
            <v>Endeavor 2</v>
          </cell>
          <cell r="D1817" t="str">
            <v>Minor</v>
          </cell>
          <cell r="H1817">
            <v>210</v>
          </cell>
          <cell r="I1817">
            <v>0</v>
          </cell>
          <cell r="J1817">
            <v>2242.4541418128001</v>
          </cell>
          <cell r="K1817">
            <v>0</v>
          </cell>
          <cell r="L1817">
            <v>0</v>
          </cell>
          <cell r="M1817">
            <v>8500</v>
          </cell>
          <cell r="N1817">
            <v>8640.9295757283326</v>
          </cell>
          <cell r="HC1817">
            <v>0</v>
          </cell>
        </row>
        <row r="1818">
          <cell r="C1818" t="str">
            <v>Endeavor 2</v>
          </cell>
          <cell r="D1818" t="str">
            <v>GBX Oil Changes</v>
          </cell>
          <cell r="H1818">
            <v>70</v>
          </cell>
          <cell r="I1818">
            <v>600</v>
          </cell>
          <cell r="J1818">
            <v>0</v>
          </cell>
          <cell r="K1818">
            <v>0</v>
          </cell>
          <cell r="L1818">
            <v>0</v>
          </cell>
          <cell r="M1818">
            <v>21287.5</v>
          </cell>
          <cell r="N1818">
            <v>720.07746464402771</v>
          </cell>
          <cell r="HC1818">
            <v>0</v>
          </cell>
        </row>
        <row r="1819">
          <cell r="C1819" t="str">
            <v>Endeavor 2</v>
          </cell>
          <cell r="D1819" t="str">
            <v/>
          </cell>
          <cell r="H1819" t="str">
            <v/>
          </cell>
          <cell r="I1819" t="str">
            <v/>
          </cell>
          <cell r="J1819" t="str">
            <v/>
          </cell>
          <cell r="K1819" t="str">
            <v/>
          </cell>
          <cell r="L1819" t="str">
            <v/>
          </cell>
          <cell r="M1819" t="str">
            <v/>
          </cell>
          <cell r="N1819" t="str">
            <v/>
          </cell>
          <cell r="HC1819" t="str">
            <v/>
          </cell>
        </row>
        <row r="1820">
          <cell r="C1820" t="str">
            <v>Lake Benton 2</v>
          </cell>
          <cell r="D1820" t="str">
            <v>Major</v>
          </cell>
          <cell r="H1820">
            <v>2240</v>
          </cell>
          <cell r="I1820">
            <v>0</v>
          </cell>
          <cell r="J1820">
            <v>4608.2432614253048</v>
          </cell>
          <cell r="K1820">
            <v>0</v>
          </cell>
          <cell r="L1820">
            <v>0</v>
          </cell>
          <cell r="M1820">
            <v>61118.44</v>
          </cell>
          <cell r="N1820">
            <v>99454.615149380072</v>
          </cell>
          <cell r="HC1820">
            <v>0.2</v>
          </cell>
        </row>
        <row r="1821">
          <cell r="C1821" t="str">
            <v>Lake Benton 2</v>
          </cell>
          <cell r="D1821" t="str">
            <v>Minor</v>
          </cell>
          <cell r="H1821">
            <v>2240</v>
          </cell>
          <cell r="I1821">
            <v>0</v>
          </cell>
          <cell r="J1821">
            <v>4608.2432614253048</v>
          </cell>
          <cell r="K1821">
            <v>0</v>
          </cell>
          <cell r="L1821">
            <v>0</v>
          </cell>
          <cell r="M1821">
            <v>67123.149999999994</v>
          </cell>
          <cell r="N1821">
            <v>58351.837386161111</v>
          </cell>
          <cell r="HC1821">
            <v>0</v>
          </cell>
        </row>
        <row r="1822">
          <cell r="C1822" t="str">
            <v>Lake Benton 2</v>
          </cell>
          <cell r="D1822" t="str">
            <v>GBX Oil Changes</v>
          </cell>
          <cell r="H1822">
            <v>280</v>
          </cell>
          <cell r="I1822">
            <v>2400</v>
          </cell>
          <cell r="J1822">
            <v>0</v>
          </cell>
          <cell r="K1822">
            <v>0</v>
          </cell>
          <cell r="L1822">
            <v>0</v>
          </cell>
          <cell r="M1822">
            <v>79038.75</v>
          </cell>
          <cell r="N1822">
            <v>10081.084505016388</v>
          </cell>
          <cell r="HC1822">
            <v>0</v>
          </cell>
        </row>
        <row r="1823">
          <cell r="C1823" t="str">
            <v>Lake Benton 2</v>
          </cell>
          <cell r="D1823" t="str">
            <v/>
          </cell>
          <cell r="H1823" t="str">
            <v/>
          </cell>
          <cell r="I1823" t="str">
            <v/>
          </cell>
          <cell r="J1823" t="str">
            <v/>
          </cell>
          <cell r="K1823" t="str">
            <v/>
          </cell>
          <cell r="L1823" t="str">
            <v/>
          </cell>
          <cell r="M1823" t="str">
            <v/>
          </cell>
          <cell r="N1823" t="str">
            <v/>
          </cell>
          <cell r="HC1823" t="str">
            <v/>
          </cell>
        </row>
        <row r="1824">
          <cell r="C1824" t="str">
            <v>Lake Benton 2</v>
          </cell>
          <cell r="D1824" t="str">
            <v/>
          </cell>
          <cell r="H1824" t="str">
            <v/>
          </cell>
          <cell r="I1824" t="str">
            <v/>
          </cell>
          <cell r="J1824" t="str">
            <v/>
          </cell>
          <cell r="K1824" t="str">
            <v/>
          </cell>
          <cell r="L1824" t="str">
            <v/>
          </cell>
          <cell r="M1824" t="str">
            <v/>
          </cell>
          <cell r="N1824" t="str">
            <v/>
          </cell>
          <cell r="HC1824" t="str">
            <v/>
          </cell>
        </row>
        <row r="1825">
          <cell r="C1825" t="str">
            <v>Langdon 1</v>
          </cell>
          <cell r="D1825" t="str">
            <v>Major</v>
          </cell>
          <cell r="H1825">
            <v>3180</v>
          </cell>
          <cell r="I1825">
            <v>0</v>
          </cell>
          <cell r="J1825">
            <v>9081.0041709647048</v>
          </cell>
          <cell r="K1825">
            <v>19250</v>
          </cell>
          <cell r="L1825">
            <v>3300</v>
          </cell>
          <cell r="M1825">
            <v>116987.15</v>
          </cell>
          <cell r="N1825">
            <v>92648.526962602293</v>
          </cell>
          <cell r="HC1825">
            <v>0.33333333333333331</v>
          </cell>
        </row>
        <row r="1826">
          <cell r="C1826" t="str">
            <v>Langdon 1</v>
          </cell>
          <cell r="D1826" t="str">
            <v>Minor</v>
          </cell>
          <cell r="H1826">
            <v>980</v>
          </cell>
          <cell r="I1826">
            <v>0</v>
          </cell>
          <cell r="J1826">
            <v>7131.0041709647039</v>
          </cell>
          <cell r="K1826">
            <v>0</v>
          </cell>
          <cell r="L1826">
            <v>0</v>
          </cell>
          <cell r="M1826">
            <v>47655.17</v>
          </cell>
          <cell r="N1826">
            <v>31287.365838783004</v>
          </cell>
          <cell r="HC1826">
            <v>0.2</v>
          </cell>
        </row>
        <row r="1827">
          <cell r="C1827" t="str">
            <v>Langdon 1</v>
          </cell>
          <cell r="D1827" t="str">
            <v>GBX Oil Changes</v>
          </cell>
          <cell r="H1827">
            <v>140</v>
          </cell>
          <cell r="I1827">
            <v>1200</v>
          </cell>
          <cell r="J1827">
            <v>0</v>
          </cell>
          <cell r="K1827">
            <v>0</v>
          </cell>
          <cell r="L1827">
            <v>0</v>
          </cell>
          <cell r="M1827">
            <v>53400</v>
          </cell>
          <cell r="N1827">
            <v>6336.6816888674439</v>
          </cell>
          <cell r="HC1827">
            <v>0.2</v>
          </cell>
        </row>
        <row r="1828">
          <cell r="C1828" t="str">
            <v>Langdon 1</v>
          </cell>
          <cell r="D1828" t="str">
            <v/>
          </cell>
          <cell r="H1828" t="str">
            <v/>
          </cell>
          <cell r="I1828" t="str">
            <v/>
          </cell>
          <cell r="J1828" t="str">
            <v/>
          </cell>
          <cell r="K1828" t="str">
            <v/>
          </cell>
          <cell r="L1828" t="str">
            <v/>
          </cell>
          <cell r="M1828" t="str">
            <v/>
          </cell>
          <cell r="N1828" t="str">
            <v/>
          </cell>
          <cell r="HC1828" t="str">
            <v/>
          </cell>
        </row>
        <row r="1829">
          <cell r="C1829" t="str">
            <v>Langdon 1</v>
          </cell>
          <cell r="D1829" t="str">
            <v/>
          </cell>
          <cell r="H1829" t="str">
            <v/>
          </cell>
          <cell r="I1829" t="str">
            <v/>
          </cell>
          <cell r="J1829" t="str">
            <v/>
          </cell>
          <cell r="K1829" t="str">
            <v/>
          </cell>
          <cell r="L1829" t="str">
            <v/>
          </cell>
          <cell r="M1829" t="str">
            <v/>
          </cell>
          <cell r="N1829" t="str">
            <v/>
          </cell>
          <cell r="HC1829" t="str">
            <v/>
          </cell>
        </row>
        <row r="1830">
          <cell r="C1830" t="str">
            <v>Langdon 2</v>
          </cell>
          <cell r="D1830" t="str">
            <v>Major</v>
          </cell>
          <cell r="H1830">
            <v>980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39982.949999999997</v>
          </cell>
          <cell r="N1830">
            <v>29855.275777098963</v>
          </cell>
          <cell r="HC1830">
            <v>0.2</v>
          </cell>
        </row>
        <row r="1831">
          <cell r="C1831" t="str">
            <v>Langdon 2</v>
          </cell>
          <cell r="D1831" t="str">
            <v>Minor</v>
          </cell>
          <cell r="H1831">
            <v>280</v>
          </cell>
          <cell r="I1831">
            <v>0</v>
          </cell>
          <cell r="J1831">
            <v>1816.3878548683679</v>
          </cell>
          <cell r="K1831">
            <v>0</v>
          </cell>
          <cell r="L1831">
            <v>0</v>
          </cell>
          <cell r="M1831">
            <v>16287.210000000001</v>
          </cell>
          <cell r="N1831">
            <v>10693.150349963811</v>
          </cell>
          <cell r="HC1831">
            <v>0.2</v>
          </cell>
        </row>
        <row r="1832">
          <cell r="C1832" t="str">
            <v>Langdon 2</v>
          </cell>
          <cell r="D1832" t="str">
            <v>GBX Oil Changes</v>
          </cell>
          <cell r="H1832">
            <v>70</v>
          </cell>
          <cell r="I1832">
            <v>600</v>
          </cell>
          <cell r="J1832">
            <v>1816.3878548683679</v>
          </cell>
          <cell r="K1832">
            <v>0</v>
          </cell>
          <cell r="L1832">
            <v>0</v>
          </cell>
          <cell r="M1832">
            <v>20025</v>
          </cell>
          <cell r="N1832">
            <v>2376.2556333252915</v>
          </cell>
          <cell r="HC1832">
            <v>0.2</v>
          </cell>
        </row>
        <row r="1833">
          <cell r="C1833" t="str">
            <v>Langdon 2</v>
          </cell>
          <cell r="D1833" t="str">
            <v/>
          </cell>
          <cell r="H1833" t="str">
            <v/>
          </cell>
          <cell r="I1833" t="str">
            <v/>
          </cell>
          <cell r="J1833" t="str">
            <v/>
          </cell>
          <cell r="K1833" t="str">
            <v/>
          </cell>
          <cell r="L1833" t="str">
            <v/>
          </cell>
          <cell r="M1833" t="str">
            <v/>
          </cell>
          <cell r="N1833" t="str">
            <v/>
          </cell>
          <cell r="HC1833" t="str">
            <v/>
          </cell>
        </row>
        <row r="1834">
          <cell r="C1834" t="str">
            <v>Langdon 2</v>
          </cell>
          <cell r="D1834" t="str">
            <v/>
          </cell>
          <cell r="H1834" t="str">
            <v/>
          </cell>
          <cell r="I1834" t="str">
            <v/>
          </cell>
          <cell r="J1834" t="str">
            <v/>
          </cell>
          <cell r="K1834" t="str">
            <v/>
          </cell>
          <cell r="L1834" t="str">
            <v/>
          </cell>
          <cell r="M1834" t="str">
            <v/>
          </cell>
          <cell r="N1834" t="str">
            <v/>
          </cell>
          <cell r="HC1834" t="str">
            <v/>
          </cell>
        </row>
        <row r="1835">
          <cell r="C1835" t="str">
            <v>North Dakota</v>
          </cell>
          <cell r="D1835" t="str">
            <v>Major</v>
          </cell>
          <cell r="H1835">
            <v>2800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60714.85</v>
          </cell>
          <cell r="N1835">
            <v>45335.789143002126</v>
          </cell>
          <cell r="HC1835">
            <v>0.2</v>
          </cell>
        </row>
        <row r="1836">
          <cell r="C1836" t="str">
            <v>North Dakota</v>
          </cell>
          <cell r="D1836" t="str">
            <v>Minor</v>
          </cell>
          <cell r="H1836">
            <v>770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24732.43</v>
          </cell>
          <cell r="N1836">
            <v>16237.746827722825</v>
          </cell>
          <cell r="HC1836">
            <v>0.2</v>
          </cell>
        </row>
        <row r="1837">
          <cell r="C1837" t="str">
            <v>North Dakota</v>
          </cell>
          <cell r="D1837" t="str">
            <v/>
          </cell>
          <cell r="H1837" t="str">
            <v/>
          </cell>
          <cell r="I1837" t="str">
            <v/>
          </cell>
          <cell r="J1837" t="str">
            <v/>
          </cell>
          <cell r="K1837" t="str">
            <v/>
          </cell>
          <cell r="L1837" t="str">
            <v/>
          </cell>
          <cell r="M1837" t="str">
            <v/>
          </cell>
          <cell r="N1837" t="str">
            <v/>
          </cell>
          <cell r="HC1837" t="str">
            <v/>
          </cell>
        </row>
        <row r="1838">
          <cell r="C1838" t="str">
            <v>North Dakota</v>
          </cell>
          <cell r="D1838" t="str">
            <v/>
          </cell>
          <cell r="H1838" t="str">
            <v/>
          </cell>
          <cell r="I1838" t="str">
            <v/>
          </cell>
          <cell r="J1838" t="str">
            <v/>
          </cell>
          <cell r="K1838" t="str">
            <v/>
          </cell>
          <cell r="L1838" t="str">
            <v/>
          </cell>
          <cell r="M1838" t="str">
            <v/>
          </cell>
          <cell r="N1838" t="str">
            <v/>
          </cell>
          <cell r="HC1838" t="str">
            <v/>
          </cell>
        </row>
        <row r="1839">
          <cell r="C1839" t="str">
            <v>North Dakota</v>
          </cell>
          <cell r="D1839" t="str">
            <v/>
          </cell>
          <cell r="H1839" t="str">
            <v/>
          </cell>
          <cell r="I1839" t="str">
            <v/>
          </cell>
          <cell r="J1839" t="str">
            <v/>
          </cell>
          <cell r="K1839" t="str">
            <v/>
          </cell>
          <cell r="L1839" t="str">
            <v/>
          </cell>
          <cell r="M1839" t="str">
            <v/>
          </cell>
          <cell r="N1839" t="str">
            <v/>
          </cell>
          <cell r="HC1839" t="str">
            <v/>
          </cell>
        </row>
        <row r="1840">
          <cell r="C1840" t="str">
            <v>Oliver 1</v>
          </cell>
          <cell r="D1840" t="str">
            <v>Major</v>
          </cell>
          <cell r="H1840">
            <v>2240</v>
          </cell>
          <cell r="I1840">
            <v>0</v>
          </cell>
          <cell r="J1840">
            <v>4538.7271830291074</v>
          </cell>
          <cell r="K1840">
            <v>0</v>
          </cell>
          <cell r="L1840">
            <v>0</v>
          </cell>
          <cell r="M1840">
            <v>72741.459999999992</v>
          </cell>
          <cell r="N1840">
            <v>62706.745879417416</v>
          </cell>
          <cell r="HC1840">
            <v>0.1111111111111111</v>
          </cell>
        </row>
        <row r="1841">
          <cell r="C1841" t="str">
            <v>Oliver 1</v>
          </cell>
          <cell r="D1841" t="str">
            <v>GBX Oil Changes</v>
          </cell>
          <cell r="H1841">
            <v>70</v>
          </cell>
          <cell r="I1841">
            <v>600</v>
          </cell>
          <cell r="J1841">
            <v>0</v>
          </cell>
          <cell r="K1841">
            <v>0</v>
          </cell>
          <cell r="L1841">
            <v>0</v>
          </cell>
          <cell r="M1841">
            <v>11061.2</v>
          </cell>
          <cell r="N1841">
            <v>1152.1239434304443</v>
          </cell>
          <cell r="HC1841">
            <v>0</v>
          </cell>
        </row>
        <row r="1842">
          <cell r="C1842" t="str">
            <v>Oliver 1</v>
          </cell>
          <cell r="D1842" t="str">
            <v/>
          </cell>
          <cell r="H1842" t="str">
            <v/>
          </cell>
          <cell r="I1842" t="str">
            <v/>
          </cell>
          <cell r="J1842" t="str">
            <v/>
          </cell>
          <cell r="K1842" t="str">
            <v/>
          </cell>
          <cell r="L1842" t="str">
            <v/>
          </cell>
          <cell r="M1842" t="str">
            <v/>
          </cell>
          <cell r="N1842" t="str">
            <v/>
          </cell>
          <cell r="HC1842" t="str">
            <v/>
          </cell>
        </row>
        <row r="1843">
          <cell r="C1843" t="str">
            <v>Oliver 1</v>
          </cell>
          <cell r="D1843" t="str">
            <v/>
          </cell>
          <cell r="H1843" t="str">
            <v/>
          </cell>
          <cell r="I1843" t="str">
            <v/>
          </cell>
          <cell r="J1843" t="str">
            <v/>
          </cell>
          <cell r="K1843" t="str">
            <v/>
          </cell>
          <cell r="L1843" t="str">
            <v/>
          </cell>
          <cell r="M1843" t="str">
            <v/>
          </cell>
          <cell r="N1843" t="str">
            <v/>
          </cell>
          <cell r="HC1843" t="str">
            <v/>
          </cell>
        </row>
        <row r="1844">
          <cell r="C1844" t="str">
            <v>Oliver 1</v>
          </cell>
          <cell r="D1844" t="str">
            <v/>
          </cell>
          <cell r="H1844" t="str">
            <v/>
          </cell>
          <cell r="I1844" t="str">
            <v/>
          </cell>
          <cell r="J1844" t="str">
            <v/>
          </cell>
          <cell r="K1844" t="str">
            <v/>
          </cell>
          <cell r="L1844" t="str">
            <v/>
          </cell>
          <cell r="M1844" t="str">
            <v/>
          </cell>
          <cell r="N1844" t="str">
            <v/>
          </cell>
          <cell r="HC1844" t="str">
            <v/>
          </cell>
        </row>
        <row r="1845">
          <cell r="C1845" t="str">
            <v>Oliver 2</v>
          </cell>
          <cell r="D1845" t="str">
            <v>Major</v>
          </cell>
          <cell r="H1845">
            <v>1120</v>
          </cell>
          <cell r="I1845">
            <v>0</v>
          </cell>
          <cell r="J1845">
            <v>2152.7559761402881</v>
          </cell>
          <cell r="K1845">
            <v>0</v>
          </cell>
          <cell r="L1845">
            <v>0</v>
          </cell>
          <cell r="M1845">
            <v>47387.199999999997</v>
          </cell>
          <cell r="N1845">
            <v>35384.030550635813</v>
          </cell>
          <cell r="HC1845">
            <v>0.2</v>
          </cell>
        </row>
        <row r="1846">
          <cell r="C1846" t="str">
            <v>Oliver 2</v>
          </cell>
          <cell r="D1846" t="str">
            <v>Minor</v>
          </cell>
          <cell r="H1846">
            <v>350</v>
          </cell>
          <cell r="I1846">
            <v>0</v>
          </cell>
          <cell r="J1846">
            <v>2152.7559761402881</v>
          </cell>
          <cell r="K1846">
            <v>0</v>
          </cell>
          <cell r="L1846">
            <v>0</v>
          </cell>
          <cell r="M1846">
            <v>19303.36</v>
          </cell>
          <cell r="N1846">
            <v>12673.363377734888</v>
          </cell>
          <cell r="HC1846">
            <v>0.2</v>
          </cell>
        </row>
        <row r="1847">
          <cell r="C1847" t="str">
            <v>Oliver 2</v>
          </cell>
          <cell r="D1847" t="str">
            <v>GBX Oil Changes</v>
          </cell>
          <cell r="H1847">
            <v>70</v>
          </cell>
          <cell r="I1847">
            <v>600</v>
          </cell>
          <cell r="J1847">
            <v>0</v>
          </cell>
          <cell r="K1847">
            <v>0</v>
          </cell>
          <cell r="L1847">
            <v>0</v>
          </cell>
          <cell r="M1847">
            <v>20025</v>
          </cell>
          <cell r="N1847">
            <v>2376.2556333252915</v>
          </cell>
          <cell r="HC1847">
            <v>0.2</v>
          </cell>
        </row>
        <row r="1848">
          <cell r="C1848" t="str">
            <v>Oliver 2</v>
          </cell>
          <cell r="D1848" t="str">
            <v/>
          </cell>
          <cell r="H1848" t="str">
            <v/>
          </cell>
          <cell r="I1848" t="str">
            <v/>
          </cell>
          <cell r="J1848" t="str">
            <v/>
          </cell>
          <cell r="K1848" t="str">
            <v/>
          </cell>
          <cell r="L1848" t="str">
            <v/>
          </cell>
          <cell r="M1848" t="str">
            <v/>
          </cell>
          <cell r="N1848" t="str">
            <v/>
          </cell>
          <cell r="HC1848" t="str">
            <v/>
          </cell>
        </row>
        <row r="1849">
          <cell r="C1849" t="str">
            <v>Oliver 2</v>
          </cell>
          <cell r="D1849" t="str">
            <v/>
          </cell>
          <cell r="H1849" t="str">
            <v/>
          </cell>
          <cell r="I1849" t="str">
            <v/>
          </cell>
          <cell r="J1849" t="str">
            <v/>
          </cell>
          <cell r="K1849" t="str">
            <v/>
          </cell>
          <cell r="L1849" t="str">
            <v/>
          </cell>
          <cell r="M1849" t="str">
            <v/>
          </cell>
          <cell r="N1849" t="str">
            <v/>
          </cell>
          <cell r="HC1849" t="str">
            <v/>
          </cell>
        </row>
        <row r="1850">
          <cell r="C1850" t="str">
            <v>South Dakota</v>
          </cell>
          <cell r="D1850" t="str">
            <v>Major</v>
          </cell>
          <cell r="H1850">
            <v>1820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39982.949999999997</v>
          </cell>
          <cell r="N1850">
            <v>29855.275777098963</v>
          </cell>
          <cell r="HC1850">
            <v>0.2</v>
          </cell>
        </row>
        <row r="1851">
          <cell r="C1851" t="str">
            <v>South Dakota</v>
          </cell>
          <cell r="D1851" t="str">
            <v>Minor</v>
          </cell>
          <cell r="H1851">
            <v>560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16287.210000000001</v>
          </cell>
          <cell r="N1851">
            <v>10693.150349963811</v>
          </cell>
          <cell r="HC1851">
            <v>0.2</v>
          </cell>
        </row>
        <row r="1852">
          <cell r="C1852" t="str">
            <v>South Dakota</v>
          </cell>
          <cell r="D1852" t="str">
            <v/>
          </cell>
          <cell r="H1852" t="str">
            <v/>
          </cell>
          <cell r="I1852" t="str">
            <v/>
          </cell>
          <cell r="J1852" t="str">
            <v/>
          </cell>
          <cell r="K1852" t="str">
            <v/>
          </cell>
          <cell r="L1852" t="str">
            <v/>
          </cell>
          <cell r="M1852" t="str">
            <v/>
          </cell>
          <cell r="N1852" t="str">
            <v/>
          </cell>
          <cell r="HC1852" t="str">
            <v/>
          </cell>
        </row>
        <row r="1853">
          <cell r="C1853" t="str">
            <v>South Dakota</v>
          </cell>
          <cell r="D1853" t="str">
            <v/>
          </cell>
          <cell r="H1853" t="str">
            <v/>
          </cell>
          <cell r="I1853" t="str">
            <v/>
          </cell>
          <cell r="J1853" t="str">
            <v/>
          </cell>
          <cell r="K1853" t="str">
            <v/>
          </cell>
          <cell r="L1853" t="str">
            <v/>
          </cell>
          <cell r="M1853" t="str">
            <v/>
          </cell>
          <cell r="N1853" t="str">
            <v/>
          </cell>
          <cell r="HC1853" t="str">
            <v/>
          </cell>
        </row>
        <row r="1854">
          <cell r="C1854" t="str">
            <v>South Dakota</v>
          </cell>
          <cell r="D1854" t="str">
            <v/>
          </cell>
          <cell r="H1854" t="str">
            <v/>
          </cell>
          <cell r="I1854" t="str">
            <v/>
          </cell>
          <cell r="J1854" t="str">
            <v/>
          </cell>
          <cell r="K1854" t="str">
            <v/>
          </cell>
          <cell r="L1854" t="str">
            <v/>
          </cell>
          <cell r="M1854" t="str">
            <v/>
          </cell>
          <cell r="N1854" t="str">
            <v/>
          </cell>
          <cell r="HC1854" t="str">
            <v/>
          </cell>
        </row>
        <row r="1855">
          <cell r="C1855" t="str">
            <v>Wessington Springs</v>
          </cell>
          <cell r="D1855" t="str">
            <v>Major</v>
          </cell>
          <cell r="H1855">
            <v>1120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50348.899999999994</v>
          </cell>
          <cell r="N1855">
            <v>37595.532460050548</v>
          </cell>
          <cell r="HC1855">
            <v>0.2</v>
          </cell>
        </row>
        <row r="1856">
          <cell r="C1856" t="str">
            <v>Wessington Springs</v>
          </cell>
          <cell r="D1856" t="str">
            <v>Minor</v>
          </cell>
          <cell r="H1856">
            <v>350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20509.82</v>
          </cell>
          <cell r="N1856">
            <v>13465.448588843319</v>
          </cell>
          <cell r="HC1856">
            <v>0.2</v>
          </cell>
        </row>
        <row r="1857">
          <cell r="C1857" t="str">
            <v>Wessington Springs</v>
          </cell>
          <cell r="D1857" t="str">
            <v>GBX Oil Changes</v>
          </cell>
          <cell r="H1857">
            <v>70</v>
          </cell>
          <cell r="I1857">
            <v>600</v>
          </cell>
          <cell r="J1857">
            <v>0</v>
          </cell>
          <cell r="K1857">
            <v>0</v>
          </cell>
          <cell r="L1857">
            <v>0</v>
          </cell>
          <cell r="M1857">
            <v>23362.5</v>
          </cell>
          <cell r="N1857">
            <v>2772.2982388795067</v>
          </cell>
          <cell r="HC1857">
            <v>0.2</v>
          </cell>
        </row>
        <row r="1858">
          <cell r="C1858" t="str">
            <v>Wessington Springs</v>
          </cell>
          <cell r="D1858" t="str">
            <v/>
          </cell>
          <cell r="H1858" t="str">
            <v/>
          </cell>
          <cell r="I1858" t="str">
            <v/>
          </cell>
          <cell r="J1858" t="str">
            <v/>
          </cell>
          <cell r="K1858" t="str">
            <v/>
          </cell>
          <cell r="L1858" t="str">
            <v/>
          </cell>
          <cell r="M1858" t="str">
            <v/>
          </cell>
          <cell r="N1858" t="str">
            <v/>
          </cell>
          <cell r="HC1858" t="str">
            <v/>
          </cell>
        </row>
        <row r="1859">
          <cell r="C1859" t="str">
            <v>Wessington Springs</v>
          </cell>
          <cell r="D1859" t="str">
            <v/>
          </cell>
          <cell r="H1859" t="str">
            <v/>
          </cell>
          <cell r="I1859" t="str">
            <v/>
          </cell>
          <cell r="J1859" t="str">
            <v/>
          </cell>
          <cell r="K1859" t="str">
            <v/>
          </cell>
          <cell r="L1859" t="str">
            <v/>
          </cell>
          <cell r="M1859" t="str">
            <v/>
          </cell>
          <cell r="N1859" t="str">
            <v/>
          </cell>
          <cell r="HC1859" t="str">
            <v/>
          </cell>
        </row>
        <row r="1860">
          <cell r="C1860" t="str">
            <v>Wilton Wind Center 1</v>
          </cell>
          <cell r="D1860" t="str">
            <v>Major</v>
          </cell>
          <cell r="H1860">
            <v>1120</v>
          </cell>
          <cell r="I1860">
            <v>0</v>
          </cell>
          <cell r="J1860">
            <v>2220.0296003946723</v>
          </cell>
          <cell r="K1860">
            <v>0</v>
          </cell>
          <cell r="L1860">
            <v>0</v>
          </cell>
          <cell r="M1860">
            <v>48868.049999999996</v>
          </cell>
          <cell r="N1860">
            <v>36489.781505343177</v>
          </cell>
          <cell r="HC1860">
            <v>0.2</v>
          </cell>
        </row>
        <row r="1861">
          <cell r="C1861" t="str">
            <v>Wilton Wind Center 1</v>
          </cell>
          <cell r="D1861" t="str">
            <v>Minor</v>
          </cell>
          <cell r="H1861">
            <v>350</v>
          </cell>
          <cell r="I1861">
            <v>0</v>
          </cell>
          <cell r="J1861">
            <v>2220.0296003946723</v>
          </cell>
          <cell r="K1861">
            <v>0</v>
          </cell>
          <cell r="L1861">
            <v>0</v>
          </cell>
          <cell r="M1861">
            <v>19906.59</v>
          </cell>
          <cell r="N1861">
            <v>13069.405983289103</v>
          </cell>
          <cell r="HC1861">
            <v>0.2</v>
          </cell>
        </row>
        <row r="1862">
          <cell r="C1862" t="str">
            <v>Wilton Wind Center 1</v>
          </cell>
          <cell r="D1862" t="str">
            <v>GBX Oil Changes</v>
          </cell>
          <cell r="H1862">
            <v>70</v>
          </cell>
          <cell r="I1862">
            <v>600</v>
          </cell>
          <cell r="J1862">
            <v>0</v>
          </cell>
          <cell r="K1862">
            <v>0</v>
          </cell>
          <cell r="L1862">
            <v>0</v>
          </cell>
          <cell r="M1862">
            <v>20025</v>
          </cell>
          <cell r="N1862">
            <v>2376.2556333252915</v>
          </cell>
          <cell r="HC1862">
            <v>0.2</v>
          </cell>
        </row>
        <row r="1863">
          <cell r="C1863" t="str">
            <v>Wilton Wind Center 1</v>
          </cell>
          <cell r="D1863" t="str">
            <v/>
          </cell>
          <cell r="H1863" t="str">
            <v/>
          </cell>
          <cell r="I1863" t="str">
            <v/>
          </cell>
          <cell r="J1863" t="str">
            <v/>
          </cell>
          <cell r="K1863" t="str">
            <v/>
          </cell>
          <cell r="L1863" t="str">
            <v/>
          </cell>
          <cell r="M1863" t="str">
            <v/>
          </cell>
          <cell r="N1863" t="str">
            <v/>
          </cell>
          <cell r="HC1863" t="str">
            <v/>
          </cell>
        </row>
        <row r="1864">
          <cell r="C1864" t="str">
            <v>Wilton Wind Center 1</v>
          </cell>
          <cell r="D1864" t="str">
            <v/>
          </cell>
          <cell r="H1864" t="str">
            <v/>
          </cell>
          <cell r="I1864" t="str">
            <v/>
          </cell>
          <cell r="J1864" t="str">
            <v/>
          </cell>
          <cell r="K1864" t="str">
            <v/>
          </cell>
          <cell r="L1864" t="str">
            <v/>
          </cell>
          <cell r="M1864" t="str">
            <v/>
          </cell>
          <cell r="N1864" t="str">
            <v/>
          </cell>
          <cell r="HC1864" t="str">
            <v/>
          </cell>
        </row>
        <row r="1865">
          <cell r="C1865" t="str">
            <v>Wilton Wind Center 2</v>
          </cell>
          <cell r="D1865" t="str">
            <v>Major</v>
          </cell>
          <cell r="H1865">
            <v>1120</v>
          </cell>
          <cell r="I1865">
            <v>0</v>
          </cell>
          <cell r="J1865">
            <v>2220.0296003946723</v>
          </cell>
          <cell r="K1865">
            <v>0</v>
          </cell>
          <cell r="L1865">
            <v>0</v>
          </cell>
          <cell r="M1865">
            <v>48868.049999999996</v>
          </cell>
          <cell r="N1865">
            <v>36489.781505343177</v>
          </cell>
          <cell r="HC1865">
            <v>0.2</v>
          </cell>
        </row>
        <row r="1866">
          <cell r="C1866" t="str">
            <v>Wilton Wind Center 2</v>
          </cell>
          <cell r="D1866" t="str">
            <v>Minor</v>
          </cell>
          <cell r="H1866">
            <v>350</v>
          </cell>
          <cell r="I1866">
            <v>0</v>
          </cell>
          <cell r="J1866">
            <v>2220.0296003946723</v>
          </cell>
          <cell r="K1866">
            <v>0</v>
          </cell>
          <cell r="L1866">
            <v>0</v>
          </cell>
          <cell r="M1866">
            <v>19906.59</v>
          </cell>
          <cell r="N1866">
            <v>13069.405983289103</v>
          </cell>
          <cell r="HC1866">
            <v>0.2</v>
          </cell>
        </row>
        <row r="1867">
          <cell r="C1867" t="str">
            <v>Wilton Wind Center 2</v>
          </cell>
          <cell r="D1867" t="str">
            <v>GBX Oil Changes</v>
          </cell>
          <cell r="H1867">
            <v>70</v>
          </cell>
          <cell r="I1867">
            <v>600</v>
          </cell>
          <cell r="J1867">
            <v>0</v>
          </cell>
          <cell r="K1867">
            <v>0</v>
          </cell>
          <cell r="L1867">
            <v>0</v>
          </cell>
          <cell r="M1867">
            <v>23362.5</v>
          </cell>
          <cell r="N1867">
            <v>2772.2982388795067</v>
          </cell>
          <cell r="HC1867">
            <v>0.2</v>
          </cell>
        </row>
        <row r="1868">
          <cell r="C1868" t="str">
            <v>Wilton Wind Center 2</v>
          </cell>
          <cell r="D1868" t="str">
            <v/>
          </cell>
          <cell r="H1868" t="str">
            <v/>
          </cell>
          <cell r="I1868" t="str">
            <v/>
          </cell>
          <cell r="J1868" t="str">
            <v/>
          </cell>
          <cell r="K1868" t="str">
            <v/>
          </cell>
          <cell r="L1868" t="str">
            <v/>
          </cell>
          <cell r="M1868" t="str">
            <v/>
          </cell>
          <cell r="N1868" t="str">
            <v/>
          </cell>
          <cell r="HC1868" t="str">
            <v/>
          </cell>
        </row>
        <row r="1869">
          <cell r="C1869" t="str">
            <v>Wilton Wind Center 2</v>
          </cell>
          <cell r="D1869" t="str">
            <v/>
          </cell>
          <cell r="H1869" t="str">
            <v/>
          </cell>
          <cell r="I1869" t="str">
            <v/>
          </cell>
          <cell r="J1869" t="str">
            <v/>
          </cell>
          <cell r="K1869" t="str">
            <v/>
          </cell>
          <cell r="L1869" t="str">
            <v/>
          </cell>
          <cell r="M1869" t="str">
            <v/>
          </cell>
          <cell r="N1869" t="str">
            <v/>
          </cell>
          <cell r="HC1869" t="str">
            <v/>
          </cell>
        </row>
        <row r="1870">
          <cell r="C1870" t="str">
            <v>Wind Power Partners 93 BR</v>
          </cell>
          <cell r="D1870" t="str">
            <v>Major</v>
          </cell>
          <cell r="H1870">
            <v>1680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31390</v>
          </cell>
          <cell r="N1870">
            <v>42052.523935211218</v>
          </cell>
          <cell r="HC1870">
            <v>0</v>
          </cell>
        </row>
        <row r="1871">
          <cell r="C1871" t="str">
            <v>Wind Power Partners 93 BR</v>
          </cell>
          <cell r="D1871" t="str">
            <v>Minor</v>
          </cell>
          <cell r="H1871">
            <v>1120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26913.64</v>
          </cell>
          <cell r="N1871">
            <v>35823.493827308055</v>
          </cell>
          <cell r="HC1871">
            <v>0</v>
          </cell>
        </row>
        <row r="1872">
          <cell r="C1872" t="str">
            <v>Wind Power Partners 93 BR</v>
          </cell>
          <cell r="D1872" t="str">
            <v>GBX Oil Changes</v>
          </cell>
          <cell r="H1872">
            <v>210</v>
          </cell>
          <cell r="I1872">
            <v>1800</v>
          </cell>
          <cell r="J1872">
            <v>0</v>
          </cell>
          <cell r="K1872">
            <v>0</v>
          </cell>
          <cell r="L1872">
            <v>0</v>
          </cell>
          <cell r="M1872">
            <v>27640.799999999999</v>
          </cell>
          <cell r="N1872">
            <v>5184.5577454369995</v>
          </cell>
          <cell r="HC1872">
            <v>0</v>
          </cell>
        </row>
        <row r="1873">
          <cell r="C1873" t="str">
            <v>Wind Power Partners 93 BR</v>
          </cell>
          <cell r="D1873" t="str">
            <v/>
          </cell>
          <cell r="H1873" t="str">
            <v/>
          </cell>
          <cell r="I1873" t="str">
            <v/>
          </cell>
          <cell r="J1873" t="str">
            <v/>
          </cell>
          <cell r="K1873" t="str">
            <v/>
          </cell>
          <cell r="L1873" t="str">
            <v/>
          </cell>
          <cell r="M1873" t="str">
            <v/>
          </cell>
          <cell r="N1873" t="str">
            <v/>
          </cell>
          <cell r="HC1873" t="str">
            <v/>
          </cell>
        </row>
        <row r="1874">
          <cell r="C1874" t="str">
            <v>Wind Power Partners 93 BR</v>
          </cell>
          <cell r="D1874" t="str">
            <v/>
          </cell>
          <cell r="H1874" t="str">
            <v/>
          </cell>
          <cell r="I1874" t="str">
            <v/>
          </cell>
          <cell r="J1874" t="str">
            <v/>
          </cell>
          <cell r="K1874" t="str">
            <v/>
          </cell>
          <cell r="L1874" t="str">
            <v/>
          </cell>
          <cell r="M1874" t="str">
            <v/>
          </cell>
          <cell r="N1874" t="str">
            <v/>
          </cell>
          <cell r="HC1874" t="str">
            <v/>
          </cell>
        </row>
        <row r="1875">
          <cell r="C1875" t="str">
            <v>Butler Ridge</v>
          </cell>
          <cell r="D1875" t="str">
            <v>Major</v>
          </cell>
          <cell r="H1875">
            <v>1260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53310.6</v>
          </cell>
          <cell r="N1875">
            <v>39214.72508740185</v>
          </cell>
          <cell r="HC1875">
            <v>0.2</v>
          </cell>
        </row>
        <row r="1876">
          <cell r="C1876" t="str">
            <v>Butler Ridge</v>
          </cell>
          <cell r="D1876" t="str">
            <v>Minor</v>
          </cell>
          <cell r="H1876">
            <v>350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21716.28</v>
          </cell>
          <cell r="N1876">
            <v>14045.388641619573</v>
          </cell>
          <cell r="HC1876">
            <v>0.2</v>
          </cell>
        </row>
        <row r="1877">
          <cell r="C1877" t="str">
            <v>Butler Ridge</v>
          </cell>
          <cell r="D1877" t="str">
            <v>GBX Oil Changes</v>
          </cell>
          <cell r="H1877">
            <v>70</v>
          </cell>
          <cell r="I1877">
            <v>600</v>
          </cell>
          <cell r="J1877">
            <v>0</v>
          </cell>
          <cell r="K1877">
            <v>0</v>
          </cell>
          <cell r="L1877">
            <v>0</v>
          </cell>
          <cell r="M1877">
            <v>23362.5</v>
          </cell>
          <cell r="N1877">
            <v>2731.0477914260282</v>
          </cell>
          <cell r="HC1877">
            <v>0.2</v>
          </cell>
        </row>
        <row r="1878">
          <cell r="C1878" t="str">
            <v>Butler Ridge</v>
          </cell>
          <cell r="D1878" t="str">
            <v/>
          </cell>
          <cell r="H1878" t="str">
            <v/>
          </cell>
          <cell r="I1878" t="str">
            <v/>
          </cell>
          <cell r="J1878" t="str">
            <v/>
          </cell>
          <cell r="K1878" t="str">
            <v/>
          </cell>
          <cell r="L1878" t="str">
            <v/>
          </cell>
          <cell r="M1878" t="str">
            <v/>
          </cell>
          <cell r="N1878" t="str">
            <v/>
          </cell>
          <cell r="HC1878" t="str">
            <v/>
          </cell>
        </row>
        <row r="1879">
          <cell r="C1879" t="str">
            <v>Butler Ridge</v>
          </cell>
          <cell r="D1879" t="str">
            <v/>
          </cell>
          <cell r="H1879" t="str">
            <v/>
          </cell>
          <cell r="I1879" t="str">
            <v/>
          </cell>
          <cell r="J1879" t="str">
            <v/>
          </cell>
          <cell r="K1879" t="str">
            <v/>
          </cell>
          <cell r="L1879" t="str">
            <v/>
          </cell>
          <cell r="M1879" t="str">
            <v/>
          </cell>
          <cell r="N1879" t="str">
            <v/>
          </cell>
          <cell r="HC1879" t="str">
            <v/>
          </cell>
        </row>
        <row r="1880">
          <cell r="C1880" t="str">
            <v>Cerro Gordo</v>
          </cell>
          <cell r="D1880" t="str">
            <v>Major</v>
          </cell>
          <cell r="H1880">
            <v>910</v>
          </cell>
          <cell r="I1880">
            <v>0</v>
          </cell>
          <cell r="J1880">
            <v>1477.8907543154407</v>
          </cell>
          <cell r="K1880">
            <v>0</v>
          </cell>
          <cell r="L1880">
            <v>0</v>
          </cell>
          <cell r="M1880">
            <v>12227.05</v>
          </cell>
          <cell r="N1880">
            <v>34552.089558033578</v>
          </cell>
          <cell r="HC1880">
            <v>0.1111111111111111</v>
          </cell>
        </row>
        <row r="1881">
          <cell r="C1881" t="str">
            <v>Cerro Gordo</v>
          </cell>
          <cell r="D1881" t="str">
            <v>Minor</v>
          </cell>
          <cell r="H1881">
            <v>770</v>
          </cell>
          <cell r="I1881">
            <v>0</v>
          </cell>
          <cell r="J1881">
            <v>1477.8907543154407</v>
          </cell>
          <cell r="K1881">
            <v>0</v>
          </cell>
          <cell r="L1881">
            <v>0</v>
          </cell>
          <cell r="M1881">
            <v>12227.05</v>
          </cell>
          <cell r="N1881">
            <v>24189.280438344817</v>
          </cell>
          <cell r="HC1881">
            <v>0</v>
          </cell>
        </row>
        <row r="1882">
          <cell r="C1882" t="str">
            <v>Cerro Gordo</v>
          </cell>
          <cell r="D1882" t="str">
            <v>GBX Oil Changes</v>
          </cell>
          <cell r="H1882">
            <v>140</v>
          </cell>
          <cell r="I1882">
            <v>1200</v>
          </cell>
          <cell r="J1882">
            <v>0</v>
          </cell>
          <cell r="K1882">
            <v>0</v>
          </cell>
          <cell r="L1882">
            <v>0</v>
          </cell>
          <cell r="M1882">
            <v>25636.100000000002</v>
          </cell>
          <cell r="N1882">
            <v>1489.6624316869243</v>
          </cell>
          <cell r="HC1882">
            <v>0</v>
          </cell>
        </row>
        <row r="1883">
          <cell r="C1883" t="str">
            <v>Cerro Gordo</v>
          </cell>
          <cell r="D1883" t="str">
            <v/>
          </cell>
          <cell r="H1883" t="str">
            <v/>
          </cell>
          <cell r="I1883" t="str">
            <v/>
          </cell>
          <cell r="J1883" t="str">
            <v/>
          </cell>
          <cell r="K1883" t="str">
            <v/>
          </cell>
          <cell r="L1883" t="str">
            <v/>
          </cell>
          <cell r="M1883" t="str">
            <v/>
          </cell>
          <cell r="N1883" t="str">
            <v/>
          </cell>
          <cell r="HC1883" t="str">
            <v/>
          </cell>
        </row>
        <row r="1884">
          <cell r="C1884" t="str">
            <v>Cerro Gordo</v>
          </cell>
          <cell r="D1884" t="str">
            <v/>
          </cell>
          <cell r="H1884" t="str">
            <v/>
          </cell>
          <cell r="I1884" t="str">
            <v/>
          </cell>
          <cell r="J1884" t="str">
            <v/>
          </cell>
          <cell r="K1884" t="str">
            <v/>
          </cell>
          <cell r="L1884" t="str">
            <v/>
          </cell>
          <cell r="M1884" t="str">
            <v/>
          </cell>
          <cell r="N1884" t="str">
            <v/>
          </cell>
          <cell r="HC1884" t="str">
            <v/>
          </cell>
        </row>
        <row r="1885">
          <cell r="C1885" t="str">
            <v>Crystal Lake 1</v>
          </cell>
          <cell r="D1885" t="str">
            <v>Major</v>
          </cell>
          <cell r="H1885">
            <v>3150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148085</v>
          </cell>
          <cell r="N1885">
            <v>108929.79190944957</v>
          </cell>
          <cell r="HC1885">
            <v>0.2</v>
          </cell>
        </row>
        <row r="1886">
          <cell r="C1886" t="str">
            <v>Crystal Lake 1</v>
          </cell>
          <cell r="D1886" t="str">
            <v>Minor</v>
          </cell>
          <cell r="H1886">
            <v>1120</v>
          </cell>
          <cell r="I1886">
            <v>0</v>
          </cell>
          <cell r="J1886">
            <v>5374.1481975106944</v>
          </cell>
          <cell r="K1886">
            <v>0</v>
          </cell>
          <cell r="L1886">
            <v>0</v>
          </cell>
          <cell r="M1886">
            <v>60323</v>
          </cell>
          <cell r="N1886">
            <v>39014.968448943255</v>
          </cell>
          <cell r="HC1886">
            <v>0.2</v>
          </cell>
        </row>
        <row r="1887">
          <cell r="C1887" t="str">
            <v>Crystal Lake 1</v>
          </cell>
          <cell r="D1887" t="str">
            <v>GBX Oil Changes</v>
          </cell>
          <cell r="H1887">
            <v>210</v>
          </cell>
          <cell r="I1887">
            <v>1800</v>
          </cell>
          <cell r="J1887">
            <v>5374.1481975106944</v>
          </cell>
          <cell r="K1887">
            <v>0</v>
          </cell>
          <cell r="L1887">
            <v>0</v>
          </cell>
          <cell r="M1887">
            <v>66750</v>
          </cell>
          <cell r="N1887">
            <v>7802.9936897886519</v>
          </cell>
          <cell r="HC1887">
            <v>0.2</v>
          </cell>
        </row>
        <row r="1888">
          <cell r="C1888" t="str">
            <v>Crystal Lake 1</v>
          </cell>
          <cell r="D1888" t="str">
            <v/>
          </cell>
          <cell r="H1888" t="str">
            <v/>
          </cell>
          <cell r="I1888" t="str">
            <v/>
          </cell>
          <cell r="J1888" t="str">
            <v/>
          </cell>
          <cell r="K1888" t="str">
            <v/>
          </cell>
          <cell r="L1888" t="str">
            <v/>
          </cell>
          <cell r="M1888" t="str">
            <v/>
          </cell>
          <cell r="N1888" t="str">
            <v/>
          </cell>
          <cell r="HC1888" t="str">
            <v/>
          </cell>
        </row>
        <row r="1889">
          <cell r="C1889" t="str">
            <v>Crystal Lake 1</v>
          </cell>
          <cell r="D1889" t="str">
            <v/>
          </cell>
          <cell r="H1889" t="str">
            <v/>
          </cell>
          <cell r="I1889" t="str">
            <v/>
          </cell>
          <cell r="J1889" t="str">
            <v/>
          </cell>
          <cell r="K1889" t="str">
            <v/>
          </cell>
          <cell r="L1889" t="str">
            <v/>
          </cell>
          <cell r="M1889" t="str">
            <v/>
          </cell>
          <cell r="N1889" t="str">
            <v/>
          </cell>
          <cell r="HC1889" t="str">
            <v/>
          </cell>
        </row>
        <row r="1890">
          <cell r="C1890" t="str">
            <v>Crystal Lake 2</v>
          </cell>
          <cell r="D1890" t="str">
            <v>Major</v>
          </cell>
          <cell r="H1890">
            <v>3500</v>
          </cell>
          <cell r="I1890">
            <v>0</v>
          </cell>
          <cell r="J1890">
            <v>7165.530930014259</v>
          </cell>
          <cell r="K1890">
            <v>0</v>
          </cell>
          <cell r="L1890">
            <v>0</v>
          </cell>
          <cell r="M1890">
            <v>101692</v>
          </cell>
          <cell r="N1890">
            <v>104828.09704463539</v>
          </cell>
          <cell r="HC1890">
            <v>0.1111111111111111</v>
          </cell>
        </row>
        <row r="1891">
          <cell r="C1891" t="str">
            <v>Crystal Lake 2</v>
          </cell>
          <cell r="D1891" t="str">
            <v>Minor</v>
          </cell>
          <cell r="H1891">
            <v>1120</v>
          </cell>
          <cell r="I1891">
            <v>0</v>
          </cell>
          <cell r="J1891">
            <v>7165.530930014259</v>
          </cell>
          <cell r="K1891">
            <v>0</v>
          </cell>
          <cell r="L1891">
            <v>0</v>
          </cell>
          <cell r="M1891">
            <v>34000</v>
          </cell>
          <cell r="N1891">
            <v>34049.427009986837</v>
          </cell>
          <cell r="HC1891">
            <v>0</v>
          </cell>
        </row>
        <row r="1892">
          <cell r="C1892" t="str">
            <v>Crystal Lake 2</v>
          </cell>
          <cell r="D1892" t="str">
            <v>GBX Oil Changes</v>
          </cell>
          <cell r="H1892">
            <v>210</v>
          </cell>
          <cell r="I1892">
            <v>1800</v>
          </cell>
          <cell r="J1892">
            <v>0</v>
          </cell>
          <cell r="K1892">
            <v>0</v>
          </cell>
          <cell r="L1892">
            <v>0</v>
          </cell>
          <cell r="M1892">
            <v>85150</v>
          </cell>
          <cell r="N1892">
            <v>2837.4522508322366</v>
          </cell>
          <cell r="HC1892">
            <v>0</v>
          </cell>
        </row>
        <row r="1893">
          <cell r="C1893" t="str">
            <v>Crystal Lake 2</v>
          </cell>
          <cell r="D1893" t="str">
            <v/>
          </cell>
          <cell r="H1893" t="str">
            <v/>
          </cell>
          <cell r="I1893" t="str">
            <v/>
          </cell>
          <cell r="J1893" t="str">
            <v/>
          </cell>
          <cell r="K1893" t="str">
            <v/>
          </cell>
          <cell r="L1893" t="str">
            <v/>
          </cell>
          <cell r="M1893" t="str">
            <v/>
          </cell>
          <cell r="N1893" t="str">
            <v/>
          </cell>
          <cell r="HC1893" t="str">
            <v/>
          </cell>
        </row>
        <row r="1894">
          <cell r="C1894" t="str">
            <v>Crystal Lake 2</v>
          </cell>
          <cell r="D1894" t="str">
            <v/>
          </cell>
          <cell r="H1894" t="str">
            <v/>
          </cell>
          <cell r="I1894" t="str">
            <v/>
          </cell>
          <cell r="J1894" t="str">
            <v/>
          </cell>
          <cell r="K1894" t="str">
            <v/>
          </cell>
          <cell r="L1894" t="str">
            <v/>
          </cell>
          <cell r="M1894" t="str">
            <v/>
          </cell>
          <cell r="N1894" t="str">
            <v/>
          </cell>
          <cell r="HC1894" t="str">
            <v/>
          </cell>
        </row>
        <row r="1895">
          <cell r="C1895" t="str">
            <v>Crystal Lake 3</v>
          </cell>
          <cell r="D1895" t="str">
            <v>Major</v>
          </cell>
          <cell r="H1895">
            <v>1400</v>
          </cell>
          <cell r="I1895">
            <v>0</v>
          </cell>
          <cell r="J1895">
            <v>2364.625206904705</v>
          </cell>
          <cell r="K1895">
            <v>0</v>
          </cell>
          <cell r="L1895">
            <v>0</v>
          </cell>
          <cell r="M1895">
            <v>65157.399999999994</v>
          </cell>
          <cell r="N1895">
            <v>47929.108440157812</v>
          </cell>
          <cell r="HC1895">
            <v>0.2</v>
          </cell>
        </row>
        <row r="1896">
          <cell r="C1896" t="str">
            <v>Crystal Lake 3</v>
          </cell>
          <cell r="D1896" t="str">
            <v>Minor</v>
          </cell>
          <cell r="H1896">
            <v>560</v>
          </cell>
          <cell r="I1896">
            <v>0</v>
          </cell>
          <cell r="J1896">
            <v>2364.625206904705</v>
          </cell>
          <cell r="K1896">
            <v>0</v>
          </cell>
          <cell r="L1896">
            <v>0</v>
          </cell>
          <cell r="M1896">
            <v>26542.120000000003</v>
          </cell>
          <cell r="N1896">
            <v>17166.586117535033</v>
          </cell>
          <cell r="HC1896">
            <v>0.2</v>
          </cell>
        </row>
        <row r="1897">
          <cell r="C1897" t="str">
            <v>Crystal Lake 3</v>
          </cell>
          <cell r="D1897" t="str">
            <v>GBX Oil Changes</v>
          </cell>
          <cell r="H1897">
            <v>140</v>
          </cell>
          <cell r="I1897">
            <v>1200</v>
          </cell>
          <cell r="J1897">
            <v>0</v>
          </cell>
          <cell r="K1897">
            <v>0</v>
          </cell>
          <cell r="L1897">
            <v>0</v>
          </cell>
          <cell r="M1897">
            <v>30037.5</v>
          </cell>
          <cell r="N1897">
            <v>3511.3471604048932</v>
          </cell>
          <cell r="HC1897">
            <v>0.2</v>
          </cell>
        </row>
        <row r="1898">
          <cell r="C1898" t="str">
            <v>Crystal Lake 3</v>
          </cell>
          <cell r="D1898" t="str">
            <v/>
          </cell>
          <cell r="H1898" t="str">
            <v/>
          </cell>
          <cell r="I1898" t="str">
            <v/>
          </cell>
          <cell r="J1898" t="str">
            <v/>
          </cell>
          <cell r="K1898" t="str">
            <v/>
          </cell>
          <cell r="L1898" t="str">
            <v/>
          </cell>
          <cell r="M1898" t="str">
            <v/>
          </cell>
          <cell r="N1898" t="str">
            <v/>
          </cell>
          <cell r="HC1898" t="str">
            <v/>
          </cell>
        </row>
        <row r="1899">
          <cell r="C1899" t="str">
            <v>Crystal Lake 3</v>
          </cell>
          <cell r="D1899" t="str">
            <v/>
          </cell>
          <cell r="H1899" t="str">
            <v/>
          </cell>
          <cell r="I1899" t="str">
            <v/>
          </cell>
          <cell r="J1899" t="str">
            <v/>
          </cell>
          <cell r="K1899" t="str">
            <v/>
          </cell>
          <cell r="L1899" t="str">
            <v/>
          </cell>
          <cell r="M1899" t="str">
            <v/>
          </cell>
          <cell r="N1899" t="str">
            <v/>
          </cell>
          <cell r="HC1899" t="str">
            <v/>
          </cell>
        </row>
        <row r="1900">
          <cell r="C1900" t="str">
            <v>Hancock County</v>
          </cell>
          <cell r="D1900" t="str">
            <v>Major</v>
          </cell>
          <cell r="H1900">
            <v>2660</v>
          </cell>
          <cell r="I1900">
            <v>0</v>
          </cell>
          <cell r="J1900">
            <v>3475.9990541499169</v>
          </cell>
          <cell r="K1900">
            <v>0</v>
          </cell>
          <cell r="L1900">
            <v>0</v>
          </cell>
          <cell r="M1900">
            <v>35044.92</v>
          </cell>
          <cell r="N1900">
            <v>97686.308547408727</v>
          </cell>
          <cell r="HC1900">
            <v>0.1111111111111111</v>
          </cell>
        </row>
        <row r="1901">
          <cell r="C1901" t="str">
            <v>Hancock County</v>
          </cell>
          <cell r="D1901" t="str">
            <v>Mini-Minor</v>
          </cell>
          <cell r="H1901">
            <v>3640</v>
          </cell>
          <cell r="I1901">
            <v>0</v>
          </cell>
          <cell r="J1901">
            <v>3475.9990541499169</v>
          </cell>
          <cell r="K1901">
            <v>0</v>
          </cell>
          <cell r="L1901">
            <v>0</v>
          </cell>
          <cell r="M1901">
            <v>10186.84</v>
          </cell>
          <cell r="N1901">
            <v>23254.339921695595</v>
          </cell>
          <cell r="HC1901">
            <v>0</v>
          </cell>
        </row>
        <row r="1902">
          <cell r="C1902" t="str">
            <v>Hancock County</v>
          </cell>
          <cell r="D1902" t="str">
            <v>GBX Oil Changes (HC)</v>
          </cell>
          <cell r="H1902">
            <v>350</v>
          </cell>
          <cell r="I1902">
            <v>3000</v>
          </cell>
          <cell r="J1902">
            <v>0</v>
          </cell>
          <cell r="K1902">
            <v>0</v>
          </cell>
          <cell r="L1902">
            <v>0</v>
          </cell>
          <cell r="M1902">
            <v>40920.15</v>
          </cell>
          <cell r="N1902">
            <v>10498.573328079276</v>
          </cell>
          <cell r="HC1902">
            <v>0</v>
          </cell>
        </row>
        <row r="1903">
          <cell r="C1903" t="str">
            <v>Hancock County</v>
          </cell>
          <cell r="D1903" t="str">
            <v/>
          </cell>
          <cell r="H1903" t="str">
            <v/>
          </cell>
          <cell r="I1903" t="str">
            <v/>
          </cell>
          <cell r="J1903" t="str">
            <v/>
          </cell>
          <cell r="K1903" t="str">
            <v/>
          </cell>
          <cell r="L1903" t="str">
            <v/>
          </cell>
          <cell r="M1903" t="str">
            <v/>
          </cell>
          <cell r="N1903" t="str">
            <v/>
          </cell>
          <cell r="HC1903" t="str">
            <v/>
          </cell>
        </row>
        <row r="1904">
          <cell r="C1904" t="str">
            <v>Hancock County</v>
          </cell>
          <cell r="D1904" t="str">
            <v/>
          </cell>
          <cell r="H1904" t="str">
            <v/>
          </cell>
          <cell r="I1904" t="str">
            <v/>
          </cell>
          <cell r="J1904" t="str">
            <v/>
          </cell>
          <cell r="K1904" t="str">
            <v/>
          </cell>
          <cell r="L1904" t="str">
            <v/>
          </cell>
          <cell r="M1904" t="str">
            <v/>
          </cell>
          <cell r="N1904" t="str">
            <v/>
          </cell>
          <cell r="HC1904" t="str">
            <v/>
          </cell>
        </row>
        <row r="1905">
          <cell r="C1905" t="str">
            <v>Lee DeKalb</v>
          </cell>
          <cell r="D1905" t="str">
            <v>Major</v>
          </cell>
          <cell r="H1905">
            <v>3570</v>
          </cell>
          <cell r="I1905">
            <v>0</v>
          </cell>
          <cell r="J1905">
            <v>7792.514886390506</v>
          </cell>
          <cell r="K1905">
            <v>0</v>
          </cell>
          <cell r="L1905">
            <v>0</v>
          </cell>
          <cell r="M1905">
            <v>214723.25</v>
          </cell>
          <cell r="N1905">
            <v>157948.19826870188</v>
          </cell>
          <cell r="HC1905">
            <v>0.2</v>
          </cell>
        </row>
        <row r="1906">
          <cell r="C1906" t="str">
            <v>Lee DeKalb</v>
          </cell>
          <cell r="D1906" t="str">
            <v>Minor</v>
          </cell>
          <cell r="H1906">
            <v>1400</v>
          </cell>
          <cell r="I1906">
            <v>0</v>
          </cell>
          <cell r="J1906">
            <v>7792.514886390506</v>
          </cell>
          <cell r="K1906">
            <v>0</v>
          </cell>
          <cell r="L1906">
            <v>0</v>
          </cell>
          <cell r="M1906">
            <v>87468.35</v>
          </cell>
          <cell r="N1906">
            <v>56571.704250967727</v>
          </cell>
          <cell r="HC1906">
            <v>0.2</v>
          </cell>
        </row>
        <row r="1907">
          <cell r="C1907" t="str">
            <v>Lee DeKalb</v>
          </cell>
          <cell r="D1907" t="str">
            <v>GBX Oil Changes</v>
          </cell>
          <cell r="H1907">
            <v>280</v>
          </cell>
          <cell r="I1907">
            <v>2400</v>
          </cell>
          <cell r="J1907">
            <v>0</v>
          </cell>
          <cell r="K1907">
            <v>0</v>
          </cell>
          <cell r="L1907">
            <v>0</v>
          </cell>
          <cell r="M1907">
            <v>96787.5</v>
          </cell>
          <cell r="N1907">
            <v>11314.340850193545</v>
          </cell>
          <cell r="HC1907">
            <v>0.2</v>
          </cell>
        </row>
        <row r="1908">
          <cell r="C1908" t="str">
            <v>Lee DeKalb</v>
          </cell>
          <cell r="D1908" t="str">
            <v/>
          </cell>
          <cell r="H1908" t="str">
            <v/>
          </cell>
          <cell r="I1908" t="str">
            <v/>
          </cell>
          <cell r="J1908" t="str">
            <v/>
          </cell>
          <cell r="K1908" t="str">
            <v/>
          </cell>
          <cell r="L1908" t="str">
            <v/>
          </cell>
          <cell r="M1908" t="str">
            <v/>
          </cell>
          <cell r="N1908" t="str">
            <v/>
          </cell>
          <cell r="HC1908" t="str">
            <v/>
          </cell>
        </row>
        <row r="1909">
          <cell r="C1909" t="str">
            <v>Lee DeKalb</v>
          </cell>
          <cell r="D1909" t="str">
            <v/>
          </cell>
          <cell r="H1909" t="str">
            <v/>
          </cell>
          <cell r="I1909" t="str">
            <v/>
          </cell>
          <cell r="J1909" t="str">
            <v/>
          </cell>
          <cell r="K1909" t="str">
            <v/>
          </cell>
          <cell r="L1909" t="str">
            <v/>
          </cell>
          <cell r="M1909" t="str">
            <v/>
          </cell>
          <cell r="N1909" t="str">
            <v/>
          </cell>
          <cell r="HC1909" t="str">
            <v/>
          </cell>
        </row>
        <row r="1910">
          <cell r="C1910" t="str">
            <v>Montfort</v>
          </cell>
          <cell r="D1910" t="str">
            <v>Major</v>
          </cell>
          <cell r="H1910">
            <v>1080</v>
          </cell>
          <cell r="I1910">
            <v>0</v>
          </cell>
          <cell r="J1910">
            <v>3024.8296395021389</v>
          </cell>
          <cell r="K1910">
            <v>12018</v>
          </cell>
          <cell r="L1910">
            <v>0</v>
          </cell>
          <cell r="M1910">
            <v>29617</v>
          </cell>
          <cell r="N1910">
            <v>23106.319495943852</v>
          </cell>
          <cell r="HC1910">
            <v>0.33333333333333331</v>
          </cell>
        </row>
        <row r="1911">
          <cell r="C1911" t="str">
            <v>Montfort</v>
          </cell>
          <cell r="D1911" t="str">
            <v>Minor</v>
          </cell>
          <cell r="H1911">
            <v>210</v>
          </cell>
          <cell r="I1911">
            <v>0</v>
          </cell>
          <cell r="J1911">
            <v>1074.8296395021389</v>
          </cell>
          <cell r="K1911">
            <v>0</v>
          </cell>
          <cell r="L1911">
            <v>0</v>
          </cell>
          <cell r="M1911">
            <v>12064.6</v>
          </cell>
          <cell r="N1911">
            <v>7802.9936897886519</v>
          </cell>
          <cell r="HC1911">
            <v>0.2</v>
          </cell>
        </row>
        <row r="1912">
          <cell r="C1912" t="str">
            <v>Montfort</v>
          </cell>
          <cell r="D1912" t="str">
            <v/>
          </cell>
          <cell r="H1912" t="str">
            <v/>
          </cell>
          <cell r="I1912" t="str">
            <v/>
          </cell>
          <cell r="J1912" t="str">
            <v/>
          </cell>
          <cell r="K1912" t="str">
            <v/>
          </cell>
          <cell r="L1912" t="str">
            <v/>
          </cell>
          <cell r="M1912" t="str">
            <v/>
          </cell>
          <cell r="N1912" t="str">
            <v/>
          </cell>
          <cell r="HC1912" t="str">
            <v/>
          </cell>
        </row>
        <row r="1913">
          <cell r="C1913" t="str">
            <v>Montfort</v>
          </cell>
          <cell r="D1913" t="str">
            <v/>
          </cell>
          <cell r="H1913" t="str">
            <v/>
          </cell>
          <cell r="I1913" t="str">
            <v/>
          </cell>
          <cell r="J1913" t="str">
            <v/>
          </cell>
          <cell r="K1913" t="str">
            <v/>
          </cell>
          <cell r="L1913" t="str">
            <v/>
          </cell>
          <cell r="M1913" t="str">
            <v/>
          </cell>
          <cell r="N1913" t="str">
            <v/>
          </cell>
          <cell r="HC1913" t="str">
            <v/>
          </cell>
        </row>
        <row r="1914">
          <cell r="C1914" t="str">
            <v>Montfort</v>
          </cell>
          <cell r="D1914" t="str">
            <v/>
          </cell>
          <cell r="H1914" t="str">
            <v/>
          </cell>
          <cell r="I1914" t="str">
            <v/>
          </cell>
          <cell r="J1914" t="str">
            <v/>
          </cell>
          <cell r="K1914" t="str">
            <v/>
          </cell>
          <cell r="L1914" t="str">
            <v/>
          </cell>
          <cell r="M1914" t="str">
            <v/>
          </cell>
          <cell r="N1914" t="str">
            <v/>
          </cell>
          <cell r="HC1914" t="str">
            <v/>
          </cell>
        </row>
        <row r="1915">
          <cell r="C1915" t="str">
            <v>Mower</v>
          </cell>
          <cell r="D1915" t="str">
            <v>Major</v>
          </cell>
          <cell r="H1915">
            <v>4450</v>
          </cell>
          <cell r="I1915">
            <v>0</v>
          </cell>
          <cell r="J1915">
            <v>9686.710089784101</v>
          </cell>
          <cell r="K1915">
            <v>63816</v>
          </cell>
          <cell r="L1915">
            <v>4400</v>
          </cell>
          <cell r="M1915">
            <v>142176.49</v>
          </cell>
          <cell r="N1915">
            <v>129212.45232522493</v>
          </cell>
          <cell r="HC1915">
            <v>0.25925925925925924</v>
          </cell>
        </row>
        <row r="1916">
          <cell r="C1916" t="str">
            <v>Mower</v>
          </cell>
          <cell r="D1916" t="str">
            <v>GBX Oil Changes</v>
          </cell>
          <cell r="H1916">
            <v>420</v>
          </cell>
          <cell r="I1916">
            <v>3600</v>
          </cell>
          <cell r="J1916">
            <v>0</v>
          </cell>
          <cell r="K1916">
            <v>0</v>
          </cell>
          <cell r="L1916">
            <v>0</v>
          </cell>
          <cell r="M1916">
            <v>118907.90000000001</v>
          </cell>
          <cell r="N1916">
            <v>12201.044678578617</v>
          </cell>
          <cell r="HC1916">
            <v>0</v>
          </cell>
        </row>
        <row r="1917">
          <cell r="C1917" t="str">
            <v>Mower</v>
          </cell>
          <cell r="D1917" t="str">
            <v/>
          </cell>
          <cell r="H1917" t="str">
            <v/>
          </cell>
          <cell r="I1917" t="str">
            <v/>
          </cell>
          <cell r="J1917" t="str">
            <v/>
          </cell>
          <cell r="K1917" t="str">
            <v/>
          </cell>
          <cell r="L1917" t="str">
            <v/>
          </cell>
          <cell r="M1917" t="str">
            <v/>
          </cell>
          <cell r="N1917" t="str">
            <v/>
          </cell>
          <cell r="HC1917" t="str">
            <v/>
          </cell>
        </row>
        <row r="1918">
          <cell r="C1918" t="str">
            <v>Mower</v>
          </cell>
          <cell r="D1918" t="str">
            <v/>
          </cell>
          <cell r="H1918" t="str">
            <v/>
          </cell>
          <cell r="I1918" t="str">
            <v/>
          </cell>
          <cell r="J1918" t="str">
            <v/>
          </cell>
          <cell r="K1918" t="str">
            <v/>
          </cell>
          <cell r="L1918" t="str">
            <v/>
          </cell>
          <cell r="M1918" t="str">
            <v/>
          </cell>
          <cell r="N1918" t="str">
            <v/>
          </cell>
          <cell r="HC1918" t="str">
            <v/>
          </cell>
        </row>
        <row r="1919">
          <cell r="C1919" t="str">
            <v>Mower</v>
          </cell>
          <cell r="D1919" t="str">
            <v/>
          </cell>
          <cell r="H1919" t="str">
            <v/>
          </cell>
          <cell r="I1919" t="str">
            <v/>
          </cell>
          <cell r="J1919" t="str">
            <v/>
          </cell>
          <cell r="K1919" t="str">
            <v/>
          </cell>
          <cell r="L1919" t="str">
            <v/>
          </cell>
          <cell r="M1919" t="str">
            <v/>
          </cell>
          <cell r="N1919" t="str">
            <v/>
          </cell>
          <cell r="HC1919" t="str">
            <v/>
          </cell>
        </row>
        <row r="1920">
          <cell r="C1920" t="str">
            <v>Story County 1</v>
          </cell>
          <cell r="D1920" t="str">
            <v>Major</v>
          </cell>
          <cell r="H1920">
            <v>2520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148085</v>
          </cell>
          <cell r="N1920">
            <v>108929.79190944957</v>
          </cell>
          <cell r="HC1920">
            <v>0.2</v>
          </cell>
        </row>
        <row r="1921">
          <cell r="C1921" t="str">
            <v>Story County 1</v>
          </cell>
          <cell r="D1921" t="str">
            <v>Minor</v>
          </cell>
          <cell r="H1921">
            <v>1050</v>
          </cell>
          <cell r="I1921">
            <v>0</v>
          </cell>
          <cell r="J1921">
            <v>5374.1481975106944</v>
          </cell>
          <cell r="K1921">
            <v>0</v>
          </cell>
          <cell r="L1921">
            <v>0</v>
          </cell>
          <cell r="M1921">
            <v>60323</v>
          </cell>
          <cell r="N1921">
            <v>39014.968448943255</v>
          </cell>
          <cell r="HC1921">
            <v>0.2</v>
          </cell>
        </row>
        <row r="1922">
          <cell r="C1922" t="str">
            <v>Story County 1</v>
          </cell>
          <cell r="D1922" t="str">
            <v>GBX Oil Changes</v>
          </cell>
          <cell r="H1922">
            <v>210</v>
          </cell>
          <cell r="I1922">
            <v>1800</v>
          </cell>
          <cell r="J1922">
            <v>5374.1481975106944</v>
          </cell>
          <cell r="K1922">
            <v>0</v>
          </cell>
          <cell r="L1922">
            <v>0</v>
          </cell>
          <cell r="M1922">
            <v>66750</v>
          </cell>
          <cell r="N1922">
            <v>7802.9936897886519</v>
          </cell>
          <cell r="HC1922">
            <v>0.2</v>
          </cell>
        </row>
        <row r="1923">
          <cell r="C1923" t="str">
            <v>Story County 1</v>
          </cell>
          <cell r="D1923" t="str">
            <v/>
          </cell>
          <cell r="H1923" t="str">
            <v/>
          </cell>
          <cell r="I1923" t="str">
            <v/>
          </cell>
          <cell r="J1923" t="str">
            <v/>
          </cell>
          <cell r="K1923" t="str">
            <v/>
          </cell>
          <cell r="L1923" t="str">
            <v/>
          </cell>
          <cell r="M1923" t="str">
            <v/>
          </cell>
          <cell r="N1923" t="str">
            <v/>
          </cell>
          <cell r="HC1923" t="str">
            <v/>
          </cell>
        </row>
        <row r="1924">
          <cell r="C1924" t="str">
            <v>Story County 1</v>
          </cell>
          <cell r="D1924" t="str">
            <v/>
          </cell>
          <cell r="H1924" t="str">
            <v/>
          </cell>
          <cell r="I1924" t="str">
            <v/>
          </cell>
          <cell r="J1924" t="str">
            <v/>
          </cell>
          <cell r="K1924" t="str">
            <v/>
          </cell>
          <cell r="L1924" t="str">
            <v/>
          </cell>
          <cell r="M1924" t="str">
            <v/>
          </cell>
          <cell r="N1924" t="str">
            <v/>
          </cell>
          <cell r="HC1924" t="str">
            <v/>
          </cell>
        </row>
        <row r="1925">
          <cell r="C1925" t="str">
            <v>Story County 2</v>
          </cell>
          <cell r="D1925" t="str">
            <v>Major</v>
          </cell>
          <cell r="H1925">
            <v>2520</v>
          </cell>
          <cell r="I1925">
            <v>0</v>
          </cell>
          <cell r="J1925">
            <v>5374.1481975106944</v>
          </cell>
          <cell r="K1925">
            <v>0</v>
          </cell>
          <cell r="L1925">
            <v>0</v>
          </cell>
          <cell r="M1925">
            <v>148085</v>
          </cell>
          <cell r="N1925">
            <v>108929.79190944957</v>
          </cell>
          <cell r="HC1925">
            <v>0.2</v>
          </cell>
        </row>
        <row r="1926">
          <cell r="C1926" t="str">
            <v>Story County 2</v>
          </cell>
          <cell r="D1926" t="str">
            <v>Minor</v>
          </cell>
          <cell r="H1926">
            <v>1050</v>
          </cell>
          <cell r="I1926">
            <v>0</v>
          </cell>
          <cell r="J1926">
            <v>5374.1481975106944</v>
          </cell>
          <cell r="K1926">
            <v>0</v>
          </cell>
          <cell r="L1926">
            <v>0</v>
          </cell>
          <cell r="M1926">
            <v>60323</v>
          </cell>
          <cell r="N1926">
            <v>39014.968448943255</v>
          </cell>
          <cell r="HC1926">
            <v>0.2</v>
          </cell>
        </row>
        <row r="1927">
          <cell r="C1927" t="str">
            <v>Story County 2</v>
          </cell>
          <cell r="D1927" t="str">
            <v>GBX Oil Changes</v>
          </cell>
          <cell r="H1927">
            <v>210</v>
          </cell>
          <cell r="I1927">
            <v>1800</v>
          </cell>
          <cell r="J1927">
            <v>0</v>
          </cell>
          <cell r="K1927">
            <v>0</v>
          </cell>
          <cell r="L1927">
            <v>0</v>
          </cell>
          <cell r="M1927">
            <v>66750</v>
          </cell>
          <cell r="N1927">
            <v>7802.9936897886519</v>
          </cell>
          <cell r="HC1927">
            <v>0.2</v>
          </cell>
        </row>
        <row r="1928">
          <cell r="C1928" t="str">
            <v>Story County 2</v>
          </cell>
          <cell r="D1928" t="str">
            <v/>
          </cell>
          <cell r="H1928" t="str">
            <v/>
          </cell>
          <cell r="I1928" t="str">
            <v/>
          </cell>
          <cell r="J1928" t="str">
            <v/>
          </cell>
          <cell r="K1928" t="str">
            <v/>
          </cell>
          <cell r="L1928" t="str">
            <v/>
          </cell>
          <cell r="M1928" t="str">
            <v/>
          </cell>
          <cell r="N1928" t="str">
            <v/>
          </cell>
          <cell r="HC1928" t="str">
            <v/>
          </cell>
        </row>
        <row r="1929">
          <cell r="C1929" t="str">
            <v>Story County 2</v>
          </cell>
          <cell r="D1929" t="str">
            <v/>
          </cell>
          <cell r="H1929" t="str">
            <v/>
          </cell>
          <cell r="I1929" t="str">
            <v/>
          </cell>
          <cell r="J1929" t="str">
            <v/>
          </cell>
          <cell r="K1929" t="str">
            <v/>
          </cell>
          <cell r="L1929" t="str">
            <v/>
          </cell>
          <cell r="M1929" t="str">
            <v/>
          </cell>
          <cell r="N1929" t="str">
            <v/>
          </cell>
          <cell r="HC1929" t="str">
            <v/>
          </cell>
        </row>
        <row r="1930">
          <cell r="C1930" t="str">
            <v>Green Mountain</v>
          </cell>
          <cell r="D1930" t="str">
            <v>Major</v>
          </cell>
          <cell r="H1930">
            <v>280</v>
          </cell>
          <cell r="I1930">
            <v>0</v>
          </cell>
          <cell r="J1930">
            <v>372.60760836074144</v>
          </cell>
          <cell r="K1930">
            <v>0</v>
          </cell>
          <cell r="L1930">
            <v>0</v>
          </cell>
          <cell r="M1930">
            <v>3552</v>
          </cell>
          <cell r="N1930">
            <v>10455.853908080633</v>
          </cell>
          <cell r="HC1930">
            <v>0.1111111111111111</v>
          </cell>
        </row>
        <row r="1931">
          <cell r="C1931" t="str">
            <v>Green Mountain</v>
          </cell>
          <cell r="D1931" t="str">
            <v>Minor</v>
          </cell>
          <cell r="H1931">
            <v>140</v>
          </cell>
          <cell r="I1931">
            <v>0</v>
          </cell>
          <cell r="J1931">
            <v>372.60760836074144</v>
          </cell>
          <cell r="K1931">
            <v>0</v>
          </cell>
          <cell r="L1931">
            <v>0</v>
          </cell>
          <cell r="M1931">
            <v>3552</v>
          </cell>
          <cell r="N1931">
            <v>5253.3852061797279</v>
          </cell>
          <cell r="HC1931">
            <v>0.1111111111111111</v>
          </cell>
        </row>
        <row r="1932">
          <cell r="C1932" t="str">
            <v>Green Mountain</v>
          </cell>
          <cell r="D1932" t="str">
            <v>GBX Oil Changes</v>
          </cell>
          <cell r="H1932">
            <v>70</v>
          </cell>
          <cell r="I1932">
            <v>600</v>
          </cell>
          <cell r="J1932">
            <v>0</v>
          </cell>
          <cell r="K1932">
            <v>0</v>
          </cell>
          <cell r="L1932">
            <v>0</v>
          </cell>
          <cell r="M1932">
            <v>6730</v>
          </cell>
          <cell r="N1932">
            <v>567.49045016644732</v>
          </cell>
          <cell r="HC1932">
            <v>0</v>
          </cell>
        </row>
        <row r="1933">
          <cell r="C1933" t="str">
            <v>Green Mountain</v>
          </cell>
          <cell r="D1933" t="str">
            <v/>
          </cell>
          <cell r="H1933" t="str">
            <v/>
          </cell>
          <cell r="I1933" t="str">
            <v/>
          </cell>
          <cell r="J1933" t="str">
            <v/>
          </cell>
          <cell r="K1933" t="str">
            <v/>
          </cell>
          <cell r="L1933" t="str">
            <v/>
          </cell>
          <cell r="M1933" t="str">
            <v/>
          </cell>
          <cell r="N1933" t="str">
            <v/>
          </cell>
          <cell r="HC1933" t="str">
            <v/>
          </cell>
        </row>
        <row r="1934">
          <cell r="C1934" t="str">
            <v>Green Mountain</v>
          </cell>
          <cell r="D1934" t="str">
            <v/>
          </cell>
          <cell r="H1934" t="str">
            <v/>
          </cell>
          <cell r="I1934" t="str">
            <v/>
          </cell>
          <cell r="J1934" t="str">
            <v/>
          </cell>
          <cell r="K1934" t="str">
            <v/>
          </cell>
          <cell r="L1934" t="str">
            <v/>
          </cell>
          <cell r="M1934" t="str">
            <v/>
          </cell>
          <cell r="N1934" t="str">
            <v/>
          </cell>
          <cell r="HC1934" t="str">
            <v/>
          </cell>
        </row>
        <row r="1935">
          <cell r="C1935" t="str">
            <v>Meyersdale</v>
          </cell>
          <cell r="D1935" t="str">
            <v>Major</v>
          </cell>
          <cell r="H1935">
            <v>980</v>
          </cell>
          <cell r="I1935">
            <v>0</v>
          </cell>
          <cell r="J1935">
            <v>1074.8296395021389</v>
          </cell>
          <cell r="K1935">
            <v>0</v>
          </cell>
          <cell r="L1935">
            <v>0</v>
          </cell>
          <cell r="M1935">
            <v>26834</v>
          </cell>
          <cell r="N1935">
            <v>29282.507228588682</v>
          </cell>
          <cell r="HC1935">
            <v>0</v>
          </cell>
        </row>
        <row r="1936">
          <cell r="C1936" t="str">
            <v>Meyersdale</v>
          </cell>
          <cell r="D1936" t="str">
            <v>Minor</v>
          </cell>
          <cell r="H1936">
            <v>700</v>
          </cell>
          <cell r="I1936">
            <v>0</v>
          </cell>
          <cell r="J1936">
            <v>1074.8296395021389</v>
          </cell>
          <cell r="K1936">
            <v>0</v>
          </cell>
          <cell r="L1936">
            <v>0</v>
          </cell>
          <cell r="M1936">
            <v>32564.2</v>
          </cell>
          <cell r="N1936">
            <v>22153.408448372687</v>
          </cell>
          <cell r="HC1936">
            <v>0</v>
          </cell>
        </row>
        <row r="1937">
          <cell r="C1937" t="str">
            <v>Meyersdale</v>
          </cell>
          <cell r="D1937" t="str">
            <v>GBX Oil Changes</v>
          </cell>
          <cell r="H1937">
            <v>210</v>
          </cell>
          <cell r="I1937">
            <v>1800</v>
          </cell>
          <cell r="J1937">
            <v>0</v>
          </cell>
          <cell r="K1937">
            <v>0</v>
          </cell>
          <cell r="L1937">
            <v>0</v>
          </cell>
          <cell r="M1937">
            <v>19660</v>
          </cell>
          <cell r="N1937">
            <v>1418.7261254161183</v>
          </cell>
          <cell r="HC1937">
            <v>0</v>
          </cell>
        </row>
        <row r="1938">
          <cell r="C1938" t="str">
            <v>Meyersdale</v>
          </cell>
          <cell r="D1938" t="str">
            <v/>
          </cell>
          <cell r="H1938" t="str">
            <v/>
          </cell>
          <cell r="I1938" t="str">
            <v/>
          </cell>
          <cell r="J1938" t="str">
            <v/>
          </cell>
          <cell r="K1938" t="str">
            <v/>
          </cell>
          <cell r="L1938" t="str">
            <v/>
          </cell>
          <cell r="M1938" t="str">
            <v/>
          </cell>
          <cell r="N1938" t="str">
            <v/>
          </cell>
          <cell r="HC1938" t="str">
            <v/>
          </cell>
        </row>
        <row r="1939">
          <cell r="C1939" t="str">
            <v>Meyersdale</v>
          </cell>
          <cell r="D1939" t="str">
            <v/>
          </cell>
          <cell r="H1939" t="str">
            <v/>
          </cell>
          <cell r="I1939" t="str">
            <v/>
          </cell>
          <cell r="J1939" t="str">
            <v/>
          </cell>
          <cell r="K1939" t="str">
            <v/>
          </cell>
          <cell r="L1939" t="str">
            <v/>
          </cell>
          <cell r="M1939" t="str">
            <v/>
          </cell>
          <cell r="N1939" t="str">
            <v/>
          </cell>
          <cell r="HC1939" t="str">
            <v/>
          </cell>
        </row>
        <row r="1940">
          <cell r="C1940" t="str">
            <v>Mill Run</v>
          </cell>
          <cell r="D1940" t="str">
            <v>Major</v>
          </cell>
          <cell r="H1940">
            <v>420</v>
          </cell>
          <cell r="I1940">
            <v>0</v>
          </cell>
          <cell r="J1940">
            <v>537.41481975106944</v>
          </cell>
          <cell r="K1940">
            <v>0</v>
          </cell>
          <cell r="L1940">
            <v>0</v>
          </cell>
          <cell r="M1940">
            <v>14808.5</v>
          </cell>
          <cell r="N1940">
            <v>10892.97919094496</v>
          </cell>
          <cell r="HC1940">
            <v>0.2</v>
          </cell>
        </row>
        <row r="1941">
          <cell r="C1941" t="str">
            <v>Mill Run</v>
          </cell>
          <cell r="D1941" t="str">
            <v>Minor</v>
          </cell>
          <cell r="H1941">
            <v>140</v>
          </cell>
          <cell r="I1941">
            <v>0</v>
          </cell>
          <cell r="J1941">
            <v>537.41481975106944</v>
          </cell>
          <cell r="K1941">
            <v>0</v>
          </cell>
          <cell r="L1941">
            <v>0</v>
          </cell>
          <cell r="M1941">
            <v>6032.3</v>
          </cell>
          <cell r="N1941">
            <v>3901.4968448943259</v>
          </cell>
          <cell r="HC1941">
            <v>0.2</v>
          </cell>
        </row>
        <row r="1942">
          <cell r="C1942" t="str">
            <v>Mill Run</v>
          </cell>
          <cell r="D1942" t="str">
            <v>GBX Oil Changes</v>
          </cell>
          <cell r="H1942">
            <v>70</v>
          </cell>
          <cell r="I1942">
            <v>600</v>
          </cell>
          <cell r="J1942">
            <v>0</v>
          </cell>
          <cell r="K1942">
            <v>0</v>
          </cell>
          <cell r="L1942">
            <v>0</v>
          </cell>
          <cell r="M1942">
            <v>6675</v>
          </cell>
          <cell r="N1942">
            <v>780.29936897886512</v>
          </cell>
          <cell r="HC1942">
            <v>0.2</v>
          </cell>
        </row>
        <row r="1943">
          <cell r="C1943" t="str">
            <v>Mill Run</v>
          </cell>
          <cell r="D1943" t="str">
            <v/>
          </cell>
          <cell r="H1943" t="str">
            <v/>
          </cell>
          <cell r="I1943" t="str">
            <v/>
          </cell>
          <cell r="J1943" t="str">
            <v/>
          </cell>
          <cell r="K1943" t="str">
            <v/>
          </cell>
          <cell r="L1943" t="str">
            <v/>
          </cell>
          <cell r="M1943" t="str">
            <v/>
          </cell>
          <cell r="N1943" t="str">
            <v/>
          </cell>
          <cell r="HC1943" t="str">
            <v/>
          </cell>
        </row>
        <row r="1944">
          <cell r="C1944" t="str">
            <v>Mill Run</v>
          </cell>
          <cell r="D1944" t="str">
            <v/>
          </cell>
          <cell r="H1944" t="str">
            <v/>
          </cell>
          <cell r="I1944" t="str">
            <v/>
          </cell>
          <cell r="J1944" t="str">
            <v/>
          </cell>
          <cell r="K1944" t="str">
            <v/>
          </cell>
          <cell r="L1944" t="str">
            <v/>
          </cell>
          <cell r="M1944" t="str">
            <v/>
          </cell>
          <cell r="N1944" t="str">
            <v/>
          </cell>
          <cell r="HC1944" t="str">
            <v/>
          </cell>
        </row>
        <row r="1945">
          <cell r="C1945" t="str">
            <v>Mountaineer</v>
          </cell>
          <cell r="D1945" t="str">
            <v>Major</v>
          </cell>
          <cell r="H1945">
            <v>2100</v>
          </cell>
          <cell r="I1945">
            <v>0</v>
          </cell>
          <cell r="J1945">
            <v>2364.625206904705</v>
          </cell>
          <cell r="K1945">
            <v>0</v>
          </cell>
          <cell r="L1945">
            <v>0</v>
          </cell>
          <cell r="M1945">
            <v>59034.8</v>
          </cell>
          <cell r="N1945">
            <v>64421.515902895102</v>
          </cell>
          <cell r="HC1945">
            <v>0</v>
          </cell>
        </row>
        <row r="1946">
          <cell r="C1946" t="str">
            <v>Mountaineer</v>
          </cell>
          <cell r="D1946" t="str">
            <v>Minor</v>
          </cell>
          <cell r="H1946">
            <v>1540</v>
          </cell>
          <cell r="I1946">
            <v>0</v>
          </cell>
          <cell r="J1946">
            <v>2364.625206904705</v>
          </cell>
          <cell r="K1946">
            <v>0</v>
          </cell>
          <cell r="L1946">
            <v>0</v>
          </cell>
          <cell r="M1946">
            <v>71641.240000000005</v>
          </cell>
          <cell r="N1946">
            <v>48737.498586419919</v>
          </cell>
          <cell r="HC1946">
            <v>0</v>
          </cell>
        </row>
        <row r="1947">
          <cell r="C1947" t="str">
            <v>Mountaineer</v>
          </cell>
          <cell r="D1947" t="str">
            <v>GBX Oil Changes</v>
          </cell>
          <cell r="H1947">
            <v>140</v>
          </cell>
          <cell r="I1947">
            <v>1200</v>
          </cell>
          <cell r="J1947">
            <v>0</v>
          </cell>
          <cell r="K1947">
            <v>0</v>
          </cell>
          <cell r="L1947">
            <v>0</v>
          </cell>
          <cell r="M1947">
            <v>43252</v>
          </cell>
          <cell r="N1947">
            <v>3121.19747591546</v>
          </cell>
          <cell r="HC1947">
            <v>0</v>
          </cell>
        </row>
        <row r="1948">
          <cell r="C1948" t="str">
            <v>Mountaineer</v>
          </cell>
          <cell r="D1948" t="str">
            <v/>
          </cell>
          <cell r="H1948" t="str">
            <v/>
          </cell>
          <cell r="I1948" t="str">
            <v/>
          </cell>
          <cell r="J1948" t="str">
            <v/>
          </cell>
          <cell r="K1948" t="str">
            <v/>
          </cell>
          <cell r="L1948" t="str">
            <v/>
          </cell>
          <cell r="M1948" t="str">
            <v/>
          </cell>
          <cell r="N1948" t="str">
            <v/>
          </cell>
          <cell r="HC1948" t="str">
            <v/>
          </cell>
        </row>
        <row r="1949">
          <cell r="C1949" t="str">
            <v>Mountaineer</v>
          </cell>
          <cell r="D1949" t="str">
            <v/>
          </cell>
          <cell r="H1949" t="str">
            <v/>
          </cell>
          <cell r="I1949" t="str">
            <v/>
          </cell>
          <cell r="J1949" t="str">
            <v/>
          </cell>
          <cell r="K1949" t="str">
            <v/>
          </cell>
          <cell r="L1949" t="str">
            <v/>
          </cell>
          <cell r="M1949" t="str">
            <v/>
          </cell>
          <cell r="N1949" t="str">
            <v/>
          </cell>
          <cell r="HC1949" t="str">
            <v/>
          </cell>
        </row>
        <row r="1950">
          <cell r="C1950" t="str">
            <v>Somerset</v>
          </cell>
          <cell r="D1950" t="str">
            <v>Major</v>
          </cell>
          <cell r="H1950">
            <v>280</v>
          </cell>
          <cell r="I1950">
            <v>0</v>
          </cell>
          <cell r="J1950">
            <v>322.44889185064164</v>
          </cell>
          <cell r="K1950">
            <v>0</v>
          </cell>
          <cell r="L1950">
            <v>0</v>
          </cell>
          <cell r="M1950">
            <v>8885.0999999999985</v>
          </cell>
          <cell r="N1950">
            <v>6535.787514566975</v>
          </cell>
          <cell r="HC1950">
            <v>0.2</v>
          </cell>
        </row>
        <row r="1951">
          <cell r="C1951" t="str">
            <v>Somerset</v>
          </cell>
          <cell r="D1951" t="str">
            <v>Minor</v>
          </cell>
          <cell r="H1951">
            <v>70</v>
          </cell>
          <cell r="I1951">
            <v>0</v>
          </cell>
          <cell r="J1951">
            <v>322.44889185064164</v>
          </cell>
          <cell r="K1951">
            <v>0</v>
          </cell>
          <cell r="L1951">
            <v>0</v>
          </cell>
          <cell r="M1951">
            <v>3619.38</v>
          </cell>
          <cell r="N1951">
            <v>2340.8981069365955</v>
          </cell>
          <cell r="HC1951">
            <v>0.2</v>
          </cell>
        </row>
        <row r="1952">
          <cell r="C1952" t="str">
            <v>Somerset</v>
          </cell>
          <cell r="D1952" t="str">
            <v>GBX Oil Changes</v>
          </cell>
          <cell r="H1952">
            <v>70</v>
          </cell>
          <cell r="I1952">
            <v>600</v>
          </cell>
          <cell r="J1952">
            <v>0</v>
          </cell>
          <cell r="K1952">
            <v>0</v>
          </cell>
          <cell r="L1952">
            <v>0</v>
          </cell>
          <cell r="M1952">
            <v>6675</v>
          </cell>
          <cell r="N1952">
            <v>780.29936897886512</v>
          </cell>
          <cell r="HC1952">
            <v>0.2</v>
          </cell>
        </row>
        <row r="1953">
          <cell r="C1953" t="str">
            <v>Somerset</v>
          </cell>
          <cell r="D1953" t="str">
            <v/>
          </cell>
          <cell r="H1953" t="str">
            <v/>
          </cell>
          <cell r="I1953" t="str">
            <v/>
          </cell>
          <cell r="J1953" t="str">
            <v/>
          </cell>
          <cell r="K1953" t="str">
            <v/>
          </cell>
          <cell r="L1953" t="str">
            <v/>
          </cell>
          <cell r="M1953" t="str">
            <v/>
          </cell>
          <cell r="N1953" t="str">
            <v/>
          </cell>
          <cell r="HC1953" t="str">
            <v/>
          </cell>
        </row>
        <row r="1954">
          <cell r="C1954" t="str">
            <v>Somerset</v>
          </cell>
          <cell r="D1954" t="str">
            <v/>
          </cell>
          <cell r="H1954" t="str">
            <v/>
          </cell>
          <cell r="I1954" t="str">
            <v/>
          </cell>
          <cell r="J1954" t="str">
            <v/>
          </cell>
          <cell r="K1954" t="str">
            <v/>
          </cell>
          <cell r="L1954" t="str">
            <v/>
          </cell>
          <cell r="M1954" t="str">
            <v/>
          </cell>
          <cell r="N1954" t="str">
            <v/>
          </cell>
          <cell r="HC1954" t="str">
            <v/>
          </cell>
        </row>
        <row r="1955">
          <cell r="C1955" t="str">
            <v>Waymart</v>
          </cell>
          <cell r="D1955" t="str">
            <v>Major</v>
          </cell>
          <cell r="H1955">
            <v>1270</v>
          </cell>
          <cell r="I1955">
            <v>0</v>
          </cell>
          <cell r="J1955">
            <v>2960.8837249295984</v>
          </cell>
          <cell r="K1955">
            <v>11468</v>
          </cell>
          <cell r="L1955">
            <v>1100</v>
          </cell>
          <cell r="M1955">
            <v>63676.549999999996</v>
          </cell>
          <cell r="N1955">
            <v>49678.586916279281</v>
          </cell>
          <cell r="HC1955">
            <v>0.33333333333333331</v>
          </cell>
        </row>
        <row r="1956">
          <cell r="C1956" t="str">
            <v>Waymart</v>
          </cell>
          <cell r="D1956" t="str">
            <v>Minor</v>
          </cell>
          <cell r="H1956">
            <v>720</v>
          </cell>
          <cell r="I1956">
            <v>0</v>
          </cell>
          <cell r="J1956">
            <v>3610.8837249295984</v>
          </cell>
          <cell r="K1956">
            <v>4318</v>
          </cell>
          <cell r="L1956">
            <v>0</v>
          </cell>
          <cell r="M1956">
            <v>25938.89</v>
          </cell>
          <cell r="N1956">
            <v>17793.190156260483</v>
          </cell>
          <cell r="HC1956">
            <v>0.33333333333333331</v>
          </cell>
        </row>
        <row r="1957">
          <cell r="C1957" t="str">
            <v>Waymart</v>
          </cell>
          <cell r="D1957" t="str">
            <v>GBX Oil Changes</v>
          </cell>
          <cell r="H1957">
            <v>290</v>
          </cell>
          <cell r="I1957">
            <v>1200</v>
          </cell>
          <cell r="J1957">
            <v>650</v>
          </cell>
          <cell r="K1957">
            <v>2194</v>
          </cell>
          <cell r="L1957">
            <v>0</v>
          </cell>
          <cell r="M1957">
            <v>26700</v>
          </cell>
          <cell r="N1957">
            <v>3310.3609593042761</v>
          </cell>
          <cell r="HC1957">
            <v>0.33333333333333331</v>
          </cell>
        </row>
        <row r="1958">
          <cell r="C1958" t="str">
            <v>Waymart</v>
          </cell>
          <cell r="D1958" t="str">
            <v/>
          </cell>
          <cell r="H1958" t="str">
            <v/>
          </cell>
          <cell r="I1958" t="str">
            <v/>
          </cell>
          <cell r="J1958" t="str">
            <v/>
          </cell>
          <cell r="K1958" t="str">
            <v/>
          </cell>
          <cell r="L1958" t="str">
            <v/>
          </cell>
          <cell r="M1958" t="str">
            <v/>
          </cell>
          <cell r="N1958" t="str">
            <v/>
          </cell>
          <cell r="HC1958" t="str">
            <v/>
          </cell>
        </row>
        <row r="1959">
          <cell r="C1959" t="str">
            <v>Waymart</v>
          </cell>
          <cell r="D1959" t="str">
            <v/>
          </cell>
          <cell r="H1959" t="str">
            <v/>
          </cell>
          <cell r="I1959" t="str">
            <v/>
          </cell>
          <cell r="J1959" t="str">
            <v/>
          </cell>
          <cell r="K1959" t="str">
            <v/>
          </cell>
          <cell r="L1959" t="str">
            <v/>
          </cell>
          <cell r="M1959" t="str">
            <v/>
          </cell>
          <cell r="N1959" t="str">
            <v/>
          </cell>
          <cell r="HC1959" t="str">
            <v/>
          </cell>
        </row>
        <row r="1960">
          <cell r="C1960" t="str">
            <v>Mount Copper</v>
          </cell>
          <cell r="D1960" t="str">
            <v>Major</v>
          </cell>
          <cell r="H1960">
            <v>1400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131983.19999999998</v>
          </cell>
          <cell r="N1960">
            <v>46817.962138731906</v>
          </cell>
          <cell r="HC1960">
            <v>0.2</v>
          </cell>
        </row>
        <row r="1961">
          <cell r="C1961" t="str">
            <v>Mount Copper</v>
          </cell>
          <cell r="D1961" t="str">
            <v>Minor</v>
          </cell>
          <cell r="H1961">
            <v>1050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31067.64</v>
          </cell>
          <cell r="N1961">
            <v>38580.483573034566</v>
          </cell>
          <cell r="HC1961">
            <v>0.1111111111111111</v>
          </cell>
        </row>
        <row r="1962">
          <cell r="C1962" t="str">
            <v>Mount Copper</v>
          </cell>
          <cell r="D1962" t="str">
            <v>GBX Oil Changes</v>
          </cell>
          <cell r="H1962">
            <v>280</v>
          </cell>
          <cell r="I1962">
            <v>2400</v>
          </cell>
          <cell r="J1962">
            <v>0</v>
          </cell>
          <cell r="K1962">
            <v>0</v>
          </cell>
          <cell r="L1962">
            <v>0</v>
          </cell>
          <cell r="M1962">
            <v>120124.79999999999</v>
          </cell>
          <cell r="N1962">
            <v>8512.3567524967093</v>
          </cell>
          <cell r="HC1962">
            <v>0</v>
          </cell>
        </row>
        <row r="1963">
          <cell r="C1963" t="str">
            <v>Mount Copper</v>
          </cell>
          <cell r="D1963" t="str">
            <v/>
          </cell>
          <cell r="H1963" t="str">
            <v/>
          </cell>
          <cell r="I1963" t="str">
            <v/>
          </cell>
          <cell r="J1963" t="str">
            <v/>
          </cell>
          <cell r="K1963" t="str">
            <v/>
          </cell>
          <cell r="L1963" t="str">
            <v/>
          </cell>
          <cell r="M1963" t="str">
            <v/>
          </cell>
          <cell r="N1963" t="str">
            <v/>
          </cell>
          <cell r="HC1963" t="str">
            <v/>
          </cell>
        </row>
        <row r="1964">
          <cell r="C1964" t="str">
            <v>Mount Copper</v>
          </cell>
          <cell r="D1964" t="str">
            <v/>
          </cell>
          <cell r="H1964" t="str">
            <v/>
          </cell>
          <cell r="I1964" t="str">
            <v/>
          </cell>
          <cell r="J1964" t="str">
            <v/>
          </cell>
          <cell r="K1964" t="str">
            <v/>
          </cell>
          <cell r="L1964" t="str">
            <v/>
          </cell>
          <cell r="M1964" t="str">
            <v/>
          </cell>
          <cell r="N1964" t="str">
            <v/>
          </cell>
          <cell r="HC1964" t="str">
            <v/>
          </cell>
        </row>
        <row r="1965">
          <cell r="C1965" t="str">
            <v>Pubnico Point</v>
          </cell>
          <cell r="D1965" t="str">
            <v>Major</v>
          </cell>
          <cell r="H1965">
            <v>840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74790.48</v>
          </cell>
          <cell r="N1965">
            <v>26530.178545281415</v>
          </cell>
          <cell r="HC1965">
            <v>0.2</v>
          </cell>
        </row>
        <row r="1966">
          <cell r="C1966" t="str">
            <v>Pubnico Point</v>
          </cell>
          <cell r="D1966" t="str">
            <v>Minor</v>
          </cell>
          <cell r="H1966">
            <v>630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17604.995999999999</v>
          </cell>
          <cell r="N1966">
            <v>21862.274024719587</v>
          </cell>
          <cell r="HC1966">
            <v>0.1111111111111111</v>
          </cell>
        </row>
        <row r="1967">
          <cell r="C1967" t="str">
            <v>Pubnico Point</v>
          </cell>
          <cell r="D1967" t="str">
            <v>GBX Oil Changes</v>
          </cell>
          <cell r="H1967">
            <v>70</v>
          </cell>
          <cell r="I1967">
            <v>600</v>
          </cell>
          <cell r="J1967">
            <v>0</v>
          </cell>
          <cell r="K1967">
            <v>0</v>
          </cell>
          <cell r="L1967">
            <v>0</v>
          </cell>
          <cell r="M1967">
            <v>32033.279999999999</v>
          </cell>
          <cell r="N1967">
            <v>2269.9618006657893</v>
          </cell>
          <cell r="HC1967">
            <v>0</v>
          </cell>
        </row>
        <row r="1968">
          <cell r="C1968" t="str">
            <v>Pubnico Point</v>
          </cell>
          <cell r="D1968" t="str">
            <v/>
          </cell>
          <cell r="H1968" t="str">
            <v/>
          </cell>
          <cell r="I1968" t="str">
            <v/>
          </cell>
          <cell r="J1968" t="str">
            <v/>
          </cell>
          <cell r="K1968" t="str">
            <v/>
          </cell>
          <cell r="L1968" t="str">
            <v/>
          </cell>
          <cell r="M1968" t="str">
            <v/>
          </cell>
          <cell r="N1968" t="str">
            <v/>
          </cell>
          <cell r="HC1968" t="str">
            <v/>
          </cell>
        </row>
        <row r="1969">
          <cell r="C1969" t="str">
            <v>Pubnico Point</v>
          </cell>
          <cell r="D1969" t="str">
            <v/>
          </cell>
          <cell r="H1969" t="str">
            <v/>
          </cell>
          <cell r="I1969" t="str">
            <v/>
          </cell>
          <cell r="J1969" t="str">
            <v/>
          </cell>
          <cell r="K1969" t="str">
            <v/>
          </cell>
          <cell r="L1969" t="str">
            <v/>
          </cell>
          <cell r="M1969" t="str">
            <v/>
          </cell>
          <cell r="N1969" t="str">
            <v/>
          </cell>
          <cell r="HC1969" t="str">
            <v/>
          </cell>
        </row>
        <row r="1970">
          <cell r="C1970" t="str">
            <v>Diablo</v>
          </cell>
          <cell r="D1970" t="str">
            <v>Major</v>
          </cell>
          <cell r="H1970">
            <v>1190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7340.49</v>
          </cell>
          <cell r="N1970">
            <v>22112.830839074159</v>
          </cell>
          <cell r="HC1970">
            <v>0.1111111111111111</v>
          </cell>
        </row>
        <row r="1971">
          <cell r="C1971" t="str">
            <v>Diablo</v>
          </cell>
          <cell r="D1971" t="str">
            <v>Mini-Minor</v>
          </cell>
          <cell r="H1971">
            <v>630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2133.73</v>
          </cell>
          <cell r="N1971">
            <v>5263.985225864325</v>
          </cell>
          <cell r="HC1971">
            <v>0</v>
          </cell>
        </row>
        <row r="1972">
          <cell r="C1972" t="str">
            <v>Diablo</v>
          </cell>
          <cell r="D1972" t="str">
            <v>GBX Oil Changes</v>
          </cell>
          <cell r="H1972">
            <v>280</v>
          </cell>
          <cell r="I1972">
            <v>2400</v>
          </cell>
          <cell r="J1972">
            <v>0</v>
          </cell>
          <cell r="K1972">
            <v>0</v>
          </cell>
          <cell r="L1972">
            <v>0</v>
          </cell>
          <cell r="M1972">
            <v>12276</v>
          </cell>
          <cell r="N1972">
            <v>12892.604898561609</v>
          </cell>
          <cell r="HC1972">
            <v>0</v>
          </cell>
        </row>
        <row r="1973">
          <cell r="C1973" t="str">
            <v>Diablo</v>
          </cell>
          <cell r="D1973" t="str">
            <v/>
          </cell>
          <cell r="H1973" t="str">
            <v/>
          </cell>
          <cell r="I1973" t="str">
            <v/>
          </cell>
          <cell r="J1973" t="str">
            <v/>
          </cell>
          <cell r="K1973" t="str">
            <v/>
          </cell>
          <cell r="L1973" t="str">
            <v/>
          </cell>
          <cell r="M1973" t="str">
            <v/>
          </cell>
          <cell r="N1973" t="str">
            <v/>
          </cell>
          <cell r="HC1973" t="str">
            <v/>
          </cell>
        </row>
        <row r="1974">
          <cell r="C1974" t="str">
            <v>Diablo</v>
          </cell>
          <cell r="D1974" t="str">
            <v/>
          </cell>
          <cell r="H1974" t="str">
            <v/>
          </cell>
          <cell r="I1974" t="str">
            <v/>
          </cell>
          <cell r="J1974" t="str">
            <v/>
          </cell>
          <cell r="K1974" t="str">
            <v/>
          </cell>
          <cell r="L1974" t="str">
            <v/>
          </cell>
          <cell r="M1974" t="str">
            <v/>
          </cell>
          <cell r="N1974" t="str">
            <v/>
          </cell>
          <cell r="HC1974" t="str">
            <v/>
          </cell>
        </row>
        <row r="1975">
          <cell r="C1975" t="str">
            <v>Green Ridge Power 33</v>
          </cell>
          <cell r="D1975" t="str">
            <v>Major</v>
          </cell>
          <cell r="H1975">
            <v>3640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10750</v>
          </cell>
          <cell r="N1975">
            <v>15332.367948341442</v>
          </cell>
          <cell r="HC1975">
            <v>0</v>
          </cell>
        </row>
        <row r="1976">
          <cell r="C1976" t="str">
            <v>Green Ridge Power 33</v>
          </cell>
          <cell r="D1976" t="str">
            <v/>
          </cell>
          <cell r="H1976" t="str">
            <v/>
          </cell>
          <cell r="I1976" t="str">
            <v/>
          </cell>
          <cell r="J1976" t="str">
            <v/>
          </cell>
          <cell r="K1976" t="str">
            <v/>
          </cell>
          <cell r="L1976" t="str">
            <v/>
          </cell>
          <cell r="M1976" t="str">
            <v/>
          </cell>
          <cell r="N1976" t="str">
            <v/>
          </cell>
          <cell r="HC1976" t="str">
            <v/>
          </cell>
        </row>
        <row r="1977">
          <cell r="C1977" t="str">
            <v>Green Ridge Power 33</v>
          </cell>
          <cell r="D1977" t="str">
            <v/>
          </cell>
          <cell r="H1977" t="str">
            <v/>
          </cell>
          <cell r="I1977" t="str">
            <v/>
          </cell>
          <cell r="J1977" t="str">
            <v/>
          </cell>
          <cell r="K1977" t="str">
            <v/>
          </cell>
          <cell r="L1977" t="str">
            <v/>
          </cell>
          <cell r="M1977" t="str">
            <v/>
          </cell>
          <cell r="N1977" t="str">
            <v/>
          </cell>
          <cell r="HC1977" t="str">
            <v/>
          </cell>
        </row>
        <row r="1978">
          <cell r="C1978" t="str">
            <v>Green Ridge Power 33</v>
          </cell>
          <cell r="D1978" t="str">
            <v/>
          </cell>
          <cell r="H1978" t="str">
            <v/>
          </cell>
          <cell r="I1978" t="str">
            <v/>
          </cell>
          <cell r="J1978" t="str">
            <v/>
          </cell>
          <cell r="K1978" t="str">
            <v/>
          </cell>
          <cell r="L1978" t="str">
            <v/>
          </cell>
          <cell r="M1978" t="str">
            <v/>
          </cell>
          <cell r="N1978" t="str">
            <v/>
          </cell>
          <cell r="HC1978" t="str">
            <v/>
          </cell>
        </row>
        <row r="1979">
          <cell r="C1979" t="str">
            <v>Green Ridge Power 33</v>
          </cell>
          <cell r="D1979" t="str">
            <v/>
          </cell>
          <cell r="H1979" t="str">
            <v/>
          </cell>
          <cell r="I1979" t="str">
            <v/>
          </cell>
          <cell r="J1979" t="str">
            <v/>
          </cell>
          <cell r="K1979" t="str">
            <v/>
          </cell>
          <cell r="L1979" t="str">
            <v/>
          </cell>
          <cell r="M1979" t="str">
            <v/>
          </cell>
          <cell r="N1979" t="str">
            <v/>
          </cell>
          <cell r="HC1979" t="str">
            <v/>
          </cell>
        </row>
        <row r="1980">
          <cell r="C1980" t="str">
            <v>Green Ridge Power 56/100</v>
          </cell>
          <cell r="D1980" t="str">
            <v>Major</v>
          </cell>
          <cell r="H1980">
            <v>3640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64350</v>
          </cell>
          <cell r="N1980">
            <v>299690.29701026896</v>
          </cell>
          <cell r="HC1980">
            <v>0.1111111111111111</v>
          </cell>
        </row>
        <row r="1981">
          <cell r="C1981" t="str">
            <v>Green Ridge Power 56/100</v>
          </cell>
          <cell r="D1981" t="str">
            <v/>
          </cell>
          <cell r="H1981" t="str">
            <v/>
          </cell>
          <cell r="I1981" t="str">
            <v/>
          </cell>
          <cell r="J1981" t="str">
            <v/>
          </cell>
          <cell r="K1981" t="str">
            <v/>
          </cell>
          <cell r="L1981" t="str">
            <v/>
          </cell>
          <cell r="M1981" t="str">
            <v/>
          </cell>
          <cell r="N1981" t="str">
            <v/>
          </cell>
          <cell r="HC1981" t="str">
            <v/>
          </cell>
        </row>
        <row r="1982">
          <cell r="C1982" t="str">
            <v>Green Ridge Power 56/100</v>
          </cell>
          <cell r="D1982" t="str">
            <v/>
          </cell>
          <cell r="H1982" t="str">
            <v/>
          </cell>
          <cell r="I1982" t="str">
            <v/>
          </cell>
          <cell r="J1982" t="str">
            <v/>
          </cell>
          <cell r="K1982" t="str">
            <v/>
          </cell>
          <cell r="L1982" t="str">
            <v/>
          </cell>
          <cell r="M1982" t="str">
            <v/>
          </cell>
          <cell r="N1982" t="str">
            <v/>
          </cell>
          <cell r="HC1982" t="str">
            <v/>
          </cell>
        </row>
        <row r="1983">
          <cell r="C1983" t="str">
            <v>Green Ridge Power 56/100</v>
          </cell>
          <cell r="D1983" t="str">
            <v/>
          </cell>
          <cell r="H1983" t="str">
            <v/>
          </cell>
          <cell r="I1983" t="str">
            <v/>
          </cell>
          <cell r="J1983" t="str">
            <v/>
          </cell>
          <cell r="K1983" t="str">
            <v/>
          </cell>
          <cell r="L1983" t="str">
            <v/>
          </cell>
          <cell r="M1983" t="str">
            <v/>
          </cell>
          <cell r="N1983" t="str">
            <v/>
          </cell>
          <cell r="HC1983" t="str">
            <v/>
          </cell>
        </row>
        <row r="1984">
          <cell r="C1984" t="str">
            <v>Green Ridge Power 56/100</v>
          </cell>
          <cell r="D1984" t="str">
            <v/>
          </cell>
          <cell r="H1984" t="str">
            <v/>
          </cell>
          <cell r="I1984" t="str">
            <v/>
          </cell>
          <cell r="J1984" t="str">
            <v/>
          </cell>
          <cell r="K1984" t="str">
            <v/>
          </cell>
          <cell r="L1984" t="str">
            <v/>
          </cell>
          <cell r="M1984" t="str">
            <v/>
          </cell>
          <cell r="N1984" t="str">
            <v/>
          </cell>
          <cell r="HC1984" t="str">
            <v/>
          </cell>
        </row>
        <row r="1985">
          <cell r="C1985" t="str">
            <v>Highwinds</v>
          </cell>
          <cell r="D1985" t="str">
            <v>Major</v>
          </cell>
          <cell r="H1985">
            <v>4560</v>
          </cell>
          <cell r="I1985">
            <v>0</v>
          </cell>
          <cell r="J1985">
            <v>12891.869409150477</v>
          </cell>
          <cell r="K1985">
            <v>57672</v>
          </cell>
          <cell r="L1985">
            <v>0</v>
          </cell>
          <cell r="M1985">
            <v>329958</v>
          </cell>
          <cell r="N1985">
            <v>160989.86345758513</v>
          </cell>
          <cell r="HC1985">
            <v>0.33333333333333331</v>
          </cell>
        </row>
        <row r="1986">
          <cell r="C1986" t="str">
            <v>Highwinds</v>
          </cell>
          <cell r="D1986" t="str">
            <v>Minor</v>
          </cell>
          <cell r="H1986">
            <v>3150</v>
          </cell>
          <cell r="I1986">
            <v>0</v>
          </cell>
          <cell r="J1986">
            <v>7691.8694091504758</v>
          </cell>
          <cell r="K1986">
            <v>0</v>
          </cell>
          <cell r="L1986">
            <v>0</v>
          </cell>
          <cell r="M1986">
            <v>77669.100000000006</v>
          </cell>
          <cell r="N1986">
            <v>125083.37426856304</v>
          </cell>
          <cell r="HC1986">
            <v>0.1111111111111111</v>
          </cell>
        </row>
        <row r="1987">
          <cell r="C1987" t="str">
            <v>Highwinds</v>
          </cell>
          <cell r="D1987" t="str">
            <v>GBX Oil Changes</v>
          </cell>
          <cell r="H1987">
            <v>210</v>
          </cell>
          <cell r="I1987">
            <v>1800</v>
          </cell>
          <cell r="J1987">
            <v>0</v>
          </cell>
          <cell r="K1987">
            <v>0</v>
          </cell>
          <cell r="L1987">
            <v>0</v>
          </cell>
          <cell r="M1987">
            <v>60062.400000000001</v>
          </cell>
          <cell r="N1987">
            <v>5519.6524614029195</v>
          </cell>
          <cell r="HC1987">
            <v>0</v>
          </cell>
        </row>
        <row r="1988">
          <cell r="C1988" t="str">
            <v>Highwinds</v>
          </cell>
          <cell r="D1988" t="str">
            <v/>
          </cell>
          <cell r="H1988" t="str">
            <v/>
          </cell>
          <cell r="I1988" t="str">
            <v/>
          </cell>
          <cell r="J1988" t="str">
            <v/>
          </cell>
          <cell r="K1988" t="str">
            <v/>
          </cell>
          <cell r="L1988" t="str">
            <v/>
          </cell>
          <cell r="M1988" t="str">
            <v/>
          </cell>
          <cell r="N1988" t="str">
            <v/>
          </cell>
          <cell r="HC1988" t="str">
            <v/>
          </cell>
        </row>
        <row r="1989">
          <cell r="C1989" t="str">
            <v>Highwinds</v>
          </cell>
          <cell r="D1989" t="str">
            <v/>
          </cell>
          <cell r="H1989" t="str">
            <v/>
          </cell>
          <cell r="I1989" t="str">
            <v/>
          </cell>
          <cell r="J1989" t="str">
            <v/>
          </cell>
          <cell r="K1989" t="str">
            <v/>
          </cell>
          <cell r="L1989" t="str">
            <v/>
          </cell>
          <cell r="M1989" t="str">
            <v/>
          </cell>
          <cell r="N1989" t="str">
            <v/>
          </cell>
          <cell r="HC1989" t="str">
            <v/>
          </cell>
        </row>
        <row r="1990">
          <cell r="C1990" t="str">
            <v>Montezuma</v>
          </cell>
          <cell r="D1990" t="str">
            <v>Major</v>
          </cell>
          <cell r="H1990">
            <v>1400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52902.879999999997</v>
          </cell>
          <cell r="N1990">
            <v>48552.498503081239</v>
          </cell>
          <cell r="HC1990">
            <v>0.1111111111111111</v>
          </cell>
        </row>
        <row r="1991">
          <cell r="C1991" t="str">
            <v>Montezuma</v>
          </cell>
          <cell r="D1991" t="str">
            <v>GBX Oil Changes</v>
          </cell>
          <cell r="H1991">
            <v>70</v>
          </cell>
          <cell r="I1991">
            <v>600</v>
          </cell>
          <cell r="J1991">
            <v>0</v>
          </cell>
          <cell r="K1991">
            <v>0</v>
          </cell>
          <cell r="L1991">
            <v>0</v>
          </cell>
          <cell r="M1991">
            <v>11061.2</v>
          </cell>
          <cell r="N1991">
            <v>1226.5894358673154</v>
          </cell>
          <cell r="HC1991">
            <v>0</v>
          </cell>
        </row>
        <row r="1992">
          <cell r="C1992" t="str">
            <v>Montezuma</v>
          </cell>
          <cell r="D1992" t="str">
            <v/>
          </cell>
          <cell r="H1992" t="str">
            <v/>
          </cell>
          <cell r="I1992" t="str">
            <v/>
          </cell>
          <cell r="J1992" t="str">
            <v/>
          </cell>
          <cell r="K1992" t="str">
            <v/>
          </cell>
          <cell r="L1992" t="str">
            <v/>
          </cell>
          <cell r="M1992" t="str">
            <v/>
          </cell>
          <cell r="N1992" t="str">
            <v/>
          </cell>
          <cell r="HC1992" t="str">
            <v/>
          </cell>
        </row>
        <row r="1993">
          <cell r="C1993" t="str">
            <v>Montezuma</v>
          </cell>
          <cell r="D1993" t="str">
            <v/>
          </cell>
          <cell r="H1993" t="str">
            <v/>
          </cell>
          <cell r="I1993" t="str">
            <v/>
          </cell>
          <cell r="J1993" t="str">
            <v/>
          </cell>
          <cell r="K1993" t="str">
            <v/>
          </cell>
          <cell r="L1993" t="str">
            <v/>
          </cell>
          <cell r="M1993" t="str">
            <v/>
          </cell>
          <cell r="N1993" t="str">
            <v/>
          </cell>
          <cell r="HC1993" t="str">
            <v/>
          </cell>
        </row>
        <row r="1994">
          <cell r="C1994" t="str">
            <v>Montezuma</v>
          </cell>
          <cell r="D1994" t="str">
            <v/>
          </cell>
          <cell r="H1994" t="str">
            <v/>
          </cell>
          <cell r="I1994" t="str">
            <v/>
          </cell>
          <cell r="J1994" t="str">
            <v/>
          </cell>
          <cell r="K1994" t="str">
            <v/>
          </cell>
          <cell r="L1994" t="str">
            <v/>
          </cell>
          <cell r="M1994" t="str">
            <v/>
          </cell>
          <cell r="N1994" t="str">
            <v/>
          </cell>
          <cell r="HC1994" t="str">
            <v/>
          </cell>
        </row>
        <row r="1995">
          <cell r="C1995" t="str">
            <v>Northern Colorado GE</v>
          </cell>
          <cell r="D1995" t="str">
            <v>Major</v>
          </cell>
          <cell r="H1995">
            <v>420</v>
          </cell>
          <cell r="I1995">
            <v>0</v>
          </cell>
          <cell r="J1995">
            <v>1068.3151957153441</v>
          </cell>
          <cell r="K1995">
            <v>0</v>
          </cell>
          <cell r="L1995">
            <v>0</v>
          </cell>
          <cell r="M1995">
            <v>22212.75</v>
          </cell>
          <cell r="N1995">
            <v>17658.288166104841</v>
          </cell>
          <cell r="HC1995">
            <v>0.2</v>
          </cell>
        </row>
        <row r="1996">
          <cell r="C1996" t="str">
            <v>Northern Colorado GE</v>
          </cell>
          <cell r="D1996" t="str">
            <v>Minor</v>
          </cell>
          <cell r="H1996">
            <v>210</v>
          </cell>
          <cell r="I1996">
            <v>0</v>
          </cell>
          <cell r="J1996">
            <v>1068.3151957153441</v>
          </cell>
          <cell r="K1996">
            <v>0</v>
          </cell>
          <cell r="L1996">
            <v>0</v>
          </cell>
          <cell r="M1996">
            <v>9048.4500000000007</v>
          </cell>
          <cell r="N1996">
            <v>6324.6017786908451</v>
          </cell>
          <cell r="HC1996">
            <v>0.2</v>
          </cell>
        </row>
        <row r="1997">
          <cell r="C1997" t="str">
            <v>Northern Colorado GE</v>
          </cell>
          <cell r="D1997" t="str">
            <v>GBX Oil Changes</v>
          </cell>
          <cell r="H1997">
            <v>70</v>
          </cell>
          <cell r="I1997">
            <v>600</v>
          </cell>
          <cell r="J1997">
            <v>0</v>
          </cell>
          <cell r="K1997">
            <v>0</v>
          </cell>
          <cell r="L1997">
            <v>0</v>
          </cell>
          <cell r="M1997">
            <v>10012.5</v>
          </cell>
          <cell r="N1997">
            <v>1264.9203557381691</v>
          </cell>
          <cell r="HC1997">
            <v>0.2</v>
          </cell>
        </row>
        <row r="1998">
          <cell r="C1998" t="str">
            <v>Northern Colorado GE</v>
          </cell>
          <cell r="D1998" t="str">
            <v/>
          </cell>
          <cell r="H1998" t="str">
            <v/>
          </cell>
          <cell r="I1998" t="str">
            <v/>
          </cell>
          <cell r="J1998" t="str">
            <v/>
          </cell>
          <cell r="K1998" t="str">
            <v/>
          </cell>
          <cell r="L1998" t="str">
            <v/>
          </cell>
          <cell r="M1998" t="str">
            <v/>
          </cell>
          <cell r="N1998" t="str">
            <v/>
          </cell>
          <cell r="HC1998" t="str">
            <v/>
          </cell>
        </row>
        <row r="1999">
          <cell r="C1999" t="str">
            <v>Northern Colorado GE</v>
          </cell>
          <cell r="D1999" t="str">
            <v/>
          </cell>
          <cell r="H1999" t="str">
            <v/>
          </cell>
          <cell r="I1999" t="str">
            <v/>
          </cell>
          <cell r="J1999" t="str">
            <v/>
          </cell>
          <cell r="K1999" t="str">
            <v/>
          </cell>
          <cell r="L1999" t="str">
            <v/>
          </cell>
          <cell r="M1999" t="str">
            <v/>
          </cell>
          <cell r="N1999" t="str">
            <v/>
          </cell>
          <cell r="HC1999" t="str">
            <v/>
          </cell>
        </row>
        <row r="2000">
          <cell r="C2000" t="str">
            <v>Northern Colorado SE</v>
          </cell>
          <cell r="D2000" t="str">
            <v>Major</v>
          </cell>
          <cell r="H2000">
            <v>5250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218224.37999999998</v>
          </cell>
          <cell r="N2000">
            <v>200279.05632521011</v>
          </cell>
          <cell r="HC2000">
            <v>0.1111111111111111</v>
          </cell>
        </row>
        <row r="2001">
          <cell r="C2001" t="str">
            <v>Northern Colorado SE</v>
          </cell>
          <cell r="D2001" t="str">
            <v>GBX Oil Changes</v>
          </cell>
          <cell r="H2001">
            <v>140</v>
          </cell>
          <cell r="I2001">
            <v>1200</v>
          </cell>
          <cell r="J2001">
            <v>0</v>
          </cell>
          <cell r="K2001">
            <v>0</v>
          </cell>
          <cell r="L2001">
            <v>0</v>
          </cell>
          <cell r="M2001">
            <v>38714.200000000004</v>
          </cell>
          <cell r="N2001">
            <v>4293.0630255356036</v>
          </cell>
          <cell r="HC2001">
            <v>0</v>
          </cell>
        </row>
        <row r="2002">
          <cell r="C2002" t="str">
            <v>Northern Colorado SE</v>
          </cell>
          <cell r="D2002" t="str">
            <v/>
          </cell>
          <cell r="H2002" t="str">
            <v/>
          </cell>
          <cell r="I2002" t="str">
            <v/>
          </cell>
          <cell r="J2002" t="str">
            <v/>
          </cell>
          <cell r="K2002" t="str">
            <v/>
          </cell>
          <cell r="L2002" t="str">
            <v/>
          </cell>
          <cell r="M2002" t="str">
            <v/>
          </cell>
          <cell r="N2002" t="str">
            <v/>
          </cell>
          <cell r="HC2002" t="str">
            <v/>
          </cell>
        </row>
        <row r="2003">
          <cell r="C2003" t="str">
            <v>Northern Colorado SE</v>
          </cell>
          <cell r="D2003" t="str">
            <v/>
          </cell>
          <cell r="H2003" t="str">
            <v/>
          </cell>
          <cell r="I2003" t="str">
            <v/>
          </cell>
          <cell r="J2003" t="str">
            <v/>
          </cell>
          <cell r="K2003" t="str">
            <v/>
          </cell>
          <cell r="L2003" t="str">
            <v/>
          </cell>
          <cell r="M2003" t="str">
            <v/>
          </cell>
          <cell r="N2003" t="str">
            <v/>
          </cell>
          <cell r="HC2003" t="str">
            <v/>
          </cell>
        </row>
        <row r="2004">
          <cell r="C2004" t="str">
            <v>Northern Colorado SE</v>
          </cell>
          <cell r="D2004" t="str">
            <v/>
          </cell>
          <cell r="H2004" t="str">
            <v/>
          </cell>
          <cell r="I2004" t="str">
            <v/>
          </cell>
          <cell r="J2004" t="str">
            <v/>
          </cell>
          <cell r="K2004" t="str">
            <v/>
          </cell>
          <cell r="L2004" t="str">
            <v/>
          </cell>
          <cell r="M2004" t="str">
            <v/>
          </cell>
          <cell r="N2004" t="str">
            <v/>
          </cell>
          <cell r="HC2004" t="str">
            <v/>
          </cell>
        </row>
        <row r="2005">
          <cell r="C2005" t="str">
            <v>Peetz 1</v>
          </cell>
          <cell r="D2005" t="str">
            <v>Major</v>
          </cell>
          <cell r="H2005">
            <v>3360</v>
          </cell>
          <cell r="I2005">
            <v>0</v>
          </cell>
          <cell r="J2005">
            <v>9472.3947353427156</v>
          </cell>
          <cell r="K2005">
            <v>0</v>
          </cell>
          <cell r="L2005">
            <v>0</v>
          </cell>
          <cell r="M2005">
            <v>196953.05</v>
          </cell>
          <cell r="N2005">
            <v>156570.15507279625</v>
          </cell>
          <cell r="HC2005">
            <v>0.2</v>
          </cell>
        </row>
        <row r="2006">
          <cell r="C2006" t="str">
            <v>Peetz 1</v>
          </cell>
          <cell r="D2006" t="str">
            <v>Minor</v>
          </cell>
          <cell r="H2006">
            <v>1260</v>
          </cell>
          <cell r="I2006">
            <v>0</v>
          </cell>
          <cell r="J2006">
            <v>9472.3947353427156</v>
          </cell>
          <cell r="K2006">
            <v>0</v>
          </cell>
          <cell r="L2006">
            <v>0</v>
          </cell>
          <cell r="M2006">
            <v>80229.59</v>
          </cell>
          <cell r="N2006">
            <v>56078.135771058827</v>
          </cell>
          <cell r="HC2006">
            <v>0.2</v>
          </cell>
        </row>
        <row r="2007">
          <cell r="C2007" t="str">
            <v>Peetz 1</v>
          </cell>
          <cell r="D2007" t="str">
            <v>GBX Oil Changes</v>
          </cell>
          <cell r="H2007">
            <v>280</v>
          </cell>
          <cell r="I2007">
            <v>2400</v>
          </cell>
          <cell r="J2007">
            <v>0</v>
          </cell>
          <cell r="K2007">
            <v>0</v>
          </cell>
          <cell r="L2007">
            <v>0</v>
          </cell>
          <cell r="M2007">
            <v>90112.5</v>
          </cell>
          <cell r="N2007">
            <v>11384.28320164352</v>
          </cell>
          <cell r="HC2007">
            <v>0.2</v>
          </cell>
        </row>
        <row r="2008">
          <cell r="C2008" t="str">
            <v>Peetz 1</v>
          </cell>
          <cell r="D2008" t="str">
            <v/>
          </cell>
          <cell r="H2008" t="str">
            <v/>
          </cell>
          <cell r="I2008" t="str">
            <v/>
          </cell>
          <cell r="J2008" t="str">
            <v/>
          </cell>
          <cell r="K2008" t="str">
            <v/>
          </cell>
          <cell r="L2008" t="str">
            <v/>
          </cell>
          <cell r="M2008" t="str">
            <v/>
          </cell>
          <cell r="N2008" t="str">
            <v/>
          </cell>
          <cell r="HC2008" t="str">
            <v/>
          </cell>
        </row>
        <row r="2009">
          <cell r="C2009" t="str">
            <v>Peetz 1</v>
          </cell>
          <cell r="D2009" t="str">
            <v/>
          </cell>
          <cell r="H2009" t="str">
            <v/>
          </cell>
          <cell r="I2009" t="str">
            <v/>
          </cell>
          <cell r="J2009" t="str">
            <v/>
          </cell>
          <cell r="K2009" t="str">
            <v/>
          </cell>
          <cell r="L2009" t="str">
            <v/>
          </cell>
          <cell r="M2009" t="str">
            <v/>
          </cell>
          <cell r="N2009" t="str">
            <v/>
          </cell>
          <cell r="HC2009" t="str">
            <v/>
          </cell>
        </row>
        <row r="2010">
          <cell r="C2010" t="str">
            <v>Peetz 2</v>
          </cell>
          <cell r="D2010" t="str">
            <v>Major</v>
          </cell>
          <cell r="H2010">
            <v>3360</v>
          </cell>
          <cell r="I2010">
            <v>0</v>
          </cell>
          <cell r="J2010">
            <v>9543.6157483904044</v>
          </cell>
          <cell r="K2010">
            <v>0</v>
          </cell>
          <cell r="L2010">
            <v>0</v>
          </cell>
          <cell r="M2010">
            <v>198433.9</v>
          </cell>
          <cell r="N2010">
            <v>157747.3742838699</v>
          </cell>
          <cell r="HC2010">
            <v>0.2</v>
          </cell>
        </row>
        <row r="2011">
          <cell r="C2011" t="str">
            <v>Peetz 2</v>
          </cell>
          <cell r="D2011" t="str">
            <v>Minor</v>
          </cell>
          <cell r="H2011">
            <v>1260</v>
          </cell>
          <cell r="I2011">
            <v>0</v>
          </cell>
          <cell r="J2011">
            <v>9543.6157483904044</v>
          </cell>
          <cell r="K2011">
            <v>0</v>
          </cell>
          <cell r="L2011">
            <v>0</v>
          </cell>
          <cell r="M2011">
            <v>80832.820000000007</v>
          </cell>
          <cell r="N2011">
            <v>56499.775889638215</v>
          </cell>
          <cell r="HC2011">
            <v>0.2</v>
          </cell>
        </row>
        <row r="2012">
          <cell r="C2012" t="str">
            <v>Peetz 2</v>
          </cell>
          <cell r="D2012" t="str">
            <v>GBX Oil Changes</v>
          </cell>
          <cell r="H2012">
            <v>280</v>
          </cell>
          <cell r="I2012">
            <v>2400</v>
          </cell>
          <cell r="J2012">
            <v>0</v>
          </cell>
          <cell r="K2012">
            <v>0</v>
          </cell>
          <cell r="L2012">
            <v>0</v>
          </cell>
          <cell r="M2012">
            <v>90112.5</v>
          </cell>
          <cell r="N2012">
            <v>11384.28320164352</v>
          </cell>
          <cell r="HC2012">
            <v>0.2</v>
          </cell>
        </row>
        <row r="2013">
          <cell r="C2013" t="str">
            <v>Peetz 2</v>
          </cell>
          <cell r="D2013" t="str">
            <v/>
          </cell>
          <cell r="H2013" t="str">
            <v/>
          </cell>
          <cell r="I2013" t="str">
            <v/>
          </cell>
          <cell r="J2013" t="str">
            <v/>
          </cell>
          <cell r="K2013" t="str">
            <v/>
          </cell>
          <cell r="L2013" t="str">
            <v/>
          </cell>
          <cell r="M2013" t="str">
            <v/>
          </cell>
          <cell r="N2013" t="str">
            <v/>
          </cell>
          <cell r="HC2013" t="str">
            <v/>
          </cell>
        </row>
        <row r="2014">
          <cell r="C2014" t="str">
            <v>Peetz 2</v>
          </cell>
          <cell r="D2014" t="str">
            <v/>
          </cell>
          <cell r="H2014" t="str">
            <v/>
          </cell>
          <cell r="I2014" t="str">
            <v/>
          </cell>
          <cell r="J2014" t="str">
            <v/>
          </cell>
          <cell r="K2014" t="str">
            <v/>
          </cell>
          <cell r="L2014" t="str">
            <v/>
          </cell>
          <cell r="M2014" t="str">
            <v/>
          </cell>
          <cell r="N2014" t="str">
            <v/>
          </cell>
          <cell r="HC2014" t="str">
            <v/>
          </cell>
        </row>
        <row r="2015">
          <cell r="C2015" t="str">
            <v>Stateline</v>
          </cell>
          <cell r="D2015" t="str">
            <v>Major</v>
          </cell>
          <cell r="H2015">
            <v>11830</v>
          </cell>
          <cell r="I2015">
            <v>0</v>
          </cell>
          <cell r="J2015">
            <v>18745.772320665492</v>
          </cell>
          <cell r="K2015">
            <v>87085.5</v>
          </cell>
          <cell r="L2015">
            <v>7700</v>
          </cell>
          <cell r="M2015">
            <v>107502.66</v>
          </cell>
          <cell r="N2015">
            <v>346572.00750272756</v>
          </cell>
          <cell r="HC2015">
            <v>0.25925925925925924</v>
          </cell>
        </row>
        <row r="2016">
          <cell r="C2016" t="str">
            <v>Stateline</v>
          </cell>
          <cell r="D2016" t="str">
            <v>Mini-Minor</v>
          </cell>
          <cell r="H2016">
            <v>3360</v>
          </cell>
          <cell r="I2016">
            <v>0</v>
          </cell>
          <cell r="J2016">
            <v>14195.77232066549</v>
          </cell>
          <cell r="K2016">
            <v>0</v>
          </cell>
          <cell r="L2016">
            <v>0</v>
          </cell>
          <cell r="M2016">
            <v>31248.82</v>
          </cell>
          <cell r="N2016">
            <v>77091.912662658186</v>
          </cell>
          <cell r="HC2016">
            <v>0</v>
          </cell>
        </row>
        <row r="2017">
          <cell r="C2017" t="str">
            <v>Stateline</v>
          </cell>
          <cell r="D2017" t="str">
            <v>GBX Oil Changes</v>
          </cell>
          <cell r="H2017">
            <v>1400</v>
          </cell>
          <cell r="I2017">
            <v>6000</v>
          </cell>
          <cell r="J2017">
            <v>0</v>
          </cell>
          <cell r="K2017">
            <v>0</v>
          </cell>
          <cell r="L2017">
            <v>0</v>
          </cell>
          <cell r="M2017">
            <v>59796</v>
          </cell>
          <cell r="N2017">
            <v>62799.462570413001</v>
          </cell>
          <cell r="HC2017">
            <v>0</v>
          </cell>
        </row>
        <row r="2018">
          <cell r="C2018" t="str">
            <v>Stateline</v>
          </cell>
          <cell r="D2018" t="str">
            <v/>
          </cell>
          <cell r="H2018" t="str">
            <v/>
          </cell>
          <cell r="I2018" t="str">
            <v/>
          </cell>
          <cell r="J2018" t="str">
            <v/>
          </cell>
          <cell r="K2018" t="str">
            <v/>
          </cell>
          <cell r="L2018" t="str">
            <v/>
          </cell>
          <cell r="M2018" t="str">
            <v/>
          </cell>
          <cell r="N2018" t="str">
            <v/>
          </cell>
          <cell r="HC2018" t="str">
            <v/>
          </cell>
        </row>
        <row r="2019">
          <cell r="C2019" t="str">
            <v>Stateline</v>
          </cell>
          <cell r="D2019" t="str">
            <v/>
          </cell>
          <cell r="H2019" t="str">
            <v/>
          </cell>
          <cell r="I2019" t="str">
            <v/>
          </cell>
          <cell r="J2019" t="str">
            <v/>
          </cell>
          <cell r="K2019" t="str">
            <v/>
          </cell>
          <cell r="L2019" t="str">
            <v/>
          </cell>
          <cell r="M2019" t="str">
            <v/>
          </cell>
          <cell r="N2019" t="str">
            <v/>
          </cell>
          <cell r="HC2019" t="str">
            <v/>
          </cell>
        </row>
        <row r="2020">
          <cell r="C2020" t="str">
            <v>Vansycle 1</v>
          </cell>
          <cell r="D2020" t="str">
            <v>Major</v>
          </cell>
          <cell r="H2020">
            <v>700</v>
          </cell>
          <cell r="I2020">
            <v>0</v>
          </cell>
          <cell r="J2020">
            <v>1190.81533815737</v>
          </cell>
          <cell r="K2020">
            <v>0</v>
          </cell>
          <cell r="L2020">
            <v>0</v>
          </cell>
          <cell r="M2020">
            <v>8998.02</v>
          </cell>
          <cell r="N2020">
            <v>27106.050705961869</v>
          </cell>
          <cell r="HC2020">
            <v>0.1111111111111111</v>
          </cell>
        </row>
        <row r="2021">
          <cell r="C2021" t="str">
            <v>Vansycle 1</v>
          </cell>
          <cell r="D2021" t="str">
            <v>Mini-Minor</v>
          </cell>
          <cell r="H2021">
            <v>280</v>
          </cell>
          <cell r="I2021">
            <v>0</v>
          </cell>
          <cell r="J2021">
            <v>1190.81533815737</v>
          </cell>
          <cell r="K2021">
            <v>0</v>
          </cell>
          <cell r="L2021">
            <v>0</v>
          </cell>
          <cell r="M2021">
            <v>2615.54</v>
          </cell>
          <cell r="N2021">
            <v>6452.627051059495</v>
          </cell>
          <cell r="HC2021">
            <v>0</v>
          </cell>
        </row>
        <row r="2022">
          <cell r="C2022" t="str">
            <v>Vansycle 1</v>
          </cell>
          <cell r="D2022" t="str">
            <v>GBX Oil Changes</v>
          </cell>
          <cell r="H2022">
            <v>70</v>
          </cell>
          <cell r="I2022">
            <v>600</v>
          </cell>
          <cell r="J2022">
            <v>0</v>
          </cell>
          <cell r="K2022">
            <v>0</v>
          </cell>
          <cell r="L2022">
            <v>0</v>
          </cell>
          <cell r="M2022">
            <v>4752</v>
          </cell>
          <cell r="N2022">
            <v>4990.6857671851394</v>
          </cell>
          <cell r="HC2022">
            <v>0</v>
          </cell>
        </row>
        <row r="2023">
          <cell r="C2023" t="str">
            <v>Vansycle 1</v>
          </cell>
          <cell r="D2023" t="str">
            <v/>
          </cell>
          <cell r="H2023" t="str">
            <v/>
          </cell>
          <cell r="I2023" t="str">
            <v/>
          </cell>
          <cell r="J2023" t="str">
            <v/>
          </cell>
          <cell r="K2023" t="str">
            <v/>
          </cell>
          <cell r="L2023" t="str">
            <v/>
          </cell>
          <cell r="M2023" t="str">
            <v/>
          </cell>
          <cell r="N2023" t="str">
            <v/>
          </cell>
          <cell r="HC2023" t="str">
            <v/>
          </cell>
        </row>
        <row r="2024">
          <cell r="C2024" t="str">
            <v>Vansycle 1</v>
          </cell>
          <cell r="D2024" t="str">
            <v/>
          </cell>
          <cell r="H2024" t="str">
            <v/>
          </cell>
          <cell r="I2024" t="str">
            <v/>
          </cell>
          <cell r="J2024" t="str">
            <v/>
          </cell>
          <cell r="K2024" t="str">
            <v/>
          </cell>
          <cell r="L2024" t="str">
            <v/>
          </cell>
          <cell r="M2024" t="str">
            <v/>
          </cell>
          <cell r="N2024" t="str">
            <v/>
          </cell>
          <cell r="HC2024" t="str">
            <v/>
          </cell>
        </row>
        <row r="2025">
          <cell r="C2025" t="str">
            <v>Vansycle 2</v>
          </cell>
          <cell r="D2025" t="str">
            <v>Major</v>
          </cell>
          <cell r="H2025">
            <v>3150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142176.49</v>
          </cell>
          <cell r="N2025">
            <v>130484.83972703083</v>
          </cell>
          <cell r="HC2025">
            <v>0.1111111111111111</v>
          </cell>
        </row>
        <row r="2026">
          <cell r="C2026" t="str">
            <v>Vansycle 2</v>
          </cell>
          <cell r="D2026" t="str">
            <v>GBX Oil Changes</v>
          </cell>
          <cell r="H2026">
            <v>70</v>
          </cell>
          <cell r="I2026">
            <v>600</v>
          </cell>
          <cell r="J2026">
            <v>0</v>
          </cell>
          <cell r="K2026">
            <v>0</v>
          </cell>
          <cell r="L2026">
            <v>0</v>
          </cell>
          <cell r="M2026">
            <v>24887.7</v>
          </cell>
          <cell r="N2026">
            <v>2759.8262307014597</v>
          </cell>
          <cell r="HC2026">
            <v>0</v>
          </cell>
        </row>
        <row r="2027">
          <cell r="C2027" t="str">
            <v>Vansycle 2</v>
          </cell>
          <cell r="D2027" t="str">
            <v/>
          </cell>
          <cell r="H2027" t="str">
            <v/>
          </cell>
          <cell r="I2027" t="str">
            <v/>
          </cell>
          <cell r="J2027" t="str">
            <v/>
          </cell>
          <cell r="K2027" t="str">
            <v/>
          </cell>
          <cell r="L2027" t="str">
            <v/>
          </cell>
          <cell r="M2027" t="str">
            <v/>
          </cell>
          <cell r="N2027" t="str">
            <v/>
          </cell>
          <cell r="HC2027" t="str">
            <v/>
          </cell>
        </row>
        <row r="2028">
          <cell r="C2028" t="str">
            <v>Vansycle 2</v>
          </cell>
          <cell r="D2028" t="str">
            <v/>
          </cell>
          <cell r="H2028" t="str">
            <v/>
          </cell>
          <cell r="I2028" t="str">
            <v/>
          </cell>
          <cell r="J2028" t="str">
            <v/>
          </cell>
          <cell r="K2028" t="str">
            <v/>
          </cell>
          <cell r="L2028" t="str">
            <v/>
          </cell>
          <cell r="M2028" t="str">
            <v/>
          </cell>
          <cell r="N2028" t="str">
            <v/>
          </cell>
          <cell r="HC2028" t="str">
            <v/>
          </cell>
        </row>
        <row r="2029">
          <cell r="C2029" t="str">
            <v>Vansycle 2</v>
          </cell>
          <cell r="D2029" t="str">
            <v/>
          </cell>
          <cell r="H2029" t="str">
            <v/>
          </cell>
          <cell r="I2029" t="str">
            <v/>
          </cell>
          <cell r="J2029" t="str">
            <v/>
          </cell>
          <cell r="K2029" t="str">
            <v/>
          </cell>
          <cell r="L2029" t="str">
            <v/>
          </cell>
          <cell r="M2029" t="str">
            <v/>
          </cell>
          <cell r="N2029" t="str">
            <v/>
          </cell>
          <cell r="HC2029" t="str">
            <v/>
          </cell>
        </row>
        <row r="2030">
          <cell r="C2030" t="str">
            <v>Wind Power Partners 90</v>
          </cell>
          <cell r="D2030" t="str">
            <v>Major</v>
          </cell>
          <cell r="H2030">
            <v>3640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7150</v>
          </cell>
          <cell r="N2030">
            <v>33298.92189002988</v>
          </cell>
          <cell r="HC2030">
            <v>0.1111111111111111</v>
          </cell>
        </row>
        <row r="2031">
          <cell r="C2031" t="str">
            <v>Wind Power Partners 90</v>
          </cell>
          <cell r="D2031" t="str">
            <v/>
          </cell>
          <cell r="H2031" t="str">
            <v/>
          </cell>
          <cell r="I2031" t="str">
            <v/>
          </cell>
          <cell r="J2031" t="str">
            <v/>
          </cell>
          <cell r="K2031" t="str">
            <v/>
          </cell>
          <cell r="L2031" t="str">
            <v/>
          </cell>
          <cell r="M2031" t="str">
            <v/>
          </cell>
          <cell r="N2031" t="str">
            <v/>
          </cell>
          <cell r="HC2031" t="str">
            <v/>
          </cell>
        </row>
        <row r="2032">
          <cell r="C2032" t="str">
            <v>Wind Power Partners 90</v>
          </cell>
          <cell r="D2032" t="str">
            <v/>
          </cell>
          <cell r="H2032" t="str">
            <v/>
          </cell>
          <cell r="I2032" t="str">
            <v/>
          </cell>
          <cell r="J2032" t="str">
            <v/>
          </cell>
          <cell r="K2032" t="str">
            <v/>
          </cell>
          <cell r="L2032" t="str">
            <v/>
          </cell>
          <cell r="M2032" t="str">
            <v/>
          </cell>
          <cell r="N2032" t="str">
            <v/>
          </cell>
          <cell r="HC2032" t="str">
            <v/>
          </cell>
        </row>
        <row r="2033">
          <cell r="C2033" t="str">
            <v>Wind Power Partners 90</v>
          </cell>
          <cell r="D2033" t="str">
            <v/>
          </cell>
          <cell r="H2033" t="str">
            <v/>
          </cell>
          <cell r="I2033" t="str">
            <v/>
          </cell>
          <cell r="J2033" t="str">
            <v/>
          </cell>
          <cell r="K2033" t="str">
            <v/>
          </cell>
          <cell r="L2033" t="str">
            <v/>
          </cell>
          <cell r="M2033" t="str">
            <v/>
          </cell>
          <cell r="N2033" t="str">
            <v/>
          </cell>
          <cell r="HC2033" t="str">
            <v/>
          </cell>
        </row>
        <row r="2034">
          <cell r="C2034" t="str">
            <v>Wind Power Partners 90</v>
          </cell>
          <cell r="D2034" t="str">
            <v/>
          </cell>
          <cell r="H2034" t="str">
            <v/>
          </cell>
          <cell r="I2034" t="str">
            <v/>
          </cell>
          <cell r="J2034" t="str">
            <v/>
          </cell>
          <cell r="K2034" t="str">
            <v/>
          </cell>
          <cell r="L2034" t="str">
            <v/>
          </cell>
          <cell r="M2034" t="str">
            <v/>
          </cell>
          <cell r="N2034" t="str">
            <v/>
          </cell>
          <cell r="HC2034" t="str">
            <v/>
          </cell>
        </row>
        <row r="2035">
          <cell r="C2035" t="str">
            <v>Wind Power Partners 91</v>
          </cell>
          <cell r="D2035" t="str">
            <v>Major</v>
          </cell>
          <cell r="H2035">
            <v>3640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10725</v>
          </cell>
          <cell r="N2035">
            <v>49948.382835044824</v>
          </cell>
          <cell r="HC2035">
            <v>0.1111111111111111</v>
          </cell>
        </row>
        <row r="2036">
          <cell r="C2036" t="str">
            <v>Wind Power Partners 91</v>
          </cell>
          <cell r="D2036" t="str">
            <v/>
          </cell>
          <cell r="H2036" t="str">
            <v/>
          </cell>
          <cell r="I2036" t="str">
            <v/>
          </cell>
          <cell r="J2036" t="str">
            <v/>
          </cell>
          <cell r="K2036" t="str">
            <v/>
          </cell>
          <cell r="L2036" t="str">
            <v/>
          </cell>
          <cell r="M2036" t="str">
            <v/>
          </cell>
          <cell r="N2036" t="str">
            <v/>
          </cell>
          <cell r="HC2036" t="str">
            <v/>
          </cell>
        </row>
        <row r="2037">
          <cell r="C2037" t="str">
            <v>Wind Power Partners 91</v>
          </cell>
          <cell r="D2037" t="str">
            <v/>
          </cell>
          <cell r="H2037" t="str">
            <v/>
          </cell>
          <cell r="I2037" t="str">
            <v/>
          </cell>
          <cell r="J2037" t="str">
            <v/>
          </cell>
          <cell r="K2037" t="str">
            <v/>
          </cell>
          <cell r="L2037" t="str">
            <v/>
          </cell>
          <cell r="M2037" t="str">
            <v/>
          </cell>
          <cell r="N2037" t="str">
            <v/>
          </cell>
          <cell r="HC2037" t="str">
            <v/>
          </cell>
        </row>
        <row r="2038">
          <cell r="C2038" t="str">
            <v>Wind Power Partners 91</v>
          </cell>
          <cell r="D2038" t="str">
            <v/>
          </cell>
          <cell r="H2038" t="str">
            <v/>
          </cell>
          <cell r="I2038" t="str">
            <v/>
          </cell>
          <cell r="J2038" t="str">
            <v/>
          </cell>
          <cell r="K2038" t="str">
            <v/>
          </cell>
          <cell r="L2038" t="str">
            <v/>
          </cell>
          <cell r="M2038" t="str">
            <v/>
          </cell>
          <cell r="N2038" t="str">
            <v/>
          </cell>
          <cell r="HC2038" t="str">
            <v/>
          </cell>
        </row>
        <row r="2039">
          <cell r="C2039" t="str">
            <v>Wind Power Partners 91</v>
          </cell>
          <cell r="D2039" t="str">
            <v/>
          </cell>
          <cell r="H2039" t="str">
            <v/>
          </cell>
          <cell r="I2039" t="str">
            <v/>
          </cell>
          <cell r="J2039" t="str">
            <v/>
          </cell>
          <cell r="K2039" t="str">
            <v/>
          </cell>
          <cell r="L2039" t="str">
            <v/>
          </cell>
          <cell r="M2039" t="str">
            <v/>
          </cell>
          <cell r="N2039" t="str">
            <v/>
          </cell>
          <cell r="HC2039" t="str">
            <v/>
          </cell>
        </row>
        <row r="2040">
          <cell r="C2040" t="str">
            <v>Wind Power Partners 91-2</v>
          </cell>
          <cell r="D2040" t="str">
            <v>Major</v>
          </cell>
          <cell r="H2040">
            <v>3640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14300</v>
          </cell>
          <cell r="N2040">
            <v>66597.84378005976</v>
          </cell>
          <cell r="HC2040">
            <v>0.1111111111111111</v>
          </cell>
        </row>
        <row r="2041">
          <cell r="C2041" t="str">
            <v>Wind Power Partners 91-2</v>
          </cell>
          <cell r="D2041" t="str">
            <v/>
          </cell>
          <cell r="H2041" t="str">
            <v/>
          </cell>
          <cell r="I2041" t="str">
            <v/>
          </cell>
          <cell r="J2041" t="str">
            <v/>
          </cell>
          <cell r="K2041" t="str">
            <v/>
          </cell>
          <cell r="L2041" t="str">
            <v/>
          </cell>
          <cell r="M2041" t="str">
            <v/>
          </cell>
          <cell r="N2041" t="str">
            <v/>
          </cell>
          <cell r="HC2041" t="str">
            <v/>
          </cell>
        </row>
        <row r="2042">
          <cell r="C2042" t="str">
            <v>Wind Power Partners 91-2</v>
          </cell>
          <cell r="D2042" t="str">
            <v/>
          </cell>
          <cell r="H2042" t="str">
            <v/>
          </cell>
          <cell r="I2042" t="str">
            <v/>
          </cell>
          <cell r="J2042" t="str">
            <v/>
          </cell>
          <cell r="K2042" t="str">
            <v/>
          </cell>
          <cell r="L2042" t="str">
            <v/>
          </cell>
          <cell r="M2042" t="str">
            <v/>
          </cell>
          <cell r="N2042" t="str">
            <v/>
          </cell>
          <cell r="HC2042" t="str">
            <v/>
          </cell>
        </row>
        <row r="2043">
          <cell r="C2043" t="str">
            <v>Wind Power Partners 91-2</v>
          </cell>
          <cell r="D2043" t="str">
            <v/>
          </cell>
          <cell r="H2043" t="str">
            <v/>
          </cell>
          <cell r="I2043" t="str">
            <v/>
          </cell>
          <cell r="J2043" t="str">
            <v/>
          </cell>
          <cell r="K2043" t="str">
            <v/>
          </cell>
          <cell r="L2043" t="str">
            <v/>
          </cell>
          <cell r="M2043" t="str">
            <v/>
          </cell>
          <cell r="N2043" t="str">
            <v/>
          </cell>
          <cell r="HC2043" t="str">
            <v/>
          </cell>
        </row>
        <row r="2044">
          <cell r="C2044" t="str">
            <v>Wind Power Partners 91-2</v>
          </cell>
          <cell r="D2044" t="str">
            <v/>
          </cell>
          <cell r="H2044" t="str">
            <v/>
          </cell>
          <cell r="I2044" t="str">
            <v/>
          </cell>
          <cell r="J2044" t="str">
            <v/>
          </cell>
          <cell r="K2044" t="str">
            <v/>
          </cell>
          <cell r="L2044" t="str">
            <v/>
          </cell>
          <cell r="M2044" t="str">
            <v/>
          </cell>
          <cell r="N2044" t="str">
            <v/>
          </cell>
          <cell r="HC2044" t="str">
            <v/>
          </cell>
        </row>
        <row r="2045">
          <cell r="C2045" t="str">
            <v>Wind Power Partners 92</v>
          </cell>
          <cell r="D2045" t="str">
            <v>Major</v>
          </cell>
          <cell r="H2045">
            <v>3640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14300</v>
          </cell>
          <cell r="N2045">
            <v>66597.84378005976</v>
          </cell>
          <cell r="HC2045">
            <v>0.1111111111111111</v>
          </cell>
        </row>
        <row r="2046">
          <cell r="C2046" t="str">
            <v>Wind Power Partners 92</v>
          </cell>
          <cell r="D2046" t="str">
            <v/>
          </cell>
          <cell r="H2046" t="str">
            <v/>
          </cell>
          <cell r="I2046" t="str">
            <v/>
          </cell>
          <cell r="J2046" t="str">
            <v/>
          </cell>
          <cell r="K2046" t="str">
            <v/>
          </cell>
          <cell r="L2046" t="str">
            <v/>
          </cell>
          <cell r="M2046" t="str">
            <v/>
          </cell>
          <cell r="N2046" t="str">
            <v/>
          </cell>
          <cell r="HC2046" t="str">
            <v/>
          </cell>
        </row>
        <row r="2047">
          <cell r="C2047" t="str">
            <v>Wind Power Partners 92</v>
          </cell>
          <cell r="D2047" t="str">
            <v/>
          </cell>
          <cell r="H2047" t="str">
            <v/>
          </cell>
          <cell r="I2047" t="str">
            <v/>
          </cell>
          <cell r="J2047" t="str">
            <v/>
          </cell>
          <cell r="K2047" t="str">
            <v/>
          </cell>
          <cell r="L2047" t="str">
            <v/>
          </cell>
          <cell r="M2047" t="str">
            <v/>
          </cell>
          <cell r="N2047" t="str">
            <v/>
          </cell>
          <cell r="HC2047" t="str">
            <v/>
          </cell>
        </row>
        <row r="2048">
          <cell r="C2048" t="str">
            <v>Wind Power Partners 92</v>
          </cell>
          <cell r="D2048" t="str">
            <v/>
          </cell>
          <cell r="H2048" t="str">
            <v/>
          </cell>
          <cell r="I2048" t="str">
            <v/>
          </cell>
          <cell r="J2048" t="str">
            <v/>
          </cell>
          <cell r="K2048" t="str">
            <v/>
          </cell>
          <cell r="L2048" t="str">
            <v/>
          </cell>
          <cell r="M2048" t="str">
            <v/>
          </cell>
          <cell r="N2048" t="str">
            <v/>
          </cell>
          <cell r="HC2048" t="str">
            <v/>
          </cell>
        </row>
        <row r="2049">
          <cell r="C2049" t="str">
            <v>Wind Power Partners 92</v>
          </cell>
          <cell r="D2049" t="str">
            <v/>
          </cell>
          <cell r="H2049" t="str">
            <v/>
          </cell>
          <cell r="I2049" t="str">
            <v/>
          </cell>
          <cell r="J2049" t="str">
            <v/>
          </cell>
          <cell r="K2049" t="str">
            <v/>
          </cell>
          <cell r="L2049" t="str">
            <v/>
          </cell>
          <cell r="M2049" t="str">
            <v/>
          </cell>
          <cell r="N2049" t="str">
            <v/>
          </cell>
          <cell r="HC2049" t="str">
            <v/>
          </cell>
        </row>
        <row r="2050">
          <cell r="C2050" t="str">
            <v>Wyoming</v>
          </cell>
          <cell r="D2050" t="str">
            <v>Major</v>
          </cell>
          <cell r="H2050">
            <v>3840</v>
          </cell>
          <cell r="I2050">
            <v>0</v>
          </cell>
          <cell r="J2050">
            <v>10737.217252578201</v>
          </cell>
          <cell r="K2050">
            <v>55310</v>
          </cell>
          <cell r="L2050">
            <v>0</v>
          </cell>
          <cell r="M2050">
            <v>293296</v>
          </cell>
          <cell r="N2050">
            <v>143102.10085118678</v>
          </cell>
          <cell r="HC2050">
            <v>0.33333333333333331</v>
          </cell>
        </row>
        <row r="2051">
          <cell r="C2051" t="str">
            <v>Wyoming</v>
          </cell>
          <cell r="D2051" t="str">
            <v>Minor</v>
          </cell>
          <cell r="H2051">
            <v>2730</v>
          </cell>
          <cell r="I2051">
            <v>0</v>
          </cell>
          <cell r="J2051">
            <v>6837.2172525782007</v>
          </cell>
          <cell r="K2051">
            <v>0</v>
          </cell>
          <cell r="L2051">
            <v>0</v>
          </cell>
          <cell r="M2051">
            <v>69039.199999999997</v>
          </cell>
          <cell r="N2051">
            <v>111185.22157205603</v>
          </cell>
          <cell r="HC2051">
            <v>0.1111111111111111</v>
          </cell>
        </row>
        <row r="2052">
          <cell r="C2052" t="str">
            <v>Wyoming</v>
          </cell>
          <cell r="D2052" t="str">
            <v>GBX Oil Changes</v>
          </cell>
          <cell r="H2052">
            <v>140</v>
          </cell>
          <cell r="I2052">
            <v>1200</v>
          </cell>
          <cell r="J2052">
            <v>0</v>
          </cell>
          <cell r="K2052">
            <v>0</v>
          </cell>
          <cell r="L2052">
            <v>0</v>
          </cell>
          <cell r="M2052">
            <v>53388.800000000003</v>
          </cell>
          <cell r="N2052">
            <v>4906.3577434692615</v>
          </cell>
          <cell r="HC2052">
            <v>0</v>
          </cell>
        </row>
        <row r="2053">
          <cell r="C2053" t="str">
            <v>Wyoming</v>
          </cell>
          <cell r="D2053" t="str">
            <v/>
          </cell>
          <cell r="H2053" t="str">
            <v/>
          </cell>
          <cell r="I2053" t="str">
            <v/>
          </cell>
          <cell r="J2053" t="str">
            <v/>
          </cell>
          <cell r="K2053" t="str">
            <v/>
          </cell>
          <cell r="L2053" t="str">
            <v/>
          </cell>
          <cell r="M2053" t="str">
            <v/>
          </cell>
          <cell r="N2053" t="str">
            <v/>
          </cell>
          <cell r="HC2053" t="str">
            <v/>
          </cell>
        </row>
        <row r="2054">
          <cell r="C2054" t="str">
            <v>Wyoming</v>
          </cell>
          <cell r="D2054" t="str">
            <v/>
          </cell>
          <cell r="H2054" t="str">
            <v/>
          </cell>
          <cell r="I2054" t="str">
            <v/>
          </cell>
          <cell r="J2054" t="str">
            <v/>
          </cell>
          <cell r="K2054" t="str">
            <v/>
          </cell>
          <cell r="L2054" t="str">
            <v/>
          </cell>
          <cell r="M2054" t="str">
            <v/>
          </cell>
          <cell r="N2054" t="str">
            <v/>
          </cell>
          <cell r="HC2054" t="str">
            <v/>
          </cell>
        </row>
        <row r="2055">
          <cell r="C2055" t="str">
            <v>Cabazon</v>
          </cell>
          <cell r="D2055" t="str">
            <v>Major (CZ &amp; GP)</v>
          </cell>
          <cell r="H2055">
            <v>1540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23198.240000000002</v>
          </cell>
          <cell r="N2055">
            <v>51355.245928944612</v>
          </cell>
          <cell r="HC2055">
            <v>0</v>
          </cell>
        </row>
        <row r="2056">
          <cell r="C2056" t="str">
            <v>Cabazon</v>
          </cell>
          <cell r="D2056" t="str">
            <v>Minor</v>
          </cell>
          <cell r="H2056">
            <v>630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25477.399999999998</v>
          </cell>
          <cell r="N2056">
            <v>22278.421684613666</v>
          </cell>
          <cell r="HC2056">
            <v>0</v>
          </cell>
        </row>
        <row r="2057">
          <cell r="C2057" t="str">
            <v>Cabazon</v>
          </cell>
          <cell r="D2057" t="str">
            <v>GBX Oil Changes</v>
          </cell>
          <cell r="H2057">
            <v>140</v>
          </cell>
          <cell r="I2057">
            <v>1200</v>
          </cell>
          <cell r="J2057">
            <v>0</v>
          </cell>
          <cell r="K2057">
            <v>0</v>
          </cell>
          <cell r="L2057">
            <v>0</v>
          </cell>
          <cell r="M2057">
            <v>29357.25</v>
          </cell>
          <cell r="N2057">
            <v>3766.428010923697</v>
          </cell>
          <cell r="HC2057">
            <v>0</v>
          </cell>
        </row>
        <row r="2058">
          <cell r="C2058" t="str">
            <v>Cabazon</v>
          </cell>
          <cell r="D2058" t="str">
            <v/>
          </cell>
          <cell r="H2058" t="str">
            <v/>
          </cell>
          <cell r="I2058" t="str">
            <v/>
          </cell>
          <cell r="J2058" t="str">
            <v/>
          </cell>
          <cell r="K2058" t="str">
            <v/>
          </cell>
          <cell r="L2058" t="str">
            <v/>
          </cell>
          <cell r="M2058" t="str">
            <v/>
          </cell>
          <cell r="N2058" t="str">
            <v/>
          </cell>
          <cell r="HC2058" t="str">
            <v/>
          </cell>
        </row>
        <row r="2059">
          <cell r="C2059" t="str">
            <v>Cabazon</v>
          </cell>
          <cell r="D2059" t="str">
            <v/>
          </cell>
          <cell r="H2059" t="str">
            <v/>
          </cell>
          <cell r="I2059" t="str">
            <v/>
          </cell>
          <cell r="J2059" t="str">
            <v/>
          </cell>
          <cell r="K2059" t="str">
            <v/>
          </cell>
          <cell r="L2059" t="str">
            <v/>
          </cell>
          <cell r="M2059" t="str">
            <v/>
          </cell>
          <cell r="N2059" t="str">
            <v/>
          </cell>
          <cell r="HC2059" t="str">
            <v/>
          </cell>
        </row>
        <row r="2060">
          <cell r="C2060" t="str">
            <v>Green Power</v>
          </cell>
          <cell r="D2060" t="str">
            <v>Major (CZ &amp; GP)</v>
          </cell>
          <cell r="H2060">
            <v>630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8922.4</v>
          </cell>
          <cell r="N2060">
            <v>19752.017664978695</v>
          </cell>
          <cell r="HC2060">
            <v>0</v>
          </cell>
        </row>
        <row r="2061">
          <cell r="C2061" t="str">
            <v>Green Power</v>
          </cell>
          <cell r="D2061" t="str">
            <v>Minor</v>
          </cell>
          <cell r="H2061">
            <v>630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9799</v>
          </cell>
          <cell r="N2061">
            <v>8568.6237248514099</v>
          </cell>
          <cell r="HC2061">
            <v>0</v>
          </cell>
        </row>
        <row r="2062">
          <cell r="C2062" t="str">
            <v>Green Power</v>
          </cell>
          <cell r="D2062" t="str">
            <v/>
          </cell>
          <cell r="H2062" t="str">
            <v/>
          </cell>
          <cell r="I2062" t="str">
            <v/>
          </cell>
          <cell r="J2062" t="str">
            <v/>
          </cell>
          <cell r="K2062" t="str">
            <v/>
          </cell>
          <cell r="L2062" t="str">
            <v/>
          </cell>
          <cell r="M2062" t="str">
            <v/>
          </cell>
          <cell r="N2062" t="str">
            <v/>
          </cell>
          <cell r="HC2062" t="str">
            <v/>
          </cell>
        </row>
        <row r="2063">
          <cell r="C2063" t="str">
            <v>Green Power</v>
          </cell>
          <cell r="D2063" t="str">
            <v/>
          </cell>
          <cell r="H2063" t="str">
            <v/>
          </cell>
          <cell r="I2063" t="str">
            <v/>
          </cell>
          <cell r="J2063" t="str">
            <v/>
          </cell>
          <cell r="K2063" t="str">
            <v/>
          </cell>
          <cell r="L2063" t="str">
            <v/>
          </cell>
          <cell r="M2063" t="str">
            <v/>
          </cell>
          <cell r="N2063" t="str">
            <v/>
          </cell>
          <cell r="HC2063" t="str">
            <v/>
          </cell>
        </row>
        <row r="2064">
          <cell r="C2064" t="str">
            <v>Green Power</v>
          </cell>
          <cell r="D2064" t="str">
            <v/>
          </cell>
          <cell r="H2064" t="str">
            <v/>
          </cell>
          <cell r="I2064" t="str">
            <v/>
          </cell>
          <cell r="J2064" t="str">
            <v/>
          </cell>
          <cell r="K2064" t="str">
            <v/>
          </cell>
          <cell r="L2064" t="str">
            <v/>
          </cell>
          <cell r="M2064" t="str">
            <v/>
          </cell>
          <cell r="N2064" t="str">
            <v/>
          </cell>
          <cell r="HC2064" t="str">
            <v/>
          </cell>
        </row>
        <row r="2065">
          <cell r="C2065" t="str">
            <v>Mojave 16/17/18 250</v>
          </cell>
          <cell r="D2065" t="str">
            <v>Major</v>
          </cell>
          <cell r="H2065">
            <v>3640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40215.54</v>
          </cell>
          <cell r="N2065">
            <v>106365.37565464324</v>
          </cell>
          <cell r="HC2065">
            <v>0.2</v>
          </cell>
        </row>
        <row r="2066">
          <cell r="C2066" t="str">
            <v>Mojave 16/17/18 250</v>
          </cell>
          <cell r="D2066" t="str">
            <v>Minor</v>
          </cell>
          <cell r="H2066">
            <v>3640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39067.439999999995</v>
          </cell>
          <cell r="N2066">
            <v>54149.645787818379</v>
          </cell>
          <cell r="HC2066">
            <v>0</v>
          </cell>
        </row>
        <row r="2067">
          <cell r="C2067" t="str">
            <v>Mojave 16/17/18 250</v>
          </cell>
          <cell r="D2067" t="str">
            <v>Minor</v>
          </cell>
          <cell r="H2067">
            <v>3640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39067.439999999995</v>
          </cell>
          <cell r="N2067">
            <v>54149.645787818379</v>
          </cell>
          <cell r="HC2067">
            <v>0</v>
          </cell>
        </row>
        <row r="2068">
          <cell r="C2068" t="str">
            <v>Mojave 16/17/18 250</v>
          </cell>
          <cell r="D2068" t="str">
            <v>GBX Oil Changes</v>
          </cell>
          <cell r="H2068">
            <v>3640</v>
          </cell>
          <cell r="I2068">
            <v>31200</v>
          </cell>
          <cell r="J2068">
            <v>0</v>
          </cell>
          <cell r="K2068">
            <v>0</v>
          </cell>
          <cell r="L2068">
            <v>0</v>
          </cell>
          <cell r="M2068">
            <v>39658.400000000001</v>
          </cell>
          <cell r="N2068">
            <v>35455.125218214416</v>
          </cell>
          <cell r="HC2068">
            <v>0</v>
          </cell>
        </row>
        <row r="2069">
          <cell r="C2069" t="str">
            <v>Mojave 16/17/18 250</v>
          </cell>
          <cell r="D2069" t="str">
            <v/>
          </cell>
          <cell r="H2069" t="str">
            <v/>
          </cell>
          <cell r="I2069" t="str">
            <v/>
          </cell>
          <cell r="J2069" t="str">
            <v/>
          </cell>
          <cell r="K2069" t="str">
            <v/>
          </cell>
          <cell r="L2069" t="str">
            <v/>
          </cell>
          <cell r="M2069" t="str">
            <v/>
          </cell>
          <cell r="N2069" t="str">
            <v/>
          </cell>
          <cell r="HC2069" t="str">
            <v/>
          </cell>
        </row>
        <row r="2070">
          <cell r="C2070" t="str">
            <v>Mojave 16/17/18 600</v>
          </cell>
          <cell r="D2070" t="str">
            <v>Major</v>
          </cell>
          <cell r="H2070">
            <v>3640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7107.5999999999995</v>
          </cell>
          <cell r="N2070">
            <v>18727.718252392551</v>
          </cell>
          <cell r="HC2070">
            <v>0.1111111111111111</v>
          </cell>
        </row>
        <row r="2071">
          <cell r="C2071" t="str">
            <v>Mojave 16/17/18 600</v>
          </cell>
          <cell r="D2071" t="str">
            <v>Minor (A / C)</v>
          </cell>
          <cell r="H2071">
            <v>3640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1110.6000000000001</v>
          </cell>
          <cell r="N2071">
            <v>16210.126708552374</v>
          </cell>
          <cell r="HC2071">
            <v>0</v>
          </cell>
        </row>
        <row r="2072">
          <cell r="C2072" t="str">
            <v>Mojave 16/17/18 600</v>
          </cell>
          <cell r="D2072" t="str">
            <v>Minor (A / C)</v>
          </cell>
          <cell r="H2072">
            <v>3640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1110.6000000000001</v>
          </cell>
          <cell r="N2072">
            <v>16210.126708552374</v>
          </cell>
          <cell r="HC2072">
            <v>0</v>
          </cell>
        </row>
        <row r="2073">
          <cell r="C2073" t="str">
            <v>Mojave 16/17/18 600</v>
          </cell>
          <cell r="D2073" t="str">
            <v>Minor (B)</v>
          </cell>
          <cell r="H2073">
            <v>3640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4950.2999999999993</v>
          </cell>
          <cell r="N2073">
            <v>12766.018017794262</v>
          </cell>
          <cell r="HC2073">
            <v>0</v>
          </cell>
        </row>
        <row r="2074">
          <cell r="C2074" t="str">
            <v>Mojave 16/17/18 600</v>
          </cell>
          <cell r="D2074" t="str">
            <v>GBX Oil Changes</v>
          </cell>
          <cell r="H2074">
            <v>3640</v>
          </cell>
          <cell r="I2074">
            <v>31200</v>
          </cell>
          <cell r="J2074">
            <v>0</v>
          </cell>
          <cell r="K2074">
            <v>0</v>
          </cell>
          <cell r="L2074">
            <v>0</v>
          </cell>
          <cell r="M2074">
            <v>4200</v>
          </cell>
          <cell r="N2074">
            <v>2317.8018528761213</v>
          </cell>
          <cell r="HC2074">
            <v>0</v>
          </cell>
        </row>
        <row r="2075">
          <cell r="C2075" t="str">
            <v>Mojave 3/5/4</v>
          </cell>
          <cell r="D2075" t="str">
            <v>Major</v>
          </cell>
          <cell r="H2075">
            <v>3640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45186</v>
          </cell>
          <cell r="N2075">
            <v>119511.65803892499</v>
          </cell>
          <cell r="HC2075">
            <v>0.2</v>
          </cell>
        </row>
        <row r="2076">
          <cell r="C2076" t="str">
            <v>Mojave 3/5/4</v>
          </cell>
          <cell r="D2076" t="str">
            <v>Major</v>
          </cell>
          <cell r="H2076">
            <v>3640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45186</v>
          </cell>
          <cell r="N2076">
            <v>119511.65803892499</v>
          </cell>
          <cell r="HC2076">
            <v>0.2</v>
          </cell>
        </row>
        <row r="2077">
          <cell r="C2077" t="str">
            <v>Mojave 3/5/4</v>
          </cell>
          <cell r="D2077" t="str">
            <v>Minor</v>
          </cell>
          <cell r="H2077">
            <v>3640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43896</v>
          </cell>
          <cell r="N2077">
            <v>60842.298637998181</v>
          </cell>
          <cell r="HC2077">
            <v>0</v>
          </cell>
        </row>
        <row r="2078">
          <cell r="C2078" t="str">
            <v>Mojave 3/5/4</v>
          </cell>
          <cell r="D2078" t="str">
            <v>Minor</v>
          </cell>
          <cell r="H2078">
            <v>3640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43896</v>
          </cell>
          <cell r="N2078">
            <v>60842.298637998181</v>
          </cell>
          <cell r="HC2078">
            <v>0</v>
          </cell>
        </row>
        <row r="2079">
          <cell r="C2079" t="str">
            <v>Mojave 3/5/4</v>
          </cell>
          <cell r="D2079" t="str">
            <v>GBX Oil Changes</v>
          </cell>
          <cell r="H2079">
            <v>3640</v>
          </cell>
          <cell r="I2079">
            <v>31200</v>
          </cell>
          <cell r="J2079">
            <v>0</v>
          </cell>
          <cell r="K2079">
            <v>0</v>
          </cell>
          <cell r="L2079">
            <v>0</v>
          </cell>
          <cell r="M2079">
            <v>44560</v>
          </cell>
          <cell r="N2079">
            <v>39837.219346308331</v>
          </cell>
          <cell r="HC2079">
            <v>0</v>
          </cell>
        </row>
        <row r="2080">
          <cell r="C2080" t="str">
            <v>New Mexico</v>
          </cell>
          <cell r="D2080" t="str">
            <v>Major</v>
          </cell>
          <cell r="H2080">
            <v>3360</v>
          </cell>
          <cell r="I2080">
            <v>0</v>
          </cell>
          <cell r="J2080">
            <v>6277.5798083491809</v>
          </cell>
          <cell r="K2080">
            <v>0</v>
          </cell>
          <cell r="L2080">
            <v>0</v>
          </cell>
          <cell r="M2080">
            <v>201395.59999999998</v>
          </cell>
          <cell r="N2080">
            <v>151266.70232425429</v>
          </cell>
          <cell r="HC2080">
            <v>0.2</v>
          </cell>
        </row>
        <row r="2081">
          <cell r="C2081" t="str">
            <v>New Mexico</v>
          </cell>
          <cell r="D2081" t="str">
            <v>Minor</v>
          </cell>
          <cell r="H2081">
            <v>1260</v>
          </cell>
          <cell r="I2081">
            <v>0</v>
          </cell>
          <cell r="J2081">
            <v>6277.5798083491809</v>
          </cell>
          <cell r="K2081">
            <v>0</v>
          </cell>
          <cell r="L2081">
            <v>0</v>
          </cell>
          <cell r="M2081">
            <v>82039.28</v>
          </cell>
          <cell r="N2081">
            <v>54178.618310979327</v>
          </cell>
          <cell r="HC2081">
            <v>0.2</v>
          </cell>
        </row>
        <row r="2082">
          <cell r="C2082" t="str">
            <v>New Mexico</v>
          </cell>
          <cell r="D2082" t="str">
            <v>GBX Oil Changes</v>
          </cell>
          <cell r="H2082">
            <v>280</v>
          </cell>
          <cell r="I2082">
            <v>2400</v>
          </cell>
          <cell r="J2082">
            <v>0</v>
          </cell>
          <cell r="K2082">
            <v>0</v>
          </cell>
          <cell r="L2082">
            <v>0</v>
          </cell>
          <cell r="M2082">
            <v>93450</v>
          </cell>
          <cell r="N2082">
            <v>11154.421416966332</v>
          </cell>
          <cell r="HC2082">
            <v>0.2</v>
          </cell>
        </row>
        <row r="2083">
          <cell r="C2083" t="str">
            <v>New Mexico</v>
          </cell>
          <cell r="D2083" t="str">
            <v/>
          </cell>
          <cell r="H2083" t="str">
            <v/>
          </cell>
          <cell r="I2083" t="str">
            <v/>
          </cell>
          <cell r="J2083" t="str">
            <v/>
          </cell>
          <cell r="K2083" t="str">
            <v/>
          </cell>
          <cell r="L2083" t="str">
            <v/>
          </cell>
          <cell r="M2083" t="str">
            <v/>
          </cell>
          <cell r="N2083" t="str">
            <v/>
          </cell>
          <cell r="HC2083" t="str">
            <v/>
          </cell>
        </row>
        <row r="2084">
          <cell r="C2084" t="str">
            <v>New Mexico</v>
          </cell>
          <cell r="D2084" t="str">
            <v/>
          </cell>
          <cell r="H2084" t="str">
            <v/>
          </cell>
          <cell r="I2084" t="str">
            <v/>
          </cell>
          <cell r="J2084" t="str">
            <v/>
          </cell>
          <cell r="K2084" t="str">
            <v/>
          </cell>
          <cell r="L2084" t="str">
            <v/>
          </cell>
          <cell r="M2084" t="str">
            <v/>
          </cell>
          <cell r="N2084" t="str">
            <v/>
          </cell>
          <cell r="HC2084" t="str">
            <v/>
          </cell>
        </row>
        <row r="2085">
          <cell r="C2085" t="str">
            <v>Red Mesa</v>
          </cell>
          <cell r="D2085" t="str">
            <v>Major</v>
          </cell>
          <cell r="H2085">
            <v>1770</v>
          </cell>
          <cell r="I2085">
            <v>0</v>
          </cell>
          <cell r="J2085">
            <v>4451.0988841909621</v>
          </cell>
          <cell r="K2085">
            <v>12376</v>
          </cell>
          <cell r="L2085">
            <v>0</v>
          </cell>
          <cell r="M2085">
            <v>94774.399999999994</v>
          </cell>
          <cell r="N2085">
            <v>75498.532354351526</v>
          </cell>
          <cell r="HC2085">
            <v>0.33333333333333331</v>
          </cell>
        </row>
        <row r="2086">
          <cell r="C2086" t="str">
            <v>Red Mesa</v>
          </cell>
          <cell r="D2086" t="str">
            <v>Minor</v>
          </cell>
          <cell r="H2086">
            <v>490</v>
          </cell>
          <cell r="I2086">
            <v>0</v>
          </cell>
          <cell r="J2086">
            <v>3151.0988841909616</v>
          </cell>
          <cell r="K2086">
            <v>0</v>
          </cell>
          <cell r="L2086">
            <v>0</v>
          </cell>
          <cell r="M2086">
            <v>38606.720000000001</v>
          </cell>
          <cell r="N2086">
            <v>25495.820381637332</v>
          </cell>
          <cell r="HC2086">
            <v>0.2</v>
          </cell>
        </row>
        <row r="2087">
          <cell r="C2087" t="str">
            <v>Red Mesa</v>
          </cell>
          <cell r="D2087" t="str">
            <v>GBX Oil Changes</v>
          </cell>
          <cell r="H2087">
            <v>140</v>
          </cell>
          <cell r="I2087">
            <v>1200</v>
          </cell>
          <cell r="J2087">
            <v>0</v>
          </cell>
          <cell r="K2087">
            <v>0</v>
          </cell>
          <cell r="L2087">
            <v>0</v>
          </cell>
          <cell r="M2087">
            <v>43387.5</v>
          </cell>
          <cell r="N2087">
            <v>5178.8385150200829</v>
          </cell>
          <cell r="HC2087">
            <v>0.2</v>
          </cell>
        </row>
        <row r="2088">
          <cell r="C2088" t="str">
            <v>Red Mesa</v>
          </cell>
          <cell r="D2088" t="str">
            <v/>
          </cell>
          <cell r="H2088" t="str">
            <v/>
          </cell>
          <cell r="I2088" t="str">
            <v/>
          </cell>
          <cell r="J2088" t="str">
            <v/>
          </cell>
          <cell r="K2088" t="str">
            <v/>
          </cell>
          <cell r="L2088" t="str">
            <v/>
          </cell>
          <cell r="M2088" t="str">
            <v/>
          </cell>
          <cell r="N2088" t="str">
            <v/>
          </cell>
          <cell r="HC2088" t="str">
            <v/>
          </cell>
        </row>
        <row r="2089">
          <cell r="C2089" t="str">
            <v>Red Mesa</v>
          </cell>
          <cell r="D2089" t="str">
            <v/>
          </cell>
          <cell r="H2089" t="str">
            <v/>
          </cell>
          <cell r="I2089" t="str">
            <v/>
          </cell>
          <cell r="J2089" t="str">
            <v/>
          </cell>
          <cell r="K2089" t="str">
            <v/>
          </cell>
          <cell r="L2089" t="str">
            <v/>
          </cell>
          <cell r="M2089" t="str">
            <v/>
          </cell>
          <cell r="N2089" t="str">
            <v/>
          </cell>
          <cell r="HC2089" t="str">
            <v/>
          </cell>
        </row>
        <row r="2090">
          <cell r="C2090" t="str">
            <v>Sky River</v>
          </cell>
          <cell r="D2090" t="str">
            <v>Major</v>
          </cell>
          <cell r="H2090">
            <v>1820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36022.32</v>
          </cell>
          <cell r="N2090">
            <v>154426.44570018767</v>
          </cell>
          <cell r="HC2090">
            <v>0</v>
          </cell>
        </row>
        <row r="2091">
          <cell r="C2091" t="str">
            <v>Sky River</v>
          </cell>
          <cell r="D2091" t="str">
            <v>Minor</v>
          </cell>
          <cell r="H2091">
            <v>1260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16163.61</v>
          </cell>
          <cell r="N2091">
            <v>120237.09380322127</v>
          </cell>
          <cell r="HC2091">
            <v>0.2</v>
          </cell>
        </row>
        <row r="2092">
          <cell r="C2092" t="str">
            <v>Sky River</v>
          </cell>
          <cell r="D2092" t="str">
            <v>GBX Oil Changes</v>
          </cell>
          <cell r="H2092">
            <v>3080</v>
          </cell>
          <cell r="I2092">
            <v>26400</v>
          </cell>
          <cell r="J2092">
            <v>0</v>
          </cell>
          <cell r="K2092">
            <v>0</v>
          </cell>
          <cell r="L2092">
            <v>0</v>
          </cell>
          <cell r="M2092">
            <v>22611.899999999998</v>
          </cell>
          <cell r="N2092">
            <v>33028.676403484729</v>
          </cell>
          <cell r="HC2092">
            <v>0</v>
          </cell>
        </row>
        <row r="2093">
          <cell r="C2093" t="str">
            <v>Sky River</v>
          </cell>
          <cell r="D2093" t="str">
            <v/>
          </cell>
          <cell r="H2093" t="str">
            <v/>
          </cell>
          <cell r="I2093" t="str">
            <v/>
          </cell>
          <cell r="J2093" t="str">
            <v/>
          </cell>
          <cell r="K2093" t="str">
            <v/>
          </cell>
          <cell r="L2093" t="str">
            <v/>
          </cell>
          <cell r="M2093" t="str">
            <v/>
          </cell>
          <cell r="N2093" t="str">
            <v/>
          </cell>
          <cell r="HC2093" t="str">
            <v/>
          </cell>
        </row>
        <row r="2094">
          <cell r="C2094" t="str">
            <v>Sky River</v>
          </cell>
          <cell r="D2094" t="str">
            <v/>
          </cell>
          <cell r="H2094" t="str">
            <v/>
          </cell>
          <cell r="I2094" t="str">
            <v/>
          </cell>
          <cell r="J2094" t="str">
            <v/>
          </cell>
          <cell r="K2094" t="str">
            <v/>
          </cell>
          <cell r="L2094" t="str">
            <v/>
          </cell>
          <cell r="M2094" t="str">
            <v/>
          </cell>
          <cell r="N2094" t="str">
            <v/>
          </cell>
          <cell r="HC2094" t="str">
            <v/>
          </cell>
        </row>
        <row r="2095">
          <cell r="C2095" t="str">
            <v>TPC Danwind 160</v>
          </cell>
          <cell r="D2095" t="str">
            <v>Major</v>
          </cell>
          <cell r="H2095">
            <v>3640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19936</v>
          </cell>
          <cell r="N2095">
            <v>39775.652734591313</v>
          </cell>
          <cell r="HC2095">
            <v>0</v>
          </cell>
        </row>
        <row r="2096">
          <cell r="C2096" t="str">
            <v>TPC Danwind 160</v>
          </cell>
          <cell r="D2096" t="str">
            <v>Minor</v>
          </cell>
          <cell r="H2096">
            <v>3640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961.80000000000007</v>
          </cell>
          <cell r="N2096">
            <v>26686.953240091949</v>
          </cell>
          <cell r="HC2096">
            <v>0.2</v>
          </cell>
        </row>
        <row r="2097">
          <cell r="C2097" t="str">
            <v>TPC Danwind 160</v>
          </cell>
          <cell r="D2097" t="str">
            <v>GBX Oil Changes</v>
          </cell>
          <cell r="H2097">
            <v>3640</v>
          </cell>
          <cell r="I2097">
            <v>31200</v>
          </cell>
          <cell r="J2097">
            <v>0</v>
          </cell>
          <cell r="K2097">
            <v>0</v>
          </cell>
          <cell r="L2097">
            <v>0</v>
          </cell>
          <cell r="M2097">
            <v>15485</v>
          </cell>
          <cell r="N2097">
            <v>5504.7794005807882</v>
          </cell>
          <cell r="HC2097">
            <v>0</v>
          </cell>
        </row>
        <row r="2098">
          <cell r="C2098" t="str">
            <v>TPC Danwind 160</v>
          </cell>
          <cell r="D2098" t="str">
            <v/>
          </cell>
          <cell r="H2098" t="str">
            <v/>
          </cell>
          <cell r="I2098" t="str">
            <v/>
          </cell>
          <cell r="J2098" t="str">
            <v/>
          </cell>
          <cell r="K2098" t="str">
            <v/>
          </cell>
          <cell r="L2098" t="str">
            <v/>
          </cell>
          <cell r="M2098" t="str">
            <v/>
          </cell>
          <cell r="N2098" t="str">
            <v/>
          </cell>
          <cell r="HC2098" t="str">
            <v/>
          </cell>
        </row>
        <row r="2099">
          <cell r="C2099" t="str">
            <v>TPC Danwind 160</v>
          </cell>
          <cell r="D2099" t="str">
            <v/>
          </cell>
          <cell r="H2099" t="str">
            <v/>
          </cell>
          <cell r="I2099" t="str">
            <v/>
          </cell>
          <cell r="J2099" t="str">
            <v/>
          </cell>
          <cell r="K2099" t="str">
            <v/>
          </cell>
          <cell r="L2099" t="str">
            <v/>
          </cell>
          <cell r="M2099" t="str">
            <v/>
          </cell>
          <cell r="N2099" t="str">
            <v/>
          </cell>
          <cell r="HC2099" t="str">
            <v/>
          </cell>
        </row>
        <row r="2100">
          <cell r="C2100" t="str">
            <v>TPC Morwind 600</v>
          </cell>
          <cell r="D2100" t="str">
            <v>Major</v>
          </cell>
          <cell r="H2100">
            <v>3640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6870.6799999999994</v>
          </cell>
          <cell r="N2100">
            <v>18103.4609773128</v>
          </cell>
          <cell r="HC2100">
            <v>0.1111111111111111</v>
          </cell>
        </row>
        <row r="2101">
          <cell r="C2101" t="str">
            <v>TPC Morwind 600</v>
          </cell>
          <cell r="D2101" t="str">
            <v>Minor (A / C)</v>
          </cell>
          <cell r="H2101">
            <v>3640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1073.5800000000002</v>
          </cell>
          <cell r="N2101">
            <v>15669.789151600628</v>
          </cell>
          <cell r="HC2101">
            <v>0</v>
          </cell>
        </row>
        <row r="2102">
          <cell r="C2102" t="str">
            <v>TPC Morwind 600</v>
          </cell>
          <cell r="D2102" t="str">
            <v>Minor (A / C)</v>
          </cell>
          <cell r="H2102">
            <v>3640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1073.5800000000002</v>
          </cell>
          <cell r="N2102">
            <v>15669.789151600628</v>
          </cell>
          <cell r="HC2102">
            <v>0</v>
          </cell>
        </row>
        <row r="2103">
          <cell r="C2103" t="str">
            <v>TPC Morwind 600</v>
          </cell>
          <cell r="D2103" t="str">
            <v>Minor (B)</v>
          </cell>
          <cell r="H2103">
            <v>3640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4785.29</v>
          </cell>
          <cell r="N2103">
            <v>12340.484083867786</v>
          </cell>
          <cell r="HC2103">
            <v>0</v>
          </cell>
        </row>
        <row r="2104">
          <cell r="C2104" t="str">
            <v>TPC Morwind 600</v>
          </cell>
          <cell r="D2104" t="str">
            <v>GBX Oil Changes</v>
          </cell>
          <cell r="H2104">
            <v>3640</v>
          </cell>
          <cell r="I2104">
            <v>31200</v>
          </cell>
          <cell r="J2104">
            <v>0</v>
          </cell>
          <cell r="K2104">
            <v>0</v>
          </cell>
          <cell r="L2104">
            <v>0</v>
          </cell>
          <cell r="M2104">
            <v>3675</v>
          </cell>
          <cell r="N2104">
            <v>2028.0766212666063</v>
          </cell>
          <cell r="HC2104">
            <v>0</v>
          </cell>
        </row>
        <row r="2105">
          <cell r="C2105" t="str">
            <v>Victory Gardens</v>
          </cell>
          <cell r="D2105" t="str">
            <v>Major</v>
          </cell>
          <cell r="H2105">
            <v>1540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10465.199999999999</v>
          </cell>
          <cell r="N2105">
            <v>44863.952114733424</v>
          </cell>
          <cell r="HC2105">
            <v>0</v>
          </cell>
        </row>
        <row r="2106">
          <cell r="C2106" t="str">
            <v>Victory Gardens</v>
          </cell>
          <cell r="D2106" t="str">
            <v>Minor</v>
          </cell>
          <cell r="H2106">
            <v>1540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4695.8500000000004</v>
          </cell>
          <cell r="N2106">
            <v>34931.265783810464</v>
          </cell>
          <cell r="HC2106">
            <v>0.2</v>
          </cell>
        </row>
        <row r="2107">
          <cell r="C2107" t="str">
            <v>Victory Gardens</v>
          </cell>
          <cell r="D2107" t="str">
            <v>GBX Oil Changes</v>
          </cell>
          <cell r="H2107">
            <v>3080</v>
          </cell>
          <cell r="I2107">
            <v>26400</v>
          </cell>
          <cell r="J2107">
            <v>0</v>
          </cell>
          <cell r="K2107">
            <v>0</v>
          </cell>
          <cell r="L2107">
            <v>0</v>
          </cell>
          <cell r="M2107">
            <v>6347.2</v>
          </cell>
          <cell r="N2107">
            <v>9271.2074115044852</v>
          </cell>
          <cell r="HC2107">
            <v>0</v>
          </cell>
        </row>
        <row r="2108">
          <cell r="C2108" t="str">
            <v>Victory Gardens</v>
          </cell>
          <cell r="D2108" t="str">
            <v/>
          </cell>
          <cell r="H2108" t="str">
            <v/>
          </cell>
          <cell r="I2108" t="str">
            <v/>
          </cell>
          <cell r="J2108" t="str">
            <v/>
          </cell>
          <cell r="K2108" t="str">
            <v/>
          </cell>
          <cell r="L2108" t="str">
            <v/>
          </cell>
          <cell r="M2108" t="str">
            <v/>
          </cell>
          <cell r="N2108" t="str">
            <v/>
          </cell>
          <cell r="HC2108" t="str">
            <v/>
          </cell>
        </row>
        <row r="2109">
          <cell r="C2109" t="str">
            <v>Victory Gardens</v>
          </cell>
          <cell r="D2109" t="str">
            <v/>
          </cell>
          <cell r="H2109" t="str">
            <v/>
          </cell>
          <cell r="I2109" t="str">
            <v/>
          </cell>
          <cell r="J2109" t="str">
            <v/>
          </cell>
          <cell r="K2109" t="str">
            <v/>
          </cell>
          <cell r="L2109" t="str">
            <v/>
          </cell>
          <cell r="M2109" t="str">
            <v/>
          </cell>
          <cell r="N2109" t="str">
            <v/>
          </cell>
          <cell r="HC2109" t="str">
            <v/>
          </cell>
        </row>
        <row r="2110">
          <cell r="C2110" t="str">
            <v>Wind Power Partners 93 SG</v>
          </cell>
          <cell r="D2110" t="str">
            <v>Major</v>
          </cell>
          <cell r="H2110">
            <v>1120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48868.049999999996</v>
          </cell>
          <cell r="N2110">
            <v>36704.420416914647</v>
          </cell>
          <cell r="HC2110">
            <v>0.2</v>
          </cell>
        </row>
        <row r="2111">
          <cell r="C2111" t="str">
            <v>Wind Power Partners 93 SG</v>
          </cell>
          <cell r="D2111" t="str">
            <v>Minor</v>
          </cell>
          <cell r="H2111">
            <v>350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19906.59</v>
          </cell>
          <cell r="N2111">
            <v>13146.282384281749</v>
          </cell>
          <cell r="HC2111">
            <v>0.2</v>
          </cell>
        </row>
        <row r="2112">
          <cell r="C2112" t="str">
            <v>Wind Power Partners 93 SG</v>
          </cell>
          <cell r="D2112" t="str">
            <v>GBX Oil Changes</v>
          </cell>
          <cell r="H2112">
            <v>70</v>
          </cell>
          <cell r="I2112">
            <v>600</v>
          </cell>
          <cell r="J2112">
            <v>0</v>
          </cell>
          <cell r="K2112">
            <v>0</v>
          </cell>
          <cell r="L2112">
            <v>0</v>
          </cell>
          <cell r="M2112">
            <v>23362.5</v>
          </cell>
          <cell r="N2112">
            <v>2788.605354241583</v>
          </cell>
          <cell r="HC2112">
            <v>0.2</v>
          </cell>
        </row>
        <row r="2113">
          <cell r="C2113" t="str">
            <v>Wind Power Partners 93 SG</v>
          </cell>
          <cell r="D2113" t="str">
            <v/>
          </cell>
          <cell r="H2113" t="str">
            <v/>
          </cell>
          <cell r="I2113" t="str">
            <v/>
          </cell>
          <cell r="J2113" t="str">
            <v/>
          </cell>
          <cell r="K2113" t="str">
            <v/>
          </cell>
          <cell r="L2113" t="str">
            <v/>
          </cell>
          <cell r="M2113" t="str">
            <v/>
          </cell>
          <cell r="N2113" t="str">
            <v/>
          </cell>
          <cell r="HC2113" t="str">
            <v/>
          </cell>
        </row>
        <row r="2114">
          <cell r="C2114" t="str">
            <v>Wind Power Partners 93 SG</v>
          </cell>
          <cell r="D2114" t="str">
            <v/>
          </cell>
          <cell r="H2114" t="str">
            <v/>
          </cell>
          <cell r="I2114" t="str">
            <v/>
          </cell>
          <cell r="J2114" t="str">
            <v/>
          </cell>
          <cell r="K2114" t="str">
            <v/>
          </cell>
          <cell r="L2114" t="str">
            <v/>
          </cell>
          <cell r="M2114" t="str">
            <v/>
          </cell>
          <cell r="N2114" t="str">
            <v/>
          </cell>
          <cell r="HC2114" t="str">
            <v/>
          </cell>
        </row>
        <row r="2115">
          <cell r="C2115" t="str">
            <v>Capricorn Ridge 1</v>
          </cell>
          <cell r="D2115" t="str">
            <v>Major</v>
          </cell>
          <cell r="H2115">
            <v>4200</v>
          </cell>
          <cell r="I2115">
            <v>0</v>
          </cell>
          <cell r="J2115">
            <v>6600.6905337789176</v>
          </cell>
          <cell r="K2115">
            <v>0</v>
          </cell>
          <cell r="L2115">
            <v>0</v>
          </cell>
          <cell r="M2115">
            <v>211761.55</v>
          </cell>
          <cell r="N2115">
            <v>159052.48847329681</v>
          </cell>
          <cell r="HC2115">
            <v>0.2</v>
          </cell>
        </row>
        <row r="2116">
          <cell r="C2116" t="str">
            <v>Capricorn Ridge 1</v>
          </cell>
          <cell r="D2116" t="str">
            <v>Minor</v>
          </cell>
          <cell r="H2116">
            <v>1400</v>
          </cell>
          <cell r="I2116">
            <v>0</v>
          </cell>
          <cell r="J2116">
            <v>6600.6905337789176</v>
          </cell>
          <cell r="K2116">
            <v>0</v>
          </cell>
          <cell r="L2116">
            <v>0</v>
          </cell>
          <cell r="M2116">
            <v>86261.89</v>
          </cell>
          <cell r="N2116">
            <v>56967.22366522091</v>
          </cell>
          <cell r="HC2116">
            <v>0.2</v>
          </cell>
        </row>
        <row r="2117">
          <cell r="C2117" t="str">
            <v>Capricorn Ridge 1</v>
          </cell>
          <cell r="D2117" t="str">
            <v>GBX Oil Changes</v>
          </cell>
          <cell r="H2117">
            <v>280</v>
          </cell>
          <cell r="I2117">
            <v>2400</v>
          </cell>
          <cell r="J2117">
            <v>0</v>
          </cell>
          <cell r="K2117">
            <v>0</v>
          </cell>
          <cell r="L2117">
            <v>0</v>
          </cell>
          <cell r="M2117">
            <v>96787.5</v>
          </cell>
          <cell r="N2117">
            <v>11552.793610429417</v>
          </cell>
          <cell r="HC2117">
            <v>0.2</v>
          </cell>
        </row>
        <row r="2118">
          <cell r="C2118" t="str">
            <v>Capricorn Ridge 1</v>
          </cell>
          <cell r="D2118" t="str">
            <v/>
          </cell>
          <cell r="H2118" t="str">
            <v/>
          </cell>
          <cell r="I2118" t="str">
            <v/>
          </cell>
          <cell r="J2118" t="str">
            <v/>
          </cell>
          <cell r="K2118" t="str">
            <v/>
          </cell>
          <cell r="L2118" t="str">
            <v/>
          </cell>
          <cell r="M2118" t="str">
            <v/>
          </cell>
          <cell r="N2118" t="str">
            <v/>
          </cell>
          <cell r="HC2118" t="str">
            <v/>
          </cell>
        </row>
        <row r="2119">
          <cell r="C2119" t="str">
            <v>Capricorn Ridge 1</v>
          </cell>
          <cell r="D2119" t="str">
            <v/>
          </cell>
          <cell r="H2119" t="str">
            <v/>
          </cell>
          <cell r="I2119" t="str">
            <v/>
          </cell>
          <cell r="J2119" t="str">
            <v/>
          </cell>
          <cell r="K2119" t="str">
            <v/>
          </cell>
          <cell r="L2119" t="str">
            <v/>
          </cell>
          <cell r="M2119" t="str">
            <v/>
          </cell>
          <cell r="N2119" t="str">
            <v/>
          </cell>
          <cell r="HC2119" t="str">
            <v/>
          </cell>
        </row>
        <row r="2120">
          <cell r="C2120" t="str">
            <v>Capricorn Ridge 2</v>
          </cell>
          <cell r="D2120" t="str">
            <v>Major</v>
          </cell>
          <cell r="H2120">
            <v>6440</v>
          </cell>
          <cell r="I2120">
            <v>0</v>
          </cell>
          <cell r="J2120">
            <v>9200.9625622372787</v>
          </cell>
          <cell r="K2120">
            <v>0</v>
          </cell>
          <cell r="L2120">
            <v>0</v>
          </cell>
          <cell r="M2120">
            <v>214917.94999999998</v>
          </cell>
          <cell r="N2120">
            <v>186359.71929049541</v>
          </cell>
          <cell r="HC2120">
            <v>0.1111111111111111</v>
          </cell>
        </row>
        <row r="2121">
          <cell r="C2121" t="str">
            <v>Capricorn Ridge 2</v>
          </cell>
          <cell r="D2121" t="str">
            <v>GBX Oil Changes</v>
          </cell>
          <cell r="H2121">
            <v>140</v>
          </cell>
          <cell r="I2121">
            <v>1200</v>
          </cell>
          <cell r="J2121">
            <v>0</v>
          </cell>
          <cell r="K2121">
            <v>0</v>
          </cell>
          <cell r="L2121">
            <v>0</v>
          </cell>
          <cell r="M2121">
            <v>35948.9</v>
          </cell>
          <cell r="N2121">
            <v>3766.428010923697</v>
          </cell>
          <cell r="HC2121">
            <v>0</v>
          </cell>
        </row>
        <row r="2122">
          <cell r="C2122" t="str">
            <v>Capricorn Ridge 2</v>
          </cell>
          <cell r="D2122" t="str">
            <v/>
          </cell>
          <cell r="H2122" t="str">
            <v/>
          </cell>
          <cell r="I2122" t="str">
            <v/>
          </cell>
          <cell r="J2122" t="str">
            <v/>
          </cell>
          <cell r="K2122" t="str">
            <v/>
          </cell>
          <cell r="L2122" t="str">
            <v/>
          </cell>
          <cell r="M2122" t="str">
            <v/>
          </cell>
          <cell r="N2122" t="str">
            <v/>
          </cell>
          <cell r="HC2122" t="str">
            <v/>
          </cell>
        </row>
        <row r="2123">
          <cell r="C2123" t="str">
            <v>Capricorn Ridge 2</v>
          </cell>
          <cell r="D2123" t="str">
            <v/>
          </cell>
          <cell r="H2123" t="str">
            <v/>
          </cell>
          <cell r="I2123" t="str">
            <v/>
          </cell>
          <cell r="J2123" t="str">
            <v/>
          </cell>
          <cell r="K2123" t="str">
            <v/>
          </cell>
          <cell r="L2123" t="str">
            <v/>
          </cell>
          <cell r="M2123" t="str">
            <v/>
          </cell>
          <cell r="N2123" t="str">
            <v/>
          </cell>
          <cell r="HC2123" t="str">
            <v/>
          </cell>
        </row>
        <row r="2124">
          <cell r="C2124" t="str">
            <v>Capricorn Ridge 2</v>
          </cell>
          <cell r="D2124" t="str">
            <v/>
          </cell>
          <cell r="H2124" t="str">
            <v/>
          </cell>
          <cell r="I2124" t="str">
            <v/>
          </cell>
          <cell r="J2124" t="str">
            <v/>
          </cell>
          <cell r="K2124" t="str">
            <v/>
          </cell>
          <cell r="L2124" t="str">
            <v/>
          </cell>
          <cell r="M2124" t="str">
            <v/>
          </cell>
          <cell r="N2124" t="str">
            <v/>
          </cell>
          <cell r="HC2124" t="str">
            <v/>
          </cell>
        </row>
        <row r="2125">
          <cell r="C2125" t="str">
            <v>Capricorn Ridge 3</v>
          </cell>
          <cell r="D2125" t="str">
            <v>Major</v>
          </cell>
          <cell r="H2125">
            <v>3500</v>
          </cell>
          <cell r="I2125">
            <v>0</v>
          </cell>
          <cell r="J2125">
            <v>5723.6757076124886</v>
          </cell>
          <cell r="K2125">
            <v>0</v>
          </cell>
          <cell r="L2125">
            <v>0</v>
          </cell>
          <cell r="M2125">
            <v>183625.4</v>
          </cell>
          <cell r="N2125">
            <v>137919.64035446715</v>
          </cell>
          <cell r="HC2125">
            <v>0.2</v>
          </cell>
        </row>
        <row r="2126">
          <cell r="C2126" t="str">
            <v>Capricorn Ridge 3</v>
          </cell>
          <cell r="D2126" t="str">
            <v>Minor</v>
          </cell>
          <cell r="H2126">
            <v>1400</v>
          </cell>
          <cell r="I2126">
            <v>0</v>
          </cell>
          <cell r="J2126">
            <v>5723.6757076124886</v>
          </cell>
          <cell r="K2126">
            <v>0</v>
          </cell>
          <cell r="L2126">
            <v>0</v>
          </cell>
          <cell r="M2126">
            <v>74800.52</v>
          </cell>
          <cell r="N2126">
            <v>49398.151989422331</v>
          </cell>
          <cell r="HC2126">
            <v>0.2</v>
          </cell>
        </row>
        <row r="2127">
          <cell r="C2127" t="str">
            <v>Capricorn Ridge 3</v>
          </cell>
          <cell r="D2127" t="str">
            <v>GBX Oil Changes</v>
          </cell>
          <cell r="H2127">
            <v>280</v>
          </cell>
          <cell r="I2127">
            <v>2400</v>
          </cell>
          <cell r="J2127">
            <v>0</v>
          </cell>
          <cell r="K2127">
            <v>0</v>
          </cell>
          <cell r="L2127">
            <v>0</v>
          </cell>
          <cell r="M2127">
            <v>83437.5</v>
          </cell>
          <cell r="N2127">
            <v>9959.3048365770828</v>
          </cell>
          <cell r="HC2127">
            <v>0.2</v>
          </cell>
        </row>
        <row r="2128">
          <cell r="C2128" t="str">
            <v>Capricorn Ridge 3</v>
          </cell>
          <cell r="D2128" t="str">
            <v/>
          </cell>
          <cell r="H2128" t="str">
            <v/>
          </cell>
          <cell r="I2128" t="str">
            <v/>
          </cell>
          <cell r="J2128" t="str">
            <v/>
          </cell>
          <cell r="K2128" t="str">
            <v/>
          </cell>
          <cell r="L2128" t="str">
            <v/>
          </cell>
          <cell r="M2128" t="str">
            <v/>
          </cell>
          <cell r="N2128" t="str">
            <v/>
          </cell>
          <cell r="HC2128" t="str">
            <v/>
          </cell>
        </row>
        <row r="2129">
          <cell r="C2129" t="str">
            <v>Capricorn Ridge 3</v>
          </cell>
          <cell r="D2129" t="str">
            <v/>
          </cell>
          <cell r="H2129" t="str">
            <v/>
          </cell>
          <cell r="I2129" t="str">
            <v/>
          </cell>
          <cell r="J2129" t="str">
            <v/>
          </cell>
          <cell r="K2129" t="str">
            <v/>
          </cell>
          <cell r="L2129" t="str">
            <v/>
          </cell>
          <cell r="M2129" t="str">
            <v/>
          </cell>
          <cell r="N2129" t="str">
            <v/>
          </cell>
          <cell r="HC2129" t="str">
            <v/>
          </cell>
        </row>
        <row r="2130">
          <cell r="C2130" t="str">
            <v>Capricorn Ridge 4</v>
          </cell>
          <cell r="D2130" t="str">
            <v>Major</v>
          </cell>
          <cell r="H2130">
            <v>2100</v>
          </cell>
          <cell r="I2130">
            <v>0</v>
          </cell>
          <cell r="J2130">
            <v>3461.9006296043276</v>
          </cell>
          <cell r="K2130">
            <v>0</v>
          </cell>
          <cell r="L2130">
            <v>0</v>
          </cell>
          <cell r="M2130">
            <v>111063.75</v>
          </cell>
          <cell r="N2130">
            <v>83419.137311169645</v>
          </cell>
          <cell r="HC2130">
            <v>0.2</v>
          </cell>
        </row>
        <row r="2131">
          <cell r="C2131" t="str">
            <v>Capricorn Ridge 4</v>
          </cell>
          <cell r="D2131" t="str">
            <v>Minor</v>
          </cell>
          <cell r="H2131">
            <v>1400</v>
          </cell>
          <cell r="I2131">
            <v>0</v>
          </cell>
          <cell r="J2131">
            <v>3461.9006296043276</v>
          </cell>
          <cell r="K2131">
            <v>0</v>
          </cell>
          <cell r="L2131">
            <v>0</v>
          </cell>
          <cell r="M2131">
            <v>45242.25</v>
          </cell>
          <cell r="N2131">
            <v>29877.914509731247</v>
          </cell>
          <cell r="HC2131">
            <v>0.2</v>
          </cell>
        </row>
        <row r="2132">
          <cell r="C2132" t="str">
            <v>Capricorn Ridge 4</v>
          </cell>
          <cell r="D2132" t="str">
            <v>GBX Oil Changes</v>
          </cell>
          <cell r="H2132">
            <v>140</v>
          </cell>
          <cell r="I2132">
            <v>1200</v>
          </cell>
          <cell r="J2132">
            <v>0</v>
          </cell>
          <cell r="K2132">
            <v>0</v>
          </cell>
          <cell r="L2132">
            <v>0</v>
          </cell>
          <cell r="M2132">
            <v>50062.5</v>
          </cell>
          <cell r="N2132">
            <v>5975.5829019462499</v>
          </cell>
          <cell r="HC2132">
            <v>0.2</v>
          </cell>
        </row>
        <row r="2133">
          <cell r="C2133" t="str">
            <v>Capricorn Ridge 4</v>
          </cell>
          <cell r="D2133" t="str">
            <v/>
          </cell>
          <cell r="H2133" t="str">
            <v/>
          </cell>
          <cell r="I2133" t="str">
            <v/>
          </cell>
          <cell r="J2133" t="str">
            <v/>
          </cell>
          <cell r="K2133" t="str">
            <v/>
          </cell>
          <cell r="L2133" t="str">
            <v/>
          </cell>
          <cell r="M2133" t="str">
            <v/>
          </cell>
          <cell r="N2133" t="str">
            <v/>
          </cell>
          <cell r="HC2133" t="str">
            <v/>
          </cell>
        </row>
        <row r="2134">
          <cell r="C2134" t="str">
            <v>Capricorn Ridge 4</v>
          </cell>
          <cell r="D2134" t="str">
            <v/>
          </cell>
          <cell r="H2134" t="str">
            <v/>
          </cell>
          <cell r="I2134" t="str">
            <v/>
          </cell>
          <cell r="J2134" t="str">
            <v/>
          </cell>
          <cell r="K2134" t="str">
            <v/>
          </cell>
          <cell r="L2134" t="str">
            <v/>
          </cell>
          <cell r="M2134" t="str">
            <v/>
          </cell>
          <cell r="N2134" t="str">
            <v/>
          </cell>
          <cell r="HC2134" t="str">
            <v/>
          </cell>
        </row>
        <row r="2135">
          <cell r="C2135" t="str">
            <v>Delaware Mountain</v>
          </cell>
          <cell r="D2135" t="str">
            <v>Major (DW)</v>
          </cell>
          <cell r="H2135">
            <v>1420</v>
          </cell>
          <cell r="I2135">
            <v>0</v>
          </cell>
          <cell r="J2135">
            <v>2015.4594634515611</v>
          </cell>
          <cell r="K2135">
            <v>21336</v>
          </cell>
          <cell r="L2135">
            <v>2200</v>
          </cell>
          <cell r="M2135">
            <v>13829.72</v>
          </cell>
          <cell r="N2135">
            <v>31605.461562626231</v>
          </cell>
          <cell r="HC2135">
            <v>0.33333333333333331</v>
          </cell>
        </row>
        <row r="2136">
          <cell r="C2136" t="str">
            <v>Delaware Mountain</v>
          </cell>
          <cell r="D2136" t="str">
            <v>Minor</v>
          </cell>
          <cell r="H2136">
            <v>1450</v>
          </cell>
          <cell r="I2136">
            <v>0</v>
          </cell>
          <cell r="J2136">
            <v>3965.4594634515611</v>
          </cell>
          <cell r="K2136">
            <v>11550</v>
          </cell>
          <cell r="L2136">
            <v>0</v>
          </cell>
          <cell r="M2136">
            <v>15188.449999999999</v>
          </cell>
          <cell r="N2136">
            <v>15494.927902439635</v>
          </cell>
          <cell r="HC2136">
            <v>0.33333333333333331</v>
          </cell>
        </row>
        <row r="2137">
          <cell r="C2137" t="str">
            <v>Delaware Mountain</v>
          </cell>
          <cell r="D2137" t="str">
            <v>GBX Oil Changes</v>
          </cell>
          <cell r="H2137">
            <v>360</v>
          </cell>
          <cell r="I2137">
            <v>1800</v>
          </cell>
          <cell r="J2137">
            <v>650</v>
          </cell>
          <cell r="K2137">
            <v>2930</v>
          </cell>
          <cell r="L2137">
            <v>0</v>
          </cell>
          <cell r="M2137">
            <v>42906.75</v>
          </cell>
          <cell r="N2137">
            <v>6055.2573406388665</v>
          </cell>
          <cell r="HC2137">
            <v>0.2</v>
          </cell>
        </row>
        <row r="2138">
          <cell r="C2138" t="str">
            <v>Delaware Mountain</v>
          </cell>
          <cell r="D2138" t="str">
            <v/>
          </cell>
          <cell r="H2138" t="str">
            <v/>
          </cell>
          <cell r="I2138" t="str">
            <v/>
          </cell>
          <cell r="J2138" t="str">
            <v/>
          </cell>
          <cell r="K2138" t="str">
            <v/>
          </cell>
          <cell r="L2138" t="str">
            <v/>
          </cell>
          <cell r="M2138" t="str">
            <v/>
          </cell>
          <cell r="N2138" t="str">
            <v/>
          </cell>
          <cell r="HC2138" t="str">
            <v/>
          </cell>
        </row>
        <row r="2139">
          <cell r="C2139" t="str">
            <v>Delaware Mountain</v>
          </cell>
          <cell r="D2139" t="str">
            <v/>
          </cell>
          <cell r="H2139" t="str">
            <v/>
          </cell>
          <cell r="I2139" t="str">
            <v/>
          </cell>
          <cell r="J2139" t="str">
            <v/>
          </cell>
          <cell r="K2139" t="str">
            <v/>
          </cell>
          <cell r="L2139" t="str">
            <v/>
          </cell>
          <cell r="M2139" t="str">
            <v/>
          </cell>
          <cell r="N2139" t="str">
            <v/>
          </cell>
          <cell r="HC2139" t="str">
            <v/>
          </cell>
        </row>
        <row r="2140">
          <cell r="C2140" t="str">
            <v>Indian Mesa</v>
          </cell>
          <cell r="D2140" t="str">
            <v>Major</v>
          </cell>
          <cell r="H2140">
            <v>2310</v>
          </cell>
          <cell r="I2140">
            <v>0</v>
          </cell>
          <cell r="J2140">
            <v>2538.7271283765072</v>
          </cell>
          <cell r="K2140">
            <v>0</v>
          </cell>
          <cell r="L2140">
            <v>0</v>
          </cell>
          <cell r="M2140">
            <v>29598.75</v>
          </cell>
          <cell r="N2140">
            <v>84244.150027985481</v>
          </cell>
          <cell r="HC2140">
            <v>0.1111111111111111</v>
          </cell>
        </row>
        <row r="2141">
          <cell r="C2141" t="str">
            <v>Indian Mesa</v>
          </cell>
          <cell r="D2141" t="str">
            <v>Mini-Minor</v>
          </cell>
          <cell r="H2141">
            <v>630</v>
          </cell>
          <cell r="I2141">
            <v>0</v>
          </cell>
          <cell r="J2141">
            <v>2538.7271283765072</v>
          </cell>
          <cell r="K2141">
            <v>0</v>
          </cell>
          <cell r="L2141">
            <v>0</v>
          </cell>
          <cell r="M2141">
            <v>8603.75</v>
          </cell>
          <cell r="N2141">
            <v>20054.418375471127</v>
          </cell>
          <cell r="HC2141">
            <v>0</v>
          </cell>
        </row>
        <row r="2142">
          <cell r="C2142" t="str">
            <v>Indian Mesa</v>
          </cell>
          <cell r="D2142" t="str">
            <v>GBX Oil Changes</v>
          </cell>
          <cell r="H2142">
            <v>420</v>
          </cell>
          <cell r="I2142">
            <v>3600</v>
          </cell>
          <cell r="J2142">
            <v>0</v>
          </cell>
          <cell r="K2142">
            <v>0</v>
          </cell>
          <cell r="L2142">
            <v>0</v>
          </cell>
          <cell r="M2142">
            <v>16236</v>
          </cell>
          <cell r="N2142">
            <v>16110.533660186602</v>
          </cell>
          <cell r="HC2142">
            <v>0</v>
          </cell>
        </row>
        <row r="2143">
          <cell r="C2143" t="str">
            <v>Indian Mesa</v>
          </cell>
          <cell r="D2143" t="str">
            <v/>
          </cell>
          <cell r="H2143" t="str">
            <v/>
          </cell>
          <cell r="I2143" t="str">
            <v/>
          </cell>
          <cell r="J2143" t="str">
            <v/>
          </cell>
          <cell r="K2143" t="str">
            <v/>
          </cell>
          <cell r="L2143" t="str">
            <v/>
          </cell>
          <cell r="M2143" t="str">
            <v/>
          </cell>
          <cell r="N2143" t="str">
            <v/>
          </cell>
          <cell r="HC2143" t="str">
            <v/>
          </cell>
        </row>
        <row r="2144">
          <cell r="C2144" t="str">
            <v>Indian Mesa</v>
          </cell>
          <cell r="D2144" t="str">
            <v/>
          </cell>
          <cell r="H2144" t="str">
            <v/>
          </cell>
          <cell r="I2144" t="str">
            <v/>
          </cell>
          <cell r="J2144" t="str">
            <v/>
          </cell>
          <cell r="K2144" t="str">
            <v/>
          </cell>
          <cell r="L2144" t="str">
            <v/>
          </cell>
          <cell r="M2144" t="str">
            <v/>
          </cell>
          <cell r="N2144" t="str">
            <v/>
          </cell>
          <cell r="HC2144" t="str">
            <v/>
          </cell>
        </row>
        <row r="2145">
          <cell r="C2145" t="str">
            <v>King Mountain</v>
          </cell>
          <cell r="D2145" t="str">
            <v>Major</v>
          </cell>
          <cell r="H2145">
            <v>14560</v>
          </cell>
          <cell r="I2145">
            <v>0</v>
          </cell>
          <cell r="J2145">
            <v>17121.791202771979</v>
          </cell>
          <cell r="K2145">
            <v>0</v>
          </cell>
          <cell r="L2145">
            <v>0</v>
          </cell>
          <cell r="M2145">
            <v>558186.9</v>
          </cell>
          <cell r="N2145">
            <v>572649.96819930687</v>
          </cell>
          <cell r="HC2145">
            <v>0.1111111111111111</v>
          </cell>
        </row>
        <row r="2146">
          <cell r="C2146" t="str">
            <v>King Mountain</v>
          </cell>
          <cell r="D2146" t="str">
            <v>GBX Oil Changes</v>
          </cell>
          <cell r="H2146">
            <v>420</v>
          </cell>
          <cell r="I2146">
            <v>3600</v>
          </cell>
          <cell r="J2146">
            <v>0</v>
          </cell>
          <cell r="K2146">
            <v>0</v>
          </cell>
          <cell r="L2146">
            <v>0</v>
          </cell>
          <cell r="M2146">
            <v>86475.15</v>
          </cell>
          <cell r="N2146">
            <v>12458.184959209151</v>
          </cell>
          <cell r="HC2146">
            <v>0</v>
          </cell>
        </row>
        <row r="2147">
          <cell r="C2147" t="str">
            <v>King Mountain</v>
          </cell>
          <cell r="D2147" t="str">
            <v/>
          </cell>
          <cell r="H2147" t="str">
            <v/>
          </cell>
          <cell r="I2147" t="str">
            <v/>
          </cell>
          <cell r="J2147" t="str">
            <v/>
          </cell>
          <cell r="K2147" t="str">
            <v/>
          </cell>
          <cell r="L2147" t="str">
            <v/>
          </cell>
          <cell r="M2147" t="str">
            <v/>
          </cell>
          <cell r="N2147" t="str">
            <v/>
          </cell>
          <cell r="HC2147" t="str">
            <v/>
          </cell>
        </row>
        <row r="2148">
          <cell r="C2148" t="str">
            <v>King Mountain</v>
          </cell>
          <cell r="D2148" t="str">
            <v/>
          </cell>
          <cell r="H2148" t="str">
            <v/>
          </cell>
          <cell r="I2148" t="str">
            <v/>
          </cell>
          <cell r="J2148" t="str">
            <v/>
          </cell>
          <cell r="K2148" t="str">
            <v/>
          </cell>
          <cell r="L2148" t="str">
            <v/>
          </cell>
          <cell r="M2148" t="str">
            <v/>
          </cell>
          <cell r="N2148" t="str">
            <v/>
          </cell>
          <cell r="HC2148" t="str">
            <v/>
          </cell>
        </row>
        <row r="2149">
          <cell r="C2149" t="str">
            <v>King Mountain</v>
          </cell>
          <cell r="D2149" t="str">
            <v/>
          </cell>
          <cell r="H2149" t="str">
            <v/>
          </cell>
          <cell r="I2149" t="str">
            <v/>
          </cell>
          <cell r="J2149" t="str">
            <v/>
          </cell>
          <cell r="K2149" t="str">
            <v/>
          </cell>
          <cell r="L2149" t="str">
            <v/>
          </cell>
          <cell r="M2149" t="str">
            <v/>
          </cell>
          <cell r="N2149" t="str">
            <v/>
          </cell>
          <cell r="HC2149" t="str">
            <v/>
          </cell>
        </row>
        <row r="2150">
          <cell r="C2150" t="str">
            <v>Southwest Mesa</v>
          </cell>
          <cell r="D2150" t="str">
            <v>Major</v>
          </cell>
          <cell r="H2150">
            <v>1890</v>
          </cell>
          <cell r="I2150">
            <v>0</v>
          </cell>
          <cell r="J2150">
            <v>2446.4097782537247</v>
          </cell>
          <cell r="K2150">
            <v>0</v>
          </cell>
          <cell r="L2150">
            <v>0</v>
          </cell>
          <cell r="M2150">
            <v>23564.86</v>
          </cell>
          <cell r="N2150">
            <v>67994.729334896081</v>
          </cell>
          <cell r="HC2150">
            <v>0.1111111111111111</v>
          </cell>
        </row>
        <row r="2151">
          <cell r="C2151" t="str">
            <v>Southwest Mesa</v>
          </cell>
          <cell r="D2151" t="str">
            <v>Minor</v>
          </cell>
          <cell r="H2151">
            <v>1540</v>
          </cell>
          <cell r="I2151">
            <v>0</v>
          </cell>
          <cell r="J2151">
            <v>2446.4097782537247</v>
          </cell>
          <cell r="K2151">
            <v>0</v>
          </cell>
          <cell r="L2151">
            <v>0</v>
          </cell>
          <cell r="M2151">
            <v>23564.86</v>
          </cell>
          <cell r="N2151">
            <v>47601.855553443347</v>
          </cell>
          <cell r="HC2151">
            <v>0</v>
          </cell>
        </row>
        <row r="2152">
          <cell r="C2152" t="str">
            <v>Southwest Mesa</v>
          </cell>
          <cell r="D2152" t="str">
            <v>GBX Oil Changes</v>
          </cell>
          <cell r="H2152">
            <v>280</v>
          </cell>
          <cell r="I2152">
            <v>2400</v>
          </cell>
          <cell r="J2152">
            <v>0</v>
          </cell>
          <cell r="K2152">
            <v>0</v>
          </cell>
          <cell r="L2152">
            <v>0</v>
          </cell>
          <cell r="M2152">
            <v>49441.05</v>
          </cell>
          <cell r="N2152">
            <v>2933.4679700463412</v>
          </cell>
          <cell r="HC2152">
            <v>0</v>
          </cell>
        </row>
        <row r="2153">
          <cell r="C2153" t="str">
            <v>Southwest Mesa</v>
          </cell>
          <cell r="D2153" t="str">
            <v/>
          </cell>
          <cell r="H2153" t="str">
            <v/>
          </cell>
          <cell r="I2153" t="str">
            <v/>
          </cell>
          <cell r="J2153" t="str">
            <v/>
          </cell>
          <cell r="K2153" t="str">
            <v/>
          </cell>
          <cell r="L2153" t="str">
            <v/>
          </cell>
          <cell r="M2153" t="str">
            <v/>
          </cell>
          <cell r="N2153" t="str">
            <v/>
          </cell>
          <cell r="HC2153" t="str">
            <v/>
          </cell>
        </row>
        <row r="2154">
          <cell r="C2154" t="str">
            <v>Southwest Mesa</v>
          </cell>
          <cell r="D2154" t="str">
            <v/>
          </cell>
          <cell r="H2154" t="str">
            <v/>
          </cell>
          <cell r="I2154" t="str">
            <v/>
          </cell>
          <cell r="J2154" t="str">
            <v/>
          </cell>
          <cell r="K2154" t="str">
            <v/>
          </cell>
          <cell r="L2154" t="str">
            <v/>
          </cell>
          <cell r="M2154" t="str">
            <v/>
          </cell>
          <cell r="N2154" t="str">
            <v/>
          </cell>
          <cell r="HC2154" t="str">
            <v/>
          </cell>
        </row>
        <row r="2155">
          <cell r="C2155" t="str">
            <v>Wind Power Partners 94</v>
          </cell>
          <cell r="D2155" t="str">
            <v>Major</v>
          </cell>
          <cell r="H2155">
            <v>3200</v>
          </cell>
          <cell r="I2155">
            <v>0</v>
          </cell>
          <cell r="J2155">
            <v>4258.1054633407803</v>
          </cell>
          <cell r="K2155">
            <v>45500</v>
          </cell>
          <cell r="L2155">
            <v>0</v>
          </cell>
          <cell r="M2155">
            <v>39130</v>
          </cell>
          <cell r="N2155">
            <v>61518.324178420378</v>
          </cell>
          <cell r="HC2155">
            <v>0.33333333333333331</v>
          </cell>
        </row>
        <row r="2156">
          <cell r="C2156" t="str">
            <v>Wind Power Partners 94</v>
          </cell>
          <cell r="D2156" t="str">
            <v>Minor</v>
          </cell>
          <cell r="H2156">
            <v>1485</v>
          </cell>
          <cell r="I2156">
            <v>0</v>
          </cell>
          <cell r="J2156">
            <v>1983.1054633407803</v>
          </cell>
          <cell r="K2156">
            <v>12642</v>
          </cell>
          <cell r="L2156">
            <v>0</v>
          </cell>
          <cell r="M2156">
            <v>33549.879999999997</v>
          </cell>
          <cell r="N2156">
            <v>52405.922409491868</v>
          </cell>
          <cell r="HC2156">
            <v>0.33333333333333331</v>
          </cell>
        </row>
        <row r="2157">
          <cell r="C2157" t="str">
            <v>Wind Power Partners 94</v>
          </cell>
          <cell r="D2157" t="str">
            <v>GBX Oil Changes</v>
          </cell>
          <cell r="H2157">
            <v>430</v>
          </cell>
          <cell r="I2157">
            <v>2400</v>
          </cell>
          <cell r="J2157">
            <v>650</v>
          </cell>
          <cell r="K2157">
            <v>2930</v>
          </cell>
          <cell r="L2157">
            <v>0</v>
          </cell>
          <cell r="M2157">
            <v>36854.399999999994</v>
          </cell>
          <cell r="N2157">
            <v>7648.7461144911995</v>
          </cell>
          <cell r="HC2157">
            <v>0.2</v>
          </cell>
        </row>
        <row r="2158">
          <cell r="C2158" t="str">
            <v>Wind Power Partners 94</v>
          </cell>
          <cell r="D2158" t="str">
            <v/>
          </cell>
          <cell r="H2158" t="str">
            <v/>
          </cell>
          <cell r="I2158" t="str">
            <v/>
          </cell>
          <cell r="J2158" t="str">
            <v/>
          </cell>
          <cell r="K2158" t="str">
            <v/>
          </cell>
          <cell r="L2158" t="str">
            <v/>
          </cell>
          <cell r="M2158" t="str">
            <v/>
          </cell>
          <cell r="N2158" t="str">
            <v/>
          </cell>
          <cell r="HC2158" t="str">
            <v/>
          </cell>
        </row>
        <row r="2159">
          <cell r="C2159" t="str">
            <v>Wind Power Partners 94</v>
          </cell>
          <cell r="D2159" t="str">
            <v/>
          </cell>
          <cell r="H2159" t="str">
            <v/>
          </cell>
          <cell r="I2159" t="str">
            <v/>
          </cell>
          <cell r="J2159" t="str">
            <v/>
          </cell>
          <cell r="K2159" t="str">
            <v/>
          </cell>
          <cell r="L2159" t="str">
            <v/>
          </cell>
          <cell r="M2159" t="str">
            <v/>
          </cell>
          <cell r="N2159" t="str">
            <v/>
          </cell>
          <cell r="HC2159" t="str">
            <v/>
          </cell>
        </row>
        <row r="2160">
          <cell r="C2160" t="str">
            <v>Woodward Mountain</v>
          </cell>
          <cell r="D2160" t="str">
            <v>Major</v>
          </cell>
          <cell r="H2160">
            <v>4710</v>
          </cell>
          <cell r="I2160">
            <v>0</v>
          </cell>
          <cell r="J2160">
            <v>6214.9757205369178</v>
          </cell>
          <cell r="K2160">
            <v>49384</v>
          </cell>
          <cell r="L2160">
            <v>2200</v>
          </cell>
          <cell r="M2160">
            <v>57303.18</v>
          </cell>
          <cell r="N2160">
            <v>174542.05511763113</v>
          </cell>
          <cell r="HC2160">
            <v>0.25925925925925924</v>
          </cell>
        </row>
        <row r="2161">
          <cell r="C2161" t="str">
            <v>Woodward Mountain</v>
          </cell>
          <cell r="D2161" t="str">
            <v>Mini-Minor</v>
          </cell>
          <cell r="H2161">
            <v>3640</v>
          </cell>
          <cell r="I2161">
            <v>0</v>
          </cell>
          <cell r="J2161">
            <v>4914.9757205369178</v>
          </cell>
          <cell r="K2161">
            <v>0</v>
          </cell>
          <cell r="L2161">
            <v>0</v>
          </cell>
          <cell r="M2161">
            <v>16656.86</v>
          </cell>
          <cell r="N2161">
            <v>38825.353974912105</v>
          </cell>
          <cell r="HC2161">
            <v>0</v>
          </cell>
        </row>
        <row r="2162">
          <cell r="C2162" t="str">
            <v>Woodward Mountain</v>
          </cell>
          <cell r="D2162" t="str">
            <v>GBX Oil Changes</v>
          </cell>
          <cell r="H2162">
            <v>770</v>
          </cell>
          <cell r="I2162">
            <v>6600</v>
          </cell>
          <cell r="J2162">
            <v>0</v>
          </cell>
          <cell r="K2162">
            <v>0</v>
          </cell>
          <cell r="L2162">
            <v>0</v>
          </cell>
          <cell r="M2162">
            <v>31680</v>
          </cell>
          <cell r="N2162">
            <v>31435.187629632394</v>
          </cell>
          <cell r="HC2162">
            <v>0</v>
          </cell>
        </row>
        <row r="2163">
          <cell r="C2163" t="str">
            <v>Woodward Mountain</v>
          </cell>
          <cell r="D2163" t="str">
            <v/>
          </cell>
          <cell r="H2163" t="str">
            <v/>
          </cell>
          <cell r="I2163" t="str">
            <v/>
          </cell>
          <cell r="J2163" t="str">
            <v/>
          </cell>
          <cell r="K2163" t="str">
            <v/>
          </cell>
          <cell r="L2163" t="str">
            <v/>
          </cell>
          <cell r="M2163" t="str">
            <v/>
          </cell>
          <cell r="N2163" t="str">
            <v/>
          </cell>
          <cell r="HC2163" t="str">
            <v/>
          </cell>
        </row>
        <row r="2164">
          <cell r="C2164" t="str">
            <v>Woodward Mountain</v>
          </cell>
          <cell r="D2164" t="str">
            <v/>
          </cell>
          <cell r="H2164" t="str">
            <v/>
          </cell>
          <cell r="I2164" t="str">
            <v/>
          </cell>
          <cell r="J2164" t="str">
            <v/>
          </cell>
          <cell r="K2164" t="str">
            <v/>
          </cell>
          <cell r="L2164" t="str">
            <v/>
          </cell>
          <cell r="M2164" t="str">
            <v/>
          </cell>
          <cell r="N2164" t="str">
            <v/>
          </cell>
          <cell r="HC2164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Capital Template"/>
      <sheetName val="Current Yr Rev 8-6-10"/>
      <sheetName val="2009 Budget Notes rev 11-2-2010"/>
      <sheetName val="2010 Budget Notes rev 11-2-2010"/>
      <sheetName val="Instructions 4-5-2011"/>
      <sheetName val="Column Def"/>
      <sheetName val="Data"/>
      <sheetName val="Cap Spares"/>
      <sheetName val="DO NOT UPDATE-Placeholders 5-27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10</v>
          </cell>
          <cell r="E6" t="str">
            <v>Yes</v>
          </cell>
          <cell r="K6" t="str">
            <v>D</v>
          </cell>
          <cell r="N6" t="str">
            <v>Outage Req</v>
          </cell>
          <cell r="Q6" t="str">
            <v>Assets Better</v>
          </cell>
          <cell r="T6" t="str">
            <v>Disc Optimization</v>
          </cell>
          <cell r="W6" t="str">
            <v>100-Land</v>
          </cell>
          <cell r="Z6" t="str">
            <v>Y</v>
          </cell>
          <cell r="AC6" t="str">
            <v>0-Cancel</v>
          </cell>
          <cell r="AG6" t="str">
            <v>Plant</v>
          </cell>
          <cell r="AJ6" t="str">
            <v>BOP</v>
          </cell>
        </row>
        <row r="7">
          <cell r="B7">
            <v>5</v>
          </cell>
          <cell r="E7" t="str">
            <v>No</v>
          </cell>
          <cell r="K7" t="str">
            <v>ND</v>
          </cell>
          <cell r="N7" t="str">
            <v>Not</v>
          </cell>
          <cell r="Q7" t="str">
            <v>CS Purchase</v>
          </cell>
          <cell r="T7" t="str">
            <v>Disc Other</v>
          </cell>
          <cell r="W7" t="str">
            <v>110-Land Imp</v>
          </cell>
          <cell r="Z7" t="str">
            <v>-</v>
          </cell>
          <cell r="AC7" t="str">
            <v>1-Id / Bus Opp</v>
          </cell>
          <cell r="AG7" t="str">
            <v>CM</v>
          </cell>
          <cell r="AJ7" t="str">
            <v>AE or OEM</v>
          </cell>
        </row>
        <row r="8">
          <cell r="B8" t="str">
            <v>X</v>
          </cell>
          <cell r="E8" t="str">
            <v>-</v>
          </cell>
          <cell r="K8" t="str">
            <v>-</v>
          </cell>
          <cell r="N8" t="str">
            <v>-</v>
          </cell>
          <cell r="Q8" t="str">
            <v>CS Refurb</v>
          </cell>
          <cell r="T8" t="str">
            <v>Environ Stew/Non-Disc</v>
          </cell>
          <cell r="W8" t="str">
            <v>200-Bldgs</v>
          </cell>
          <cell r="AC8" t="str">
            <v>2-Prj Level Fund</v>
          </cell>
          <cell r="AG8" t="str">
            <v>Environ</v>
          </cell>
          <cell r="AJ8" t="str">
            <v>E</v>
          </cell>
        </row>
        <row r="9">
          <cell r="Q9" t="str">
            <v>Capacity</v>
          </cell>
          <cell r="T9" t="str">
            <v>Non-Disc</v>
          </cell>
          <cell r="W9" t="str">
            <v>210-Bldg Improv</v>
          </cell>
          <cell r="AC9" t="str">
            <v>3-Study</v>
          </cell>
          <cell r="AG9" t="str">
            <v>Juno FT</v>
          </cell>
          <cell r="AJ9" t="str">
            <v>I&amp;C</v>
          </cell>
        </row>
        <row r="10">
          <cell r="Q10" t="str">
            <v>Efficiency</v>
          </cell>
          <cell r="W10" t="str">
            <v>300-Mach &amp; Equip</v>
          </cell>
          <cell r="AC10" t="str">
            <v>4-Plan</v>
          </cell>
          <cell r="AG10" t="str">
            <v>MN FT-Hydro</v>
          </cell>
          <cell r="AJ10" t="str">
            <v>IM-Bus Serv</v>
          </cell>
        </row>
        <row r="11">
          <cell r="Q11" t="str">
            <v>Environ</v>
          </cell>
          <cell r="W11" t="str">
            <v>315-Turbo Units</v>
          </cell>
          <cell r="AC11" t="str">
            <v>5-Eng, Des &amp; Proc</v>
          </cell>
          <cell r="AG11" t="str">
            <v>MN Prjs-Hydro</v>
          </cell>
          <cell r="AJ11" t="str">
            <v>IM-CEMS Serv</v>
          </cell>
        </row>
        <row r="12">
          <cell r="Q12" t="str">
            <v>IM</v>
          </cell>
          <cell r="W12" t="str">
            <v>325-Acc Electric Equip</v>
          </cell>
          <cell r="AC12" t="str">
            <v>6-Fab, Install &amp; Startup</v>
          </cell>
          <cell r="AG12" t="str">
            <v>IM</v>
          </cell>
          <cell r="AJ12" t="str">
            <v>IM-EWIS</v>
          </cell>
        </row>
        <row r="13">
          <cell r="Q13" t="str">
            <v>Other Cap Maint</v>
          </cell>
          <cell r="W13" t="str">
            <v>335-Misc Plant Equip</v>
          </cell>
          <cell r="AC13" t="str">
            <v>7-Prj Closeout</v>
          </cell>
          <cell r="AG13" t="str">
            <v>Tech Serv</v>
          </cell>
          <cell r="AJ13" t="str">
            <v>IM-Firewall</v>
          </cell>
        </row>
        <row r="14">
          <cell r="Q14" t="str">
            <v>Reg-Environ</v>
          </cell>
          <cell r="W14" t="str">
            <v>345-Trans-Station Equip</v>
          </cell>
          <cell r="AC14" t="str">
            <v>8-Bus. Results</v>
          </cell>
          <cell r="AG14" t="str">
            <v>PM</v>
          </cell>
          <cell r="AJ14" t="str">
            <v>IM-Laptops</v>
          </cell>
        </row>
        <row r="15">
          <cell r="Q15" t="str">
            <v>Reg-NERC</v>
          </cell>
          <cell r="W15" t="str">
            <v>400-Office Furn</v>
          </cell>
          <cell r="AG15" t="str">
            <v>-</v>
          </cell>
          <cell r="AJ15" t="str">
            <v xml:space="preserve">IM-NAS </v>
          </cell>
        </row>
        <row r="16">
          <cell r="Q16" t="str">
            <v>Reg-Per/Lic</v>
          </cell>
          <cell r="W16" t="str">
            <v>500-Auto</v>
          </cell>
          <cell r="AJ16" t="str">
            <v>IM-UPS</v>
          </cell>
        </row>
        <row r="17">
          <cell r="Q17" t="str">
            <v>Reg-Safety</v>
          </cell>
          <cell r="W17" t="str">
            <v>510-Trucks &lt; 6000 lbs.</v>
          </cell>
          <cell r="AJ17" t="str">
            <v>Other</v>
          </cell>
        </row>
        <row r="18">
          <cell r="Q18" t="str">
            <v>Reliability</v>
          </cell>
          <cell r="W18" t="str">
            <v>520-Trucks &gt; 6000 lbs</v>
          </cell>
          <cell r="AJ18" t="str">
            <v>Steam Gen</v>
          </cell>
        </row>
        <row r="19">
          <cell r="Q19" t="str">
            <v>Safety</v>
          </cell>
          <cell r="W19" t="str">
            <v>530-Vessels, Barges, Tug</v>
          </cell>
          <cell r="AJ19" t="str">
            <v>Tech &amp; App</v>
          </cell>
        </row>
        <row r="20">
          <cell r="Q20" t="str">
            <v xml:space="preserve">Trucks </v>
          </cell>
          <cell r="W20" t="str">
            <v>610-Data Handling Equip</v>
          </cell>
          <cell r="AJ20" t="str">
            <v>Trucks &amp; Equip</v>
          </cell>
        </row>
        <row r="21">
          <cell r="W21" t="str">
            <v>620-Cmptr Hrdwr</v>
          </cell>
          <cell r="AJ21" t="str">
            <v>Turbine</v>
          </cell>
        </row>
        <row r="22">
          <cell r="W22" t="str">
            <v>630-Cmptr Sftwr</v>
          </cell>
          <cell r="AJ22" t="str">
            <v>-</v>
          </cell>
        </row>
        <row r="23">
          <cell r="W23" t="str">
            <v>700-Leasehold Improv</v>
          </cell>
        </row>
        <row r="24">
          <cell r="W24" t="str">
            <v>750-Cap Interest</v>
          </cell>
        </row>
        <row r="25">
          <cell r="W25" t="str">
            <v>800-Other Intang</v>
          </cell>
        </row>
        <row r="26">
          <cell r="W26" t="str">
            <v>810-Intang-Goodwill</v>
          </cell>
        </row>
        <row r="27">
          <cell r="W27" t="str">
            <v>820-Deferred Financ Fees</v>
          </cell>
        </row>
        <row r="28">
          <cell r="W28" t="str">
            <v xml:space="preserve">830-ARO </v>
          </cell>
        </row>
        <row r="29">
          <cell r="W29" t="str">
            <v>900-Construct Wrk Process</v>
          </cell>
        </row>
        <row r="30">
          <cell r="W30" t="str">
            <v>910-CWIP-Cap Interest</v>
          </cell>
        </row>
        <row r="31">
          <cell r="W31" t="str">
            <v>920-CWIP-Cap Dev. Costs</v>
          </cell>
        </row>
        <row r="32">
          <cell r="W32" t="str">
            <v>-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Rules"/>
      <sheetName val="Summary"/>
      <sheetName val="Listing"/>
      <sheetName val="Original"/>
      <sheetName val="BU &amp; Lo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B8" t="str">
            <v>Loc Code</v>
          </cell>
          <cell r="C8" t="str">
            <v>BU Description</v>
          </cell>
          <cell r="D8" t="str">
            <v>BU Type</v>
          </cell>
          <cell r="E8" t="str">
            <v>Loc Desc</v>
          </cell>
          <cell r="F8" t="str">
            <v>Loc Type</v>
          </cell>
        </row>
        <row r="9">
          <cell r="B9">
            <v>1</v>
          </cell>
          <cell r="C9" t="str">
            <v xml:space="preserve">FINANCE (R33000)                     </v>
          </cell>
          <cell r="D9" t="str">
            <v>Staff</v>
          </cell>
          <cell r="E9" t="str">
            <v>GENERAL OFFICE-EXECUTIVE OFFICE</v>
          </cell>
          <cell r="F9" t="str">
            <v>A &amp; G</v>
          </cell>
        </row>
        <row r="10">
          <cell r="B10">
            <v>2</v>
          </cell>
          <cell r="C10" t="str">
            <v xml:space="preserve">HUMAN RESOURCES (R34000)             </v>
          </cell>
          <cell r="D10" t="str">
            <v>Staff</v>
          </cell>
          <cell r="E10" t="str">
            <v>LAND RESOURCES INVESTMENT COMPANY</v>
          </cell>
          <cell r="F10" t="str">
            <v>A &amp; G</v>
          </cell>
        </row>
        <row r="11">
          <cell r="B11">
            <v>3</v>
          </cell>
          <cell r="C11" t="str">
            <v xml:space="preserve">FINANCE (R33000)                     </v>
          </cell>
          <cell r="D11" t="str">
            <v>Staff</v>
          </cell>
          <cell r="E11" t="str">
            <v>FINANCE</v>
          </cell>
          <cell r="F11" t="str">
            <v>A &amp; G</v>
          </cell>
        </row>
        <row r="12">
          <cell r="B12">
            <v>4</v>
          </cell>
          <cell r="C12" t="str">
            <v xml:space="preserve">REGULATORY AFFAIRS (R33075)          </v>
          </cell>
          <cell r="D12" t="str">
            <v>Staff</v>
          </cell>
          <cell r="E12" t="str">
            <v>REGULATORY AFFAIRS DEPARTMENT</v>
          </cell>
          <cell r="F12" t="str">
            <v>A &amp; G</v>
          </cell>
        </row>
        <row r="13">
          <cell r="B13">
            <v>5</v>
          </cell>
          <cell r="C13" t="str">
            <v xml:space="preserve">HUMAN RESOURCE (R34000)              </v>
          </cell>
          <cell r="D13" t="str">
            <v>Staff</v>
          </cell>
          <cell r="E13" t="str">
            <v>HUMAN RESOURCES SECURITY SYSTEMS</v>
          </cell>
          <cell r="F13" t="str">
            <v>A &amp; G</v>
          </cell>
        </row>
        <row r="14">
          <cell r="B14">
            <v>6</v>
          </cell>
          <cell r="C14" t="str">
            <v xml:space="preserve">HUMAN RESOURCE (R34000)              </v>
          </cell>
          <cell r="D14" t="str">
            <v>Staff</v>
          </cell>
          <cell r="E14" t="str">
            <v>HR-CORPORATE SECURITY</v>
          </cell>
          <cell r="F14" t="str">
            <v>A &amp; G</v>
          </cell>
        </row>
        <row r="15">
          <cell r="B15">
            <v>7</v>
          </cell>
          <cell r="C15" t="str">
            <v xml:space="preserve">INTERNAL AUDIT (R38000)              </v>
          </cell>
          <cell r="D15" t="str">
            <v>Staff</v>
          </cell>
          <cell r="E15" t="str">
            <v>INTERNAL AUDITING</v>
          </cell>
          <cell r="F15" t="str">
            <v>A &amp; G</v>
          </cell>
        </row>
        <row r="16">
          <cell r="B16">
            <v>9</v>
          </cell>
          <cell r="C16" t="str">
            <v xml:space="preserve">FINANCE (R33000)                     </v>
          </cell>
          <cell r="D16" t="str">
            <v>Staff</v>
          </cell>
          <cell r="E16" t="str">
            <v>ACCOUNTING</v>
          </cell>
          <cell r="F16" t="str">
            <v>A &amp; G</v>
          </cell>
        </row>
        <row r="17">
          <cell r="B17">
            <v>10</v>
          </cell>
          <cell r="C17" t="str">
            <v xml:space="preserve">FINANCE (R33000)                     </v>
          </cell>
          <cell r="D17" t="str">
            <v>Staff</v>
          </cell>
          <cell r="E17" t="str">
            <v>FINANCE-OTHER INACTIVE</v>
          </cell>
          <cell r="F17" t="str">
            <v>Not A &amp; G</v>
          </cell>
        </row>
        <row r="18">
          <cell r="B18">
            <v>13</v>
          </cell>
          <cell r="C18" t="str">
            <v xml:space="preserve">SALES AND MARKETING (R54355)         </v>
          </cell>
          <cell r="D18" t="str">
            <v>Operations</v>
          </cell>
          <cell r="E18" t="str">
            <v>MARKETING FINANCE &amp; PLANNING</v>
          </cell>
          <cell r="F18" t="str">
            <v>Not A &amp; G</v>
          </cell>
        </row>
        <row r="19">
          <cell r="B19">
            <v>17</v>
          </cell>
          <cell r="C19" t="str">
            <v xml:space="preserve">REGULATORY AFFAIRS (R33075)          </v>
          </cell>
          <cell r="D19" t="str">
            <v>Staff</v>
          </cell>
          <cell r="E19" t="str">
            <v>RATE</v>
          </cell>
          <cell r="F19" t="str">
            <v>A &amp; G</v>
          </cell>
        </row>
        <row r="20">
          <cell r="B20">
            <v>19</v>
          </cell>
          <cell r="C20" t="str">
            <v xml:space="preserve">HUMAN RESOURCE (R34000)              </v>
          </cell>
          <cell r="D20" t="str">
            <v>Staff</v>
          </cell>
          <cell r="E20" t="str">
            <v>CORP REAL ESTATE-FACILITY MGT LFO</v>
          </cell>
          <cell r="F20" t="str">
            <v>Not A &amp; G</v>
          </cell>
        </row>
        <row r="21">
          <cell r="B21">
            <v>20</v>
          </cell>
          <cell r="C21" t="str">
            <v xml:space="preserve">CORPORATE COMMUNICATIONS (R37000)    </v>
          </cell>
          <cell r="D21" t="str">
            <v>Staff</v>
          </cell>
          <cell r="E21" t="str">
            <v>CORP COMMUNICATIONS</v>
          </cell>
          <cell r="F21" t="str">
            <v>A &amp; G</v>
          </cell>
        </row>
        <row r="22">
          <cell r="B22">
            <v>21</v>
          </cell>
          <cell r="C22" t="str">
            <v xml:space="preserve">CORPORATE COMMUNICATIONS (R37000)    </v>
          </cell>
          <cell r="D22" t="str">
            <v>Staff</v>
          </cell>
          <cell r="E22" t="str">
            <v>CORP COMMUNICATIONS</v>
          </cell>
          <cell r="F22" t="str">
            <v>A &amp; G</v>
          </cell>
        </row>
        <row r="23">
          <cell r="B23">
            <v>21</v>
          </cell>
          <cell r="C23" t="str">
            <v xml:space="preserve">DISTRIBUTION (R53000)                </v>
          </cell>
          <cell r="D23" t="str">
            <v>Operations</v>
          </cell>
          <cell r="E23" t="str">
            <v>POWER SYSTEMS PUBLIC CLAIMS</v>
          </cell>
          <cell r="F23" t="str">
            <v>A &amp; G</v>
          </cell>
        </row>
        <row r="24">
          <cell r="B24">
            <v>22</v>
          </cell>
          <cell r="C24" t="str">
            <v xml:space="preserve">CORPORATE COMMUNICATIONS (R37000)    </v>
          </cell>
          <cell r="D24" t="str">
            <v>Staff</v>
          </cell>
          <cell r="E24" t="str">
            <v>CORP COMMUNICATIONS</v>
          </cell>
          <cell r="F24" t="str">
            <v>A &amp; G</v>
          </cell>
        </row>
        <row r="25">
          <cell r="B25">
            <v>22</v>
          </cell>
          <cell r="C25" t="str">
            <v xml:space="preserve">CUSTOMER SERVICE (R51000)            </v>
          </cell>
          <cell r="D25" t="str">
            <v>Operations</v>
          </cell>
          <cell r="E25" t="str">
            <v>CUSTOMER SERVICE-PLANNING</v>
          </cell>
          <cell r="F25" t="str">
            <v>A &amp; G</v>
          </cell>
        </row>
        <row r="26">
          <cell r="B26">
            <v>23</v>
          </cell>
          <cell r="C26" t="str">
            <v xml:space="preserve">HUMAN RESOURCE (R34000)              </v>
          </cell>
          <cell r="D26" t="str">
            <v>Staff</v>
          </cell>
          <cell r="E26" t="str">
            <v>COMPENSATION &amp; BENEFITS-PENSION &amp; WELFR</v>
          </cell>
          <cell r="F26" t="str">
            <v>A &amp; G</v>
          </cell>
        </row>
        <row r="27">
          <cell r="B27">
            <v>24</v>
          </cell>
          <cell r="C27" t="str">
            <v xml:space="preserve">HUMAN RESOURCE (R34000)              </v>
          </cell>
          <cell r="D27" t="str">
            <v>Staff</v>
          </cell>
          <cell r="E27" t="str">
            <v>HR  BUSINESS UNITS</v>
          </cell>
          <cell r="F27" t="str">
            <v>A &amp; G</v>
          </cell>
        </row>
        <row r="28">
          <cell r="B28">
            <v>25</v>
          </cell>
          <cell r="C28" t="str">
            <v xml:space="preserve">HUMAN RESOURCE (R34000)              </v>
          </cell>
          <cell r="D28" t="str">
            <v>Staff</v>
          </cell>
          <cell r="E28" t="str">
            <v>COMPENSATION &amp; BENEFITS</v>
          </cell>
          <cell r="F28" t="str">
            <v>A &amp; G</v>
          </cell>
        </row>
        <row r="29">
          <cell r="B29">
            <v>27</v>
          </cell>
          <cell r="C29" t="str">
            <v xml:space="preserve">DISTRIBUTION (R53000)                </v>
          </cell>
          <cell r="D29" t="str">
            <v>Operations</v>
          </cell>
          <cell r="E29" t="str">
            <v>DSBN-RELIABILITY PLANNING</v>
          </cell>
          <cell r="F29" t="str">
            <v>A &amp; G</v>
          </cell>
        </row>
        <row r="30">
          <cell r="B30">
            <v>29</v>
          </cell>
          <cell r="C30" t="str">
            <v xml:space="preserve">DISTRIBUTION (R53000)                </v>
          </cell>
          <cell r="D30" t="str">
            <v>Operations</v>
          </cell>
          <cell r="E30" t="str">
            <v>DSBN-SERVICE CENTER SUPPORT</v>
          </cell>
          <cell r="F30" t="str">
            <v>Not A &amp; G</v>
          </cell>
        </row>
        <row r="31">
          <cell r="B31">
            <v>31</v>
          </cell>
          <cell r="C31" t="str">
            <v xml:space="preserve">POWER DELIVERY (R55000)              </v>
          </cell>
          <cell r="D31" t="str">
            <v>Operations</v>
          </cell>
          <cell r="E31" t="str">
            <v>POWER DELIVERY</v>
          </cell>
          <cell r="F31" t="str">
            <v>Not A &amp; G</v>
          </cell>
        </row>
        <row r="32">
          <cell r="B32">
            <v>33</v>
          </cell>
          <cell r="C32" t="str">
            <v xml:space="preserve">DISTRIBUTION (R53000)                </v>
          </cell>
          <cell r="D32" t="str">
            <v>Operations</v>
          </cell>
          <cell r="E32" t="str">
            <v>POWER SYSTEMS TECHNOLOGY</v>
          </cell>
          <cell r="F32" t="str">
            <v>A &amp; G</v>
          </cell>
        </row>
        <row r="33">
          <cell r="B33">
            <v>34</v>
          </cell>
          <cell r="C33" t="str">
            <v xml:space="preserve">HUMAN RESOURCE (R34000)              </v>
          </cell>
          <cell r="D33" t="str">
            <v>Staff</v>
          </cell>
          <cell r="E33" t="str">
            <v>AIRCRAFT OPERATIONS</v>
          </cell>
          <cell r="F33" t="str">
            <v>A &amp; G</v>
          </cell>
        </row>
        <row r="34">
          <cell r="B34">
            <v>35</v>
          </cell>
          <cell r="C34" t="str">
            <v xml:space="preserve">DISTRIBUTION (R53000)                </v>
          </cell>
          <cell r="D34" t="str">
            <v>Operations</v>
          </cell>
          <cell r="E34" t="str">
            <v>DSBN-RELIABILITY SUPPORT SERVICES</v>
          </cell>
          <cell r="F34" t="str">
            <v>A &amp; G</v>
          </cell>
        </row>
        <row r="35">
          <cell r="B35">
            <v>37</v>
          </cell>
          <cell r="C35" t="str">
            <v xml:space="preserve">INFORMATION MANAGEMENT (R58000)      </v>
          </cell>
          <cell r="D35" t="str">
            <v>Staff</v>
          </cell>
          <cell r="E35" t="str">
            <v>IMO-INFRASTRUCTURE MANAGEMENT</v>
          </cell>
          <cell r="F35" t="str">
            <v>A &amp; G</v>
          </cell>
        </row>
        <row r="36">
          <cell r="B36">
            <v>38</v>
          </cell>
          <cell r="C36" t="str">
            <v xml:space="preserve">INFORMATION MANAGEMENT (R58000)      </v>
          </cell>
          <cell r="D36" t="str">
            <v>Staff</v>
          </cell>
          <cell r="E36" t="str">
            <v>IM PERFORMANCE</v>
          </cell>
          <cell r="F36" t="str">
            <v>A &amp; G</v>
          </cell>
        </row>
        <row r="37">
          <cell r="B37">
            <v>40</v>
          </cell>
          <cell r="C37" t="str">
            <v xml:space="preserve">INFORMATION MANAGEMENT (R58000)      </v>
          </cell>
          <cell r="D37" t="str">
            <v>Staff</v>
          </cell>
          <cell r="E37" t="str">
            <v>IM-BUSINESS SYSTEMS</v>
          </cell>
          <cell r="F37" t="str">
            <v>A &amp; G</v>
          </cell>
        </row>
        <row r="38">
          <cell r="B38">
            <v>41</v>
          </cell>
          <cell r="C38" t="str">
            <v xml:space="preserve">INFORMATION MANAGEMENT (R58000)      </v>
          </cell>
          <cell r="D38" t="str">
            <v>Staff</v>
          </cell>
          <cell r="E38" t="str">
            <v>IM-COMPUTER CENTER</v>
          </cell>
          <cell r="F38" t="str">
            <v>A &amp; G</v>
          </cell>
        </row>
        <row r="39">
          <cell r="B39">
            <v>42</v>
          </cell>
          <cell r="C39" t="str">
            <v xml:space="preserve">CUSTOMER SERVICE (R51000)            </v>
          </cell>
          <cell r="D39" t="str">
            <v>Operations</v>
          </cell>
          <cell r="E39" t="str">
            <v>CUSTOMER BILLING AND ACCOUNTING</v>
          </cell>
          <cell r="F39" t="str">
            <v>Not A &amp; G</v>
          </cell>
        </row>
        <row r="40">
          <cell r="B40">
            <v>43</v>
          </cell>
          <cell r="C40" t="str">
            <v xml:space="preserve">POWER DELIVERY (R55000)              </v>
          </cell>
          <cell r="D40" t="str">
            <v>Operations</v>
          </cell>
          <cell r="E40" t="str">
            <v>SANFORD TRAINING CENTER</v>
          </cell>
          <cell r="F40" t="str">
            <v>Not A &amp; G</v>
          </cell>
        </row>
        <row r="41">
          <cell r="B41">
            <v>44</v>
          </cell>
          <cell r="C41" t="str">
            <v xml:space="preserve">CORPORATE COMMUNICATIONS (R37000)    </v>
          </cell>
          <cell r="D41" t="str">
            <v>Staff</v>
          </cell>
          <cell r="E41" t="str">
            <v>ADMINISTRATIVE SERVICES</v>
          </cell>
          <cell r="F41" t="str">
            <v>A &amp; G</v>
          </cell>
        </row>
        <row r="42">
          <cell r="B42">
            <v>46</v>
          </cell>
          <cell r="C42" t="str">
            <v xml:space="preserve">CUSTOMER SERVICE (R51000)            </v>
          </cell>
          <cell r="D42" t="str">
            <v>Operations</v>
          </cell>
          <cell r="E42" t="str">
            <v>PAYMENT PROCESSING &amp; CORRESPONDENCE</v>
          </cell>
          <cell r="F42" t="str">
            <v>Not A &amp; G</v>
          </cell>
        </row>
        <row r="43">
          <cell r="B43">
            <v>47</v>
          </cell>
          <cell r="C43" t="str">
            <v xml:space="preserve">INFORMATION MANAGEMENT (R58000)      </v>
          </cell>
          <cell r="D43" t="str">
            <v>Staff</v>
          </cell>
          <cell r="E43" t="str">
            <v>IM-VP, INFORMATION MANAGEMENT</v>
          </cell>
          <cell r="F43" t="str">
            <v>A &amp; G</v>
          </cell>
        </row>
        <row r="44">
          <cell r="B44">
            <v>49</v>
          </cell>
          <cell r="C44" t="str">
            <v xml:space="preserve">POWER DELIVERY (R55000)              </v>
          </cell>
          <cell r="D44" t="str">
            <v>Operations</v>
          </cell>
          <cell r="E44" t="str">
            <v>PWR DEL-EO ENTRIES</v>
          </cell>
          <cell r="F44" t="str">
            <v>Not A &amp; G</v>
          </cell>
        </row>
        <row r="45">
          <cell r="B45">
            <v>50</v>
          </cell>
          <cell r="C45" t="str">
            <v xml:space="preserve">DISTRIBUTION (R53000)                </v>
          </cell>
          <cell r="D45" t="str">
            <v>Operations</v>
          </cell>
          <cell r="E45" t="str">
            <v>EQUIPMENT REPAIR CENTER</v>
          </cell>
          <cell r="F45" t="str">
            <v>Not A &amp; G</v>
          </cell>
        </row>
        <row r="46">
          <cell r="B46">
            <v>51</v>
          </cell>
          <cell r="C46" t="str">
            <v xml:space="preserve">INFORMATION MANAGEMENT (R58000)      </v>
          </cell>
          <cell r="D46" t="str">
            <v>Staff</v>
          </cell>
          <cell r="E46" t="str">
            <v>IMO-TECHNICAL SERVICES</v>
          </cell>
          <cell r="F46" t="str">
            <v>A &amp; G</v>
          </cell>
        </row>
        <row r="47">
          <cell r="B47">
            <v>53</v>
          </cell>
          <cell r="C47" t="str">
            <v xml:space="preserve">GENERAL COUNSEL (R35000)             </v>
          </cell>
          <cell r="D47" t="str">
            <v>Staff</v>
          </cell>
          <cell r="E47" t="str">
            <v>GENERAL COUNSEL-LAW</v>
          </cell>
          <cell r="F47" t="str">
            <v>A &amp; G</v>
          </cell>
        </row>
        <row r="48">
          <cell r="B48">
            <v>55</v>
          </cell>
          <cell r="C48" t="str">
            <v xml:space="preserve">RESOURCE ASSESSMENT &amp; PLANNING (R54  </v>
          </cell>
          <cell r="D48" t="str">
            <v>Staff</v>
          </cell>
          <cell r="E48" t="str">
            <v>RESOURCE ASSESSMENT &amp; PLANNING</v>
          </cell>
          <cell r="F48" t="str">
            <v>A &amp; G</v>
          </cell>
        </row>
        <row r="49">
          <cell r="B49">
            <v>55</v>
          </cell>
          <cell r="C49" t="str">
            <v>RESOURCE ASSESSMENT &amp; PLANNING (R55</v>
          </cell>
          <cell r="D49" t="str">
            <v>Staff</v>
          </cell>
          <cell r="E49" t="str">
            <v>RESOURCE ASSESSMENT &amp; PLANNING</v>
          </cell>
          <cell r="F49" t="str">
            <v>A &amp; G</v>
          </cell>
        </row>
        <row r="50">
          <cell r="B50">
            <v>55</v>
          </cell>
          <cell r="C50" t="str">
            <v>RESOURCE ASSESSMENT &amp; PLANNING (R56</v>
          </cell>
          <cell r="D50" t="str">
            <v>Staff</v>
          </cell>
          <cell r="E50" t="str">
            <v>RESOURCE ASSESSMENT &amp; PLANNING</v>
          </cell>
          <cell r="F50" t="str">
            <v>A &amp; G</v>
          </cell>
        </row>
        <row r="51">
          <cell r="B51">
            <v>58</v>
          </cell>
          <cell r="C51" t="str">
            <v xml:space="preserve">DISTRIBUTION (R53000)                </v>
          </cell>
          <cell r="D51" t="str">
            <v>Operations</v>
          </cell>
          <cell r="E51" t="str">
            <v>DISTRIBUTION PERFORMANCE</v>
          </cell>
          <cell r="F51" t="str">
            <v>A &amp; G</v>
          </cell>
        </row>
        <row r="52">
          <cell r="B52">
            <v>59</v>
          </cell>
          <cell r="C52" t="str">
            <v xml:space="preserve">DISTRIBUTION (R53000)                </v>
          </cell>
          <cell r="D52" t="str">
            <v>Operations</v>
          </cell>
          <cell r="E52" t="str">
            <v>DSBN-CONTRACT ADMINISTRATION</v>
          </cell>
          <cell r="F52" t="str">
            <v>A &amp; G</v>
          </cell>
        </row>
        <row r="53">
          <cell r="B53">
            <v>60</v>
          </cell>
          <cell r="C53" t="str">
            <v xml:space="preserve">DISTRIBUTION (R53000)                </v>
          </cell>
          <cell r="D53" t="str">
            <v>Operations</v>
          </cell>
          <cell r="E53" t="str">
            <v>METER TEST CTR</v>
          </cell>
          <cell r="F53" t="str">
            <v>Not A &amp; G</v>
          </cell>
        </row>
        <row r="54">
          <cell r="B54">
            <v>61</v>
          </cell>
          <cell r="C54" t="str">
            <v xml:space="preserve">POWER DELIVERY (R55000)              </v>
          </cell>
          <cell r="D54" t="str">
            <v>Operations</v>
          </cell>
          <cell r="E54" t="str">
            <v>TRANSMISSION OPERATIONS</v>
          </cell>
          <cell r="F54" t="str">
            <v>A &amp; G</v>
          </cell>
        </row>
        <row r="55">
          <cell r="B55">
            <v>63</v>
          </cell>
          <cell r="C55" t="str">
            <v xml:space="preserve">INFORMATION MANAGEMENT (R58000)      </v>
          </cell>
          <cell r="D55" t="str">
            <v>Staff</v>
          </cell>
          <cell r="E55" t="str">
            <v>IM TECHNOLOGY PLANNING</v>
          </cell>
          <cell r="F55" t="str">
            <v>A &amp; G</v>
          </cell>
        </row>
        <row r="56">
          <cell r="B56">
            <v>68</v>
          </cell>
          <cell r="C56" t="str">
            <v xml:space="preserve">INFORMATION MANAGEMENT (R58000)      </v>
          </cell>
          <cell r="D56" t="str">
            <v>Staff</v>
          </cell>
          <cell r="E56" t="str">
            <v>IM-TELECOMMUNICATIONS</v>
          </cell>
          <cell r="F56" t="str">
            <v>A &amp; G</v>
          </cell>
        </row>
        <row r="57">
          <cell r="B57">
            <v>70</v>
          </cell>
          <cell r="C57" t="str">
            <v xml:space="preserve">DISTRIBUTION (R53000)                </v>
          </cell>
          <cell r="D57" t="str">
            <v>Operations</v>
          </cell>
          <cell r="E57" t="str">
            <v>MATERIAL MANAGEMENT</v>
          </cell>
          <cell r="F57" t="str">
            <v>Not A &amp; G</v>
          </cell>
        </row>
        <row r="58">
          <cell r="B58">
            <v>71</v>
          </cell>
          <cell r="C58" t="str">
            <v xml:space="preserve">DISTRIBUTION (R53000)                </v>
          </cell>
          <cell r="D58" t="str">
            <v>Operations</v>
          </cell>
          <cell r="E58" t="str">
            <v>PHYSICAL DSBN CENTER</v>
          </cell>
          <cell r="F58" t="str">
            <v>Not A &amp; G</v>
          </cell>
        </row>
        <row r="59">
          <cell r="B59">
            <v>72</v>
          </cell>
          <cell r="C59" t="str">
            <v xml:space="preserve">DISTRIBUTION (R53000)                </v>
          </cell>
          <cell r="D59" t="str">
            <v>Operations</v>
          </cell>
          <cell r="E59" t="str">
            <v>TRAINING &amp; METHODS CENTER</v>
          </cell>
          <cell r="F59" t="str">
            <v>A &amp; G</v>
          </cell>
        </row>
        <row r="60">
          <cell r="B60">
            <v>73</v>
          </cell>
          <cell r="C60" t="str">
            <v xml:space="preserve">DISTRIBUTION (R53000)                </v>
          </cell>
          <cell r="D60" t="str">
            <v>Operations</v>
          </cell>
          <cell r="E60" t="str">
            <v>CORPORATE RECYCLING SERVICES</v>
          </cell>
          <cell r="F60" t="str">
            <v>Not A &amp; G</v>
          </cell>
        </row>
        <row r="61">
          <cell r="B61">
            <v>77</v>
          </cell>
          <cell r="C61" t="str">
            <v xml:space="preserve">DISTRIBUTION (R53000)                </v>
          </cell>
          <cell r="D61" t="str">
            <v>Operations</v>
          </cell>
          <cell r="E61" t="str">
            <v>FLEET SERVICES SUPPORT</v>
          </cell>
          <cell r="F61" t="str">
            <v>Not A &amp; G</v>
          </cell>
        </row>
        <row r="62">
          <cell r="B62">
            <v>78</v>
          </cell>
          <cell r="C62" t="str">
            <v xml:space="preserve">SALES AND MARKETING (R54355)         </v>
          </cell>
          <cell r="D62" t="str">
            <v>Operations</v>
          </cell>
          <cell r="E62" t="str">
            <v>PRODUCT DEVELOPMENT AND MANAGEMENT</v>
          </cell>
          <cell r="F62" t="str">
            <v>Not A &amp; G</v>
          </cell>
        </row>
        <row r="63">
          <cell r="B63">
            <v>81</v>
          </cell>
          <cell r="C63" t="str">
            <v xml:space="preserve">HUMAN RESOURCE (R34000)              </v>
          </cell>
          <cell r="D63" t="str">
            <v>Staff</v>
          </cell>
          <cell r="E63" t="str">
            <v>CORPORATE PROCUREMENT</v>
          </cell>
          <cell r="F63" t="str">
            <v>A &amp; G</v>
          </cell>
        </row>
        <row r="64">
          <cell r="B64">
            <v>82</v>
          </cell>
          <cell r="C64" t="str">
            <v xml:space="preserve">DISTRIBUTION (R53000)                </v>
          </cell>
          <cell r="D64" t="str">
            <v>Operations</v>
          </cell>
          <cell r="E64" t="str">
            <v>DISTRIBUTION ENVIRONMENTAL</v>
          </cell>
          <cell r="F64" t="str">
            <v>A &amp; G</v>
          </cell>
        </row>
        <row r="65">
          <cell r="B65">
            <v>85</v>
          </cell>
          <cell r="C65" t="str">
            <v xml:space="preserve">SALES AND MARKETING (R54355)         </v>
          </cell>
          <cell r="D65" t="str">
            <v>Operations</v>
          </cell>
          <cell r="E65" t="str">
            <v>EDM</v>
          </cell>
          <cell r="F65" t="str">
            <v>Not A &amp; G</v>
          </cell>
        </row>
        <row r="66">
          <cell r="B66">
            <v>87</v>
          </cell>
          <cell r="C66" t="str">
            <v xml:space="preserve">SALES AND MARKETING (R54355)         </v>
          </cell>
          <cell r="D66" t="str">
            <v>Operations</v>
          </cell>
          <cell r="E66" t="str">
            <v>RESIDENTIAL MARKETING GROUP</v>
          </cell>
          <cell r="F66" t="str">
            <v>Not A &amp; G</v>
          </cell>
        </row>
        <row r="67">
          <cell r="B67">
            <v>88</v>
          </cell>
          <cell r="C67" t="str">
            <v xml:space="preserve">DISTRIBUTION (R53000)                </v>
          </cell>
          <cell r="D67" t="str">
            <v>Operations</v>
          </cell>
          <cell r="E67" t="str">
            <v>DSBN PROCUREMENT</v>
          </cell>
          <cell r="F67" t="str">
            <v>Not A &amp; G</v>
          </cell>
        </row>
        <row r="68">
          <cell r="B68">
            <v>89</v>
          </cell>
          <cell r="C68" t="str">
            <v xml:space="preserve">DISTRIBUTION (R53000)                </v>
          </cell>
          <cell r="D68" t="str">
            <v>Operations</v>
          </cell>
          <cell r="E68" t="str">
            <v>DSBN WORK ORDER ALLOCATIONS</v>
          </cell>
          <cell r="F68" t="str">
            <v>Not A &amp; G</v>
          </cell>
        </row>
        <row r="69">
          <cell r="B69">
            <v>91</v>
          </cell>
          <cell r="C69" t="str">
            <v xml:space="preserve">INFORMATION MANAGEMENT (R58000)      </v>
          </cell>
          <cell r="D69" t="str">
            <v>Staff</v>
          </cell>
          <cell r="E69" t="str">
            <v>INFO MANAGEMENT OPERATIONS-ADMIN</v>
          </cell>
          <cell r="F69" t="str">
            <v>A &amp; G</v>
          </cell>
        </row>
        <row r="70">
          <cell r="B70">
            <v>93</v>
          </cell>
          <cell r="C70" t="str">
            <v xml:space="preserve">SALES AND MARKETING (R54355)         </v>
          </cell>
          <cell r="D70" t="str">
            <v>Operations</v>
          </cell>
          <cell r="E70" t="str">
            <v>FPLES-DISTRICT COOLING</v>
          </cell>
          <cell r="F70" t="str">
            <v>Not A &amp; G</v>
          </cell>
        </row>
        <row r="71">
          <cell r="B71">
            <v>96</v>
          </cell>
          <cell r="C71" t="str">
            <v xml:space="preserve">DISTRIBUTION (R53000)                </v>
          </cell>
          <cell r="D71" t="str">
            <v>Operations</v>
          </cell>
          <cell r="E71" t="str">
            <v>DSBN ENG &amp; OPERATIONS</v>
          </cell>
          <cell r="F71" t="str">
            <v>A &amp; G</v>
          </cell>
        </row>
        <row r="72">
          <cell r="B72">
            <v>98</v>
          </cell>
          <cell r="C72" t="str">
            <v xml:space="preserve">INFORMATION MANAGEMENT (R58000)      </v>
          </cell>
          <cell r="D72" t="str">
            <v>Staff</v>
          </cell>
          <cell r="E72" t="str">
            <v>IM-DATA COMMUNICATIONS</v>
          </cell>
          <cell r="F72" t="str">
            <v>A &amp; G</v>
          </cell>
        </row>
        <row r="73">
          <cell r="B73">
            <v>105</v>
          </cell>
          <cell r="C73" t="str">
            <v xml:space="preserve">DISTRIBUTION (R53000)                </v>
          </cell>
          <cell r="D73" t="str">
            <v>Operations</v>
          </cell>
          <cell r="E73" t="str">
            <v>DSBN-DEVELOPMENT &amp; METHODS</v>
          </cell>
          <cell r="F73" t="str">
            <v>A &amp; G</v>
          </cell>
        </row>
        <row r="74">
          <cell r="B74">
            <v>110</v>
          </cell>
          <cell r="F74" t="str">
            <v>Not A &amp; G</v>
          </cell>
        </row>
        <row r="75">
          <cell r="B75">
            <v>114</v>
          </cell>
          <cell r="F75" t="str">
            <v>Not A &amp; G</v>
          </cell>
        </row>
        <row r="76">
          <cell r="B76">
            <v>119</v>
          </cell>
          <cell r="F76" t="str">
            <v>Not A &amp; G</v>
          </cell>
        </row>
        <row r="77">
          <cell r="B77">
            <v>121</v>
          </cell>
          <cell r="F77" t="str">
            <v>Not A &amp; G</v>
          </cell>
        </row>
        <row r="78">
          <cell r="B78">
            <v>122</v>
          </cell>
          <cell r="C78" t="str">
            <v xml:space="preserve">DISTRIBUTION (R53000)                </v>
          </cell>
          <cell r="D78" t="str">
            <v>Operations</v>
          </cell>
          <cell r="E78" t="str">
            <v>DSBN RESTORATION SUPPORT</v>
          </cell>
          <cell r="F78" t="str">
            <v>A &amp; G</v>
          </cell>
        </row>
        <row r="79">
          <cell r="B79">
            <v>129</v>
          </cell>
          <cell r="F79" t="str">
            <v>Not A &amp; G</v>
          </cell>
        </row>
        <row r="80">
          <cell r="B80">
            <v>130</v>
          </cell>
          <cell r="F80" t="str">
            <v>Not A &amp; G</v>
          </cell>
        </row>
        <row r="81">
          <cell r="B81">
            <v>136</v>
          </cell>
          <cell r="F81" t="str">
            <v>Not A &amp; G</v>
          </cell>
        </row>
        <row r="82">
          <cell r="B82">
            <v>139</v>
          </cell>
          <cell r="F82" t="str">
            <v>Not A &amp; G</v>
          </cell>
        </row>
        <row r="83">
          <cell r="B83">
            <v>150</v>
          </cell>
          <cell r="C83" t="str">
            <v xml:space="preserve">DISTRIBUTION (R53000)                </v>
          </cell>
          <cell r="D83" t="str">
            <v>Operations</v>
          </cell>
          <cell r="E83" t="str">
            <v>DSBN NEW BUSINESS</v>
          </cell>
          <cell r="F83" t="str">
            <v>A &amp; G</v>
          </cell>
        </row>
        <row r="84">
          <cell r="B84">
            <v>151</v>
          </cell>
          <cell r="F84" t="str">
            <v>Not A &amp; G</v>
          </cell>
        </row>
        <row r="85">
          <cell r="B85">
            <v>159</v>
          </cell>
          <cell r="F85" t="str">
            <v>Not A &amp; G</v>
          </cell>
        </row>
        <row r="86">
          <cell r="B86">
            <v>161</v>
          </cell>
          <cell r="F86" t="str">
            <v>Not A &amp; G</v>
          </cell>
        </row>
        <row r="87">
          <cell r="B87">
            <v>165</v>
          </cell>
          <cell r="F87" t="str">
            <v>Not A &amp; G</v>
          </cell>
        </row>
        <row r="88">
          <cell r="B88">
            <v>175</v>
          </cell>
          <cell r="C88" t="str">
            <v xml:space="preserve">DISTRIBUTION (R53000)                </v>
          </cell>
          <cell r="D88" t="str">
            <v>Operations</v>
          </cell>
          <cell r="E88" t="str">
            <v>DSBN CONSTRUCTION PROCESSES</v>
          </cell>
          <cell r="F88" t="str">
            <v>A &amp; G</v>
          </cell>
        </row>
        <row r="89">
          <cell r="B89">
            <v>185</v>
          </cell>
          <cell r="F89" t="str">
            <v>Not A &amp; G</v>
          </cell>
        </row>
        <row r="90">
          <cell r="B90">
            <v>191</v>
          </cell>
          <cell r="F90" t="str">
            <v>Not A &amp; G</v>
          </cell>
        </row>
        <row r="91">
          <cell r="B91">
            <v>192</v>
          </cell>
          <cell r="F91" t="str">
            <v>Not A &amp; G</v>
          </cell>
        </row>
        <row r="92">
          <cell r="B92">
            <v>196</v>
          </cell>
          <cell r="F92" t="str">
            <v>Not A &amp; G</v>
          </cell>
        </row>
        <row r="93">
          <cell r="B93">
            <v>197</v>
          </cell>
          <cell r="F93" t="str">
            <v>Not A &amp; G</v>
          </cell>
        </row>
        <row r="94">
          <cell r="B94">
            <v>198</v>
          </cell>
          <cell r="F94" t="str">
            <v>Not A &amp; G</v>
          </cell>
        </row>
        <row r="95">
          <cell r="B95">
            <v>208</v>
          </cell>
          <cell r="F95" t="str">
            <v>Not A &amp; G</v>
          </cell>
        </row>
        <row r="96">
          <cell r="B96">
            <v>211</v>
          </cell>
          <cell r="F96" t="str">
            <v>Not A &amp; G</v>
          </cell>
        </row>
        <row r="97">
          <cell r="B97">
            <v>216</v>
          </cell>
          <cell r="F97" t="str">
            <v>Not A &amp; G</v>
          </cell>
        </row>
        <row r="98">
          <cell r="B98">
            <v>218</v>
          </cell>
          <cell r="F98" t="str">
            <v>Not A &amp; G</v>
          </cell>
        </row>
        <row r="99">
          <cell r="B99">
            <v>219</v>
          </cell>
          <cell r="F99" t="str">
            <v>Not A &amp; G</v>
          </cell>
        </row>
        <row r="100">
          <cell r="B100">
            <v>220</v>
          </cell>
          <cell r="F100" t="str">
            <v>Not A &amp; G</v>
          </cell>
        </row>
        <row r="101">
          <cell r="B101">
            <v>224</v>
          </cell>
          <cell r="F101" t="str">
            <v>Not A &amp; G</v>
          </cell>
        </row>
        <row r="102">
          <cell r="B102">
            <v>225</v>
          </cell>
          <cell r="C102" t="str">
            <v xml:space="preserve">DISTRIBUTION (R53000)                </v>
          </cell>
          <cell r="D102" t="str">
            <v>Operations</v>
          </cell>
          <cell r="E102" t="str">
            <v>PS CUSTOMER SERVICE</v>
          </cell>
          <cell r="F102" t="str">
            <v>A &amp; G</v>
          </cell>
        </row>
        <row r="103">
          <cell r="B103">
            <v>231</v>
          </cell>
          <cell r="F103" t="str">
            <v>Not A &amp; G</v>
          </cell>
        </row>
        <row r="104">
          <cell r="B104">
            <v>241</v>
          </cell>
          <cell r="F104" t="str">
            <v>Not A &amp; G</v>
          </cell>
        </row>
        <row r="105">
          <cell r="B105">
            <v>242</v>
          </cell>
          <cell r="C105" t="str">
            <v xml:space="preserve">DISTRIBUTION (R53000)                </v>
          </cell>
          <cell r="D105" t="str">
            <v>Operations</v>
          </cell>
          <cell r="E105" t="str">
            <v>PS CUSTOMER COMMUNICATIONS</v>
          </cell>
          <cell r="F105" t="str">
            <v>A &amp; G</v>
          </cell>
        </row>
        <row r="106">
          <cell r="B106">
            <v>316</v>
          </cell>
          <cell r="F106" t="str">
            <v>Not A &amp; G</v>
          </cell>
        </row>
        <row r="107">
          <cell r="B107">
            <v>317</v>
          </cell>
          <cell r="F107" t="str">
            <v>Not A &amp; G</v>
          </cell>
        </row>
        <row r="108">
          <cell r="B108">
            <v>321</v>
          </cell>
          <cell r="F108" t="str">
            <v>Not A &amp; G</v>
          </cell>
        </row>
        <row r="109">
          <cell r="B109">
            <v>322</v>
          </cell>
          <cell r="F109" t="str">
            <v>Not A &amp; G</v>
          </cell>
        </row>
        <row r="110">
          <cell r="B110">
            <v>325</v>
          </cell>
          <cell r="F110" t="str">
            <v>Not A &amp; G</v>
          </cell>
        </row>
        <row r="111">
          <cell r="B111">
            <v>326</v>
          </cell>
          <cell r="F111" t="str">
            <v>Not A &amp; G</v>
          </cell>
        </row>
        <row r="112">
          <cell r="B112">
            <v>329</v>
          </cell>
          <cell r="F112" t="str">
            <v>Not A &amp; G</v>
          </cell>
        </row>
        <row r="113">
          <cell r="B113">
            <v>333</v>
          </cell>
          <cell r="F113" t="str">
            <v>Not A &amp; G</v>
          </cell>
        </row>
        <row r="114">
          <cell r="B114">
            <v>340</v>
          </cell>
          <cell r="F114" t="str">
            <v>Not A &amp; G</v>
          </cell>
        </row>
        <row r="115">
          <cell r="B115">
            <v>341</v>
          </cell>
          <cell r="F115" t="str">
            <v>Not A &amp; G</v>
          </cell>
        </row>
        <row r="116">
          <cell r="B116">
            <v>346</v>
          </cell>
          <cell r="F116" t="str">
            <v>Not A &amp; G</v>
          </cell>
        </row>
        <row r="117">
          <cell r="B117">
            <v>347</v>
          </cell>
          <cell r="F117" t="str">
            <v>Not A &amp; G</v>
          </cell>
        </row>
        <row r="118">
          <cell r="B118">
            <v>352</v>
          </cell>
          <cell r="C118" t="str">
            <v xml:space="preserve">POWER DELIVERY (R55000)              </v>
          </cell>
          <cell r="D118" t="str">
            <v>Operations</v>
          </cell>
          <cell r="E118" t="str">
            <v>TRANSMISSION CONSTRUCTION MGMT</v>
          </cell>
          <cell r="F118" t="str">
            <v>A &amp; G</v>
          </cell>
        </row>
        <row r="119">
          <cell r="B119">
            <v>357</v>
          </cell>
          <cell r="F119" t="str">
            <v>Not A &amp; G</v>
          </cell>
        </row>
        <row r="120">
          <cell r="B120">
            <v>361</v>
          </cell>
          <cell r="F120" t="str">
            <v>Not A &amp; G</v>
          </cell>
        </row>
        <row r="121">
          <cell r="B121">
            <v>365</v>
          </cell>
          <cell r="F121" t="str">
            <v>Not A &amp; G</v>
          </cell>
        </row>
        <row r="122">
          <cell r="B122">
            <v>370</v>
          </cell>
          <cell r="F122" t="str">
            <v>Not A &amp; G</v>
          </cell>
        </row>
        <row r="123">
          <cell r="B123">
            <v>374</v>
          </cell>
          <cell r="F123" t="str">
            <v>Not A &amp; G</v>
          </cell>
        </row>
        <row r="124">
          <cell r="B124">
            <v>381</v>
          </cell>
          <cell r="F124" t="str">
            <v>Not A &amp; G</v>
          </cell>
        </row>
        <row r="125">
          <cell r="B125">
            <v>384</v>
          </cell>
          <cell r="C125" t="str">
            <v xml:space="preserve">POWER DELIVERY (R55000)              </v>
          </cell>
          <cell r="D125" t="str">
            <v>Operations</v>
          </cell>
          <cell r="E125" t="str">
            <v>SUBSTATION FIELD SUPPORT</v>
          </cell>
          <cell r="F125" t="str">
            <v>A &amp; G</v>
          </cell>
        </row>
        <row r="126">
          <cell r="B126">
            <v>392</v>
          </cell>
          <cell r="F126" t="str">
            <v>Not A &amp; G</v>
          </cell>
        </row>
        <row r="127">
          <cell r="B127">
            <v>394</v>
          </cell>
          <cell r="F127" t="str">
            <v>Not A &amp; G</v>
          </cell>
        </row>
        <row r="128">
          <cell r="B128">
            <v>407</v>
          </cell>
          <cell r="F128" t="str">
            <v>Not A &amp; G</v>
          </cell>
        </row>
        <row r="129">
          <cell r="B129">
            <v>411</v>
          </cell>
          <cell r="F129" t="str">
            <v>Not A &amp; G</v>
          </cell>
        </row>
        <row r="130">
          <cell r="B130">
            <v>414</v>
          </cell>
          <cell r="F130" t="str">
            <v>Not A &amp; G</v>
          </cell>
        </row>
        <row r="131">
          <cell r="B131">
            <v>415</v>
          </cell>
          <cell r="F131" t="str">
            <v>Not A &amp; G</v>
          </cell>
        </row>
        <row r="132">
          <cell r="B132">
            <v>416</v>
          </cell>
          <cell r="F132" t="str">
            <v>Not A &amp; G</v>
          </cell>
        </row>
        <row r="133">
          <cell r="B133">
            <v>423</v>
          </cell>
          <cell r="C133" t="str">
            <v xml:space="preserve">DISTRIBUTION (R53000)                </v>
          </cell>
          <cell r="D133" t="str">
            <v>Operations</v>
          </cell>
          <cell r="E133" t="str">
            <v>DSBN-CONTRACTOR SAFETY</v>
          </cell>
          <cell r="F133" t="str">
            <v>A &amp; G</v>
          </cell>
        </row>
        <row r="134">
          <cell r="B134">
            <v>428</v>
          </cell>
          <cell r="F134" t="str">
            <v>Not A &amp; G</v>
          </cell>
        </row>
        <row r="135">
          <cell r="B135">
            <v>434</v>
          </cell>
          <cell r="F135" t="str">
            <v>Not A &amp; G</v>
          </cell>
        </row>
        <row r="136">
          <cell r="B136">
            <v>435</v>
          </cell>
          <cell r="F136" t="str">
            <v>Not A &amp; G</v>
          </cell>
        </row>
        <row r="137">
          <cell r="B137">
            <v>436</v>
          </cell>
          <cell r="F137" t="str">
            <v>Not A &amp; G</v>
          </cell>
        </row>
        <row r="138">
          <cell r="B138">
            <v>441</v>
          </cell>
          <cell r="F138" t="str">
            <v>Not A &amp; G</v>
          </cell>
        </row>
        <row r="139">
          <cell r="B139">
            <v>444</v>
          </cell>
          <cell r="F139" t="str">
            <v>Not A &amp; G</v>
          </cell>
        </row>
        <row r="140">
          <cell r="B140">
            <v>450</v>
          </cell>
          <cell r="F140" t="str">
            <v>Not A &amp; G</v>
          </cell>
        </row>
        <row r="141">
          <cell r="B141">
            <v>451</v>
          </cell>
          <cell r="F141" t="str">
            <v>Not A &amp; G</v>
          </cell>
        </row>
        <row r="142">
          <cell r="B142">
            <v>454</v>
          </cell>
          <cell r="F142" t="str">
            <v>Not A &amp; G</v>
          </cell>
        </row>
        <row r="143">
          <cell r="B143">
            <v>456</v>
          </cell>
          <cell r="F143" t="str">
            <v>Not A &amp; G</v>
          </cell>
        </row>
        <row r="144">
          <cell r="B144">
            <v>459</v>
          </cell>
          <cell r="F144" t="str">
            <v>Not A &amp; G</v>
          </cell>
        </row>
        <row r="145">
          <cell r="B145">
            <v>465</v>
          </cell>
          <cell r="F145" t="str">
            <v>Not A &amp; G</v>
          </cell>
        </row>
        <row r="146">
          <cell r="B146">
            <v>471</v>
          </cell>
          <cell r="F146" t="str">
            <v>Not A &amp; G</v>
          </cell>
        </row>
        <row r="147">
          <cell r="B147">
            <v>472</v>
          </cell>
          <cell r="F147" t="str">
            <v>Not A &amp; G</v>
          </cell>
        </row>
        <row r="148">
          <cell r="B148">
            <v>474</v>
          </cell>
          <cell r="F148" t="str">
            <v>Not A &amp; G</v>
          </cell>
        </row>
        <row r="149">
          <cell r="B149">
            <v>476</v>
          </cell>
          <cell r="F149" t="str">
            <v>Not A &amp; G</v>
          </cell>
        </row>
        <row r="150">
          <cell r="B150">
            <v>485</v>
          </cell>
          <cell r="F150" t="str">
            <v>Not A &amp; G</v>
          </cell>
        </row>
        <row r="151">
          <cell r="B151">
            <v>486</v>
          </cell>
          <cell r="F151" t="str">
            <v>Not A &amp; G</v>
          </cell>
        </row>
        <row r="152">
          <cell r="B152">
            <v>492</v>
          </cell>
          <cell r="F152" t="str">
            <v>Not A &amp; G</v>
          </cell>
        </row>
        <row r="153">
          <cell r="B153">
            <v>495</v>
          </cell>
          <cell r="F153" t="str">
            <v>Not A &amp; G</v>
          </cell>
        </row>
        <row r="154">
          <cell r="B154">
            <v>509</v>
          </cell>
          <cell r="F154" t="str">
            <v>Not A &amp; G</v>
          </cell>
        </row>
        <row r="155">
          <cell r="B155">
            <v>511</v>
          </cell>
          <cell r="F155" t="str">
            <v>Not A &amp; G</v>
          </cell>
        </row>
        <row r="156">
          <cell r="B156">
            <v>512</v>
          </cell>
          <cell r="F156" t="str">
            <v>Not A &amp; G</v>
          </cell>
        </row>
        <row r="157">
          <cell r="B157">
            <v>518</v>
          </cell>
          <cell r="F157" t="str">
            <v>Not A &amp; G</v>
          </cell>
        </row>
        <row r="158">
          <cell r="B158">
            <v>524</v>
          </cell>
          <cell r="F158" t="str">
            <v>Not A &amp; G</v>
          </cell>
        </row>
        <row r="159">
          <cell r="B159">
            <v>527</v>
          </cell>
          <cell r="F159" t="str">
            <v>Not A &amp; G</v>
          </cell>
        </row>
        <row r="160">
          <cell r="B160">
            <v>532</v>
          </cell>
          <cell r="F160" t="str">
            <v>Not A &amp; G</v>
          </cell>
        </row>
        <row r="161">
          <cell r="B161">
            <v>534</v>
          </cell>
          <cell r="F161" t="str">
            <v>Not A &amp; G</v>
          </cell>
        </row>
        <row r="162">
          <cell r="B162">
            <v>536</v>
          </cell>
          <cell r="F162" t="str">
            <v>Not A &amp; G</v>
          </cell>
        </row>
        <row r="163">
          <cell r="B163">
            <v>539</v>
          </cell>
          <cell r="F163" t="str">
            <v>Not A &amp; G</v>
          </cell>
        </row>
        <row r="164">
          <cell r="B164">
            <v>544</v>
          </cell>
          <cell r="F164" t="str">
            <v>Not A &amp; G</v>
          </cell>
        </row>
        <row r="165">
          <cell r="B165">
            <v>547</v>
          </cell>
          <cell r="F165" t="str">
            <v>Not A &amp; G</v>
          </cell>
        </row>
        <row r="166">
          <cell r="B166">
            <v>551</v>
          </cell>
          <cell r="F166" t="str">
            <v>Not A &amp; G</v>
          </cell>
        </row>
        <row r="167">
          <cell r="B167">
            <v>554</v>
          </cell>
          <cell r="F167" t="str">
            <v>Not A &amp; G</v>
          </cell>
        </row>
        <row r="168">
          <cell r="B168">
            <v>558</v>
          </cell>
          <cell r="F168" t="str">
            <v>Not A &amp; G</v>
          </cell>
        </row>
        <row r="169">
          <cell r="B169">
            <v>561</v>
          </cell>
          <cell r="F169" t="str">
            <v>Not A &amp; G</v>
          </cell>
        </row>
        <row r="170">
          <cell r="B170">
            <v>562</v>
          </cell>
          <cell r="F170" t="str">
            <v>Not A &amp; G</v>
          </cell>
        </row>
        <row r="171">
          <cell r="B171">
            <v>564</v>
          </cell>
          <cell r="F171" t="str">
            <v>Not A &amp; G</v>
          </cell>
        </row>
        <row r="172">
          <cell r="B172">
            <v>566</v>
          </cell>
          <cell r="F172" t="str">
            <v>Not A &amp; G</v>
          </cell>
        </row>
        <row r="173">
          <cell r="B173">
            <v>569</v>
          </cell>
          <cell r="F173" t="str">
            <v>Not A &amp; G</v>
          </cell>
        </row>
        <row r="174">
          <cell r="B174">
            <v>575</v>
          </cell>
          <cell r="F174" t="str">
            <v>Not A &amp; G</v>
          </cell>
        </row>
        <row r="175">
          <cell r="B175">
            <v>576</v>
          </cell>
          <cell r="F175" t="str">
            <v>Not A &amp; G</v>
          </cell>
        </row>
        <row r="176">
          <cell r="B176">
            <v>578</v>
          </cell>
          <cell r="F176" t="str">
            <v>Not A &amp; G</v>
          </cell>
        </row>
        <row r="177">
          <cell r="B177">
            <v>579</v>
          </cell>
          <cell r="F177" t="str">
            <v>Not A &amp; G</v>
          </cell>
        </row>
        <row r="178">
          <cell r="B178">
            <v>580</v>
          </cell>
          <cell r="F178" t="str">
            <v>Not A &amp; G</v>
          </cell>
        </row>
        <row r="179">
          <cell r="B179">
            <v>586</v>
          </cell>
          <cell r="F179" t="str">
            <v>Not A &amp; G</v>
          </cell>
        </row>
        <row r="180">
          <cell r="B180">
            <v>588</v>
          </cell>
          <cell r="F180" t="str">
            <v>Not A &amp; G</v>
          </cell>
        </row>
        <row r="181">
          <cell r="B181">
            <v>594</v>
          </cell>
          <cell r="F181" t="str">
            <v>Not A &amp; G</v>
          </cell>
        </row>
        <row r="182">
          <cell r="B182">
            <v>595</v>
          </cell>
          <cell r="F182" t="str">
            <v>Not A &amp; G</v>
          </cell>
        </row>
        <row r="183">
          <cell r="B183">
            <v>598</v>
          </cell>
          <cell r="F183" t="str">
            <v>Not A &amp; G</v>
          </cell>
        </row>
        <row r="184">
          <cell r="B184">
            <v>600</v>
          </cell>
          <cell r="C184" t="str">
            <v xml:space="preserve">QUALITY, PLANNING &amp; ANALYSIS (R3200  </v>
          </cell>
          <cell r="D184" t="str">
            <v>Staff</v>
          </cell>
          <cell r="E184" t="str">
            <v>PLANNING &amp; DEVELOPMENT</v>
          </cell>
          <cell r="F184" t="str">
            <v>A &amp; G</v>
          </cell>
        </row>
        <row r="185">
          <cell r="B185">
            <v>600</v>
          </cell>
          <cell r="C185" t="str">
            <v>QUALITY, PLANNING &amp; ANALYSIS (R3201</v>
          </cell>
          <cell r="D185" t="str">
            <v>Staff</v>
          </cell>
          <cell r="E185" t="str">
            <v>PLANNING &amp; DEVELOPMENT</v>
          </cell>
          <cell r="F185" t="str">
            <v>A &amp; G</v>
          </cell>
        </row>
        <row r="186">
          <cell r="B186">
            <v>601</v>
          </cell>
          <cell r="C186" t="str">
            <v xml:space="preserve">INFORMATION MANAGEMENT (R58000)      </v>
          </cell>
          <cell r="D186" t="str">
            <v>Staff</v>
          </cell>
          <cell r="E186" t="str">
            <v>INFORMATION SECURITY</v>
          </cell>
          <cell r="F186" t="str">
            <v>A &amp; G</v>
          </cell>
        </row>
        <row r="187">
          <cell r="B187">
            <v>602</v>
          </cell>
          <cell r="C187" t="str">
            <v xml:space="preserve">CORPORATE COMMUNICATIONS (R37000)    </v>
          </cell>
          <cell r="D187" t="str">
            <v>Staff</v>
          </cell>
          <cell r="E187" t="str">
            <v>CORPORATE &amp; EXTERNAL AFFAIRS</v>
          </cell>
          <cell r="F187" t="str">
            <v>A &amp; G</v>
          </cell>
        </row>
        <row r="188">
          <cell r="B188">
            <v>605</v>
          </cell>
          <cell r="C188" t="str">
            <v xml:space="preserve">POWER DELIVERY (R55000)              </v>
          </cell>
          <cell r="D188" t="str">
            <v>Operations</v>
          </cell>
          <cell r="E188" t="str">
            <v>PROT &amp; CONTROL-ENGINEERING &amp; OPS PLAN</v>
          </cell>
          <cell r="F188" t="str">
            <v>A &amp; G</v>
          </cell>
        </row>
        <row r="189">
          <cell r="B189">
            <v>606</v>
          </cell>
          <cell r="C189" t="str">
            <v xml:space="preserve">POWER GENERATION (R56000)            </v>
          </cell>
          <cell r="D189" t="str">
            <v>Operations</v>
          </cell>
          <cell r="E189" t="str">
            <v>POWER GENERATION PROJECTS</v>
          </cell>
          <cell r="F189" t="str">
            <v>Not A &amp; G</v>
          </cell>
        </row>
        <row r="190">
          <cell r="B190">
            <v>607</v>
          </cell>
          <cell r="C190" t="str">
            <v xml:space="preserve">NUCLEAR (R31000)                     </v>
          </cell>
          <cell r="D190" t="str">
            <v>Operations</v>
          </cell>
          <cell r="E190" t="str">
            <v>NUCLEAR INFORMATION SERVICES</v>
          </cell>
          <cell r="F190" t="str">
            <v>A &amp; G</v>
          </cell>
        </row>
        <row r="191">
          <cell r="B191">
            <v>610</v>
          </cell>
          <cell r="C191" t="str">
            <v xml:space="preserve">GOVERNMENTAL AFFAIRS-STATE (R57500)  </v>
          </cell>
          <cell r="D191" t="str">
            <v>Staff</v>
          </cell>
          <cell r="E191" t="str">
            <v>GOVERNMENTAL AFFAIRS-STATE</v>
          </cell>
          <cell r="F191" t="str">
            <v>Not A &amp; G</v>
          </cell>
        </row>
        <row r="192">
          <cell r="B192">
            <v>611</v>
          </cell>
          <cell r="C192" t="str">
            <v xml:space="preserve">ENERGY MARKETING &amp; TRADING           </v>
          </cell>
          <cell r="D192" t="str">
            <v>Operations</v>
          </cell>
          <cell r="E192" t="str">
            <v>EMT-TRADING &amp; OPERATIONS</v>
          </cell>
          <cell r="F192" t="str">
            <v>Not A &amp; G</v>
          </cell>
        </row>
        <row r="193">
          <cell r="B193">
            <v>612</v>
          </cell>
          <cell r="C193" t="str">
            <v xml:space="preserve">FINANCE (R33000)                     </v>
          </cell>
          <cell r="D193" t="str">
            <v>Staff</v>
          </cell>
          <cell r="E193" t="str">
            <v>BUDGETS DEPARTMENT</v>
          </cell>
          <cell r="F193" t="str">
            <v>A &amp; G</v>
          </cell>
        </row>
        <row r="194">
          <cell r="B194">
            <v>613</v>
          </cell>
          <cell r="C194" t="str">
            <v xml:space="preserve">ENERGY MARKETING &amp; TRADING           </v>
          </cell>
          <cell r="D194" t="str">
            <v>Operations</v>
          </cell>
          <cell r="E194" t="str">
            <v>EMT-FINANCE &amp; SYSTEMS</v>
          </cell>
          <cell r="F194" t="str">
            <v>A &amp; G</v>
          </cell>
        </row>
        <row r="195">
          <cell r="B195">
            <v>615</v>
          </cell>
          <cell r="C195" t="str">
            <v xml:space="preserve">POWER GENERATION (R56000)            </v>
          </cell>
          <cell r="D195" t="str">
            <v>Operations</v>
          </cell>
          <cell r="E195" t="str">
            <v>PGBU BUSINESS SERVICES</v>
          </cell>
          <cell r="F195" t="str">
            <v>A &amp; G</v>
          </cell>
        </row>
        <row r="196">
          <cell r="B196">
            <v>616</v>
          </cell>
          <cell r="C196" t="str">
            <v xml:space="preserve">DISTRIBUTION (R53000)                </v>
          </cell>
          <cell r="D196" t="str">
            <v>Operations</v>
          </cell>
          <cell r="E196" t="str">
            <v>DSBN-LIGHTING SUPPORT SERVICES</v>
          </cell>
          <cell r="F196" t="str">
            <v>A &amp; G</v>
          </cell>
        </row>
        <row r="197">
          <cell r="B197">
            <v>618</v>
          </cell>
          <cell r="C197" t="str">
            <v xml:space="preserve">HUMAN RESOURCE (R34000)              </v>
          </cell>
          <cell r="D197" t="str">
            <v>Staff</v>
          </cell>
          <cell r="E197" t="str">
            <v>HR-WORKFORCE PERFORMANCE &amp; DEVELOPMENT</v>
          </cell>
          <cell r="F197" t="str">
            <v>A &amp; G</v>
          </cell>
        </row>
        <row r="198">
          <cell r="B198">
            <v>619</v>
          </cell>
          <cell r="C198" t="str">
            <v xml:space="preserve">ENERGY MARKETING &amp; TRADING           </v>
          </cell>
          <cell r="D198" t="str">
            <v>Operations</v>
          </cell>
          <cell r="E198" t="str">
            <v>ENERGY MARKETING &amp; TRADING</v>
          </cell>
          <cell r="F198" t="str">
            <v>A &amp; G</v>
          </cell>
        </row>
        <row r="199">
          <cell r="B199">
            <v>621</v>
          </cell>
          <cell r="C199" t="str">
            <v xml:space="preserve">POWER GENERATION (R56000)            </v>
          </cell>
          <cell r="D199" t="str">
            <v>Operations</v>
          </cell>
          <cell r="E199" t="str">
            <v>PGBU-CONSTRUCTION EQUIP &amp; FABRICATION</v>
          </cell>
          <cell r="F199" t="str">
            <v>Not A &amp; G</v>
          </cell>
        </row>
        <row r="200">
          <cell r="B200">
            <v>624</v>
          </cell>
          <cell r="C200" t="str">
            <v xml:space="preserve">FINANCE                              </v>
          </cell>
          <cell r="D200" t="str">
            <v>Staff</v>
          </cell>
          <cell r="E200" t="str">
            <v>RESEARCH &amp; DEVELOPMENT</v>
          </cell>
          <cell r="F200" t="str">
            <v>A &amp; G</v>
          </cell>
        </row>
        <row r="201">
          <cell r="B201">
            <v>625</v>
          </cell>
          <cell r="C201" t="str">
            <v xml:space="preserve">POWER GENERATION (R56000)            </v>
          </cell>
          <cell r="D201" t="str">
            <v>Operations</v>
          </cell>
          <cell r="E201" t="str">
            <v>CORPORATE COSTS TO POWER GENERATION</v>
          </cell>
          <cell r="F201" t="str">
            <v>Not A &amp; G</v>
          </cell>
        </row>
        <row r="202">
          <cell r="B202">
            <v>626</v>
          </cell>
          <cell r="C202" t="str">
            <v xml:space="preserve">GENERAL COUNSEL (R35000)             </v>
          </cell>
          <cell r="D202" t="str">
            <v>Staff</v>
          </cell>
          <cell r="E202" t="str">
            <v>ENVIRONMENTAL SERVICES</v>
          </cell>
          <cell r="F202" t="str">
            <v>A &amp; G</v>
          </cell>
        </row>
        <row r="203">
          <cell r="B203">
            <v>627</v>
          </cell>
          <cell r="C203" t="str">
            <v xml:space="preserve">GOVT AFFAIRS-FEDERAL (R36000)        </v>
          </cell>
          <cell r="D203" t="str">
            <v>Staff</v>
          </cell>
          <cell r="E203" t="str">
            <v>GOVERNMENTAL AFFAIRS-FEDERAL</v>
          </cell>
          <cell r="F203" t="str">
            <v>Not A &amp; G</v>
          </cell>
        </row>
        <row r="204">
          <cell r="B204">
            <v>631</v>
          </cell>
          <cell r="C204" t="str">
            <v xml:space="preserve">HR-INTEGRATED SUPPLY CHAIN  (BU=C)   </v>
          </cell>
          <cell r="D204" t="str">
            <v>Staff</v>
          </cell>
          <cell r="E204" t="str">
            <v>NUCLEAR PROCUREMENT &amp; LOGISTICS</v>
          </cell>
          <cell r="F204" t="str">
            <v>Not A &amp; G</v>
          </cell>
        </row>
        <row r="205">
          <cell r="B205">
            <v>633</v>
          </cell>
          <cell r="F205" t="str">
            <v>Not A &amp; G</v>
          </cell>
        </row>
        <row r="206">
          <cell r="B206">
            <v>634</v>
          </cell>
          <cell r="C206" t="str">
            <v xml:space="preserve">ENERGY MARKETING &amp; TRADING           </v>
          </cell>
          <cell r="D206" t="str">
            <v>Operations</v>
          </cell>
          <cell r="E206" t="str">
            <v>EMT-RISK MANAGEMENT</v>
          </cell>
          <cell r="F206" t="str">
            <v>A &amp; G</v>
          </cell>
        </row>
        <row r="207">
          <cell r="B207">
            <v>635</v>
          </cell>
          <cell r="F207" t="str">
            <v>Not A &amp; G</v>
          </cell>
        </row>
        <row r="208">
          <cell r="B208">
            <v>637</v>
          </cell>
          <cell r="C208" t="str">
            <v xml:space="preserve">POWER GENERATION (R56000)            </v>
          </cell>
          <cell r="D208" t="str">
            <v>Operations</v>
          </cell>
          <cell r="E208" t="str">
            <v>PGBU PRODUCTION ASSURANCE</v>
          </cell>
          <cell r="F208" t="str">
            <v>A &amp; G</v>
          </cell>
        </row>
        <row r="209">
          <cell r="B209">
            <v>640</v>
          </cell>
          <cell r="C209" t="str">
            <v xml:space="preserve">HUMAN RESOURCE (R34000)              </v>
          </cell>
          <cell r="D209" t="str">
            <v>Staff</v>
          </cell>
          <cell r="E209" t="str">
            <v>LABOR RELATIONS</v>
          </cell>
          <cell r="F209" t="str">
            <v>A &amp; G</v>
          </cell>
        </row>
        <row r="210">
          <cell r="B210">
            <v>642</v>
          </cell>
          <cell r="C210" t="str">
            <v xml:space="preserve">HUMAN RESOURCE (R34000)              </v>
          </cell>
          <cell r="D210" t="str">
            <v>Staff</v>
          </cell>
          <cell r="E210" t="str">
            <v>CORP REAL ESTATE</v>
          </cell>
          <cell r="F210" t="str">
            <v>A &amp; G</v>
          </cell>
        </row>
        <row r="211">
          <cell r="B211">
            <v>643</v>
          </cell>
          <cell r="C211" t="str">
            <v xml:space="preserve">NUCLEAR (R31000)                     </v>
          </cell>
          <cell r="D211" t="str">
            <v>Operations</v>
          </cell>
          <cell r="E211" t="str">
            <v>QUALITY ASSURANCE</v>
          </cell>
          <cell r="F211" t="str">
            <v>A &amp; G</v>
          </cell>
        </row>
        <row r="212">
          <cell r="B212">
            <v>644</v>
          </cell>
          <cell r="C212" t="str">
            <v xml:space="preserve">DISTRIBUTION (R53000)                </v>
          </cell>
          <cell r="D212" t="str">
            <v>Operations</v>
          </cell>
          <cell r="E212" t="str">
            <v>DSBN-LOGISTICAL SUPPORT SERVICES</v>
          </cell>
          <cell r="F212" t="str">
            <v>Not A &amp; G</v>
          </cell>
        </row>
        <row r="213">
          <cell r="B213">
            <v>645</v>
          </cell>
          <cell r="C213" t="str">
            <v xml:space="preserve">NUCLEAR (R31000)                     </v>
          </cell>
          <cell r="D213" t="str">
            <v>Operations</v>
          </cell>
          <cell r="E213" t="str">
            <v>NUCLEAR ENGINEERING</v>
          </cell>
          <cell r="F213" t="str">
            <v>A &amp; G</v>
          </cell>
        </row>
        <row r="214">
          <cell r="B214">
            <v>647</v>
          </cell>
          <cell r="C214" t="str">
            <v xml:space="preserve">NUCLEAR (R31000)                     </v>
          </cell>
          <cell r="D214" t="str">
            <v>Operations</v>
          </cell>
          <cell r="E214" t="str">
            <v>NUCLEAR PLANT SUPPORT SERVICES</v>
          </cell>
          <cell r="F214" t="str">
            <v>A &amp; G</v>
          </cell>
        </row>
        <row r="215">
          <cell r="B215">
            <v>649</v>
          </cell>
          <cell r="C215" t="str">
            <v xml:space="preserve">DISTRIBUTION (R53000)                </v>
          </cell>
          <cell r="D215" t="str">
            <v>Operations</v>
          </cell>
          <cell r="E215" t="str">
            <v>DSBN OPERATIONS-SUBURBAN</v>
          </cell>
          <cell r="F215" t="str">
            <v>A &amp; G</v>
          </cell>
        </row>
        <row r="216">
          <cell r="B216">
            <v>660</v>
          </cell>
          <cell r="C216" t="str">
            <v xml:space="preserve">FINANCE (R33000)                     </v>
          </cell>
          <cell r="D216" t="str">
            <v>Staff</v>
          </cell>
          <cell r="E216" t="str">
            <v>CORPORATE TAX</v>
          </cell>
          <cell r="F216" t="str">
            <v>A &amp; G</v>
          </cell>
        </row>
        <row r="217">
          <cell r="B217">
            <v>662</v>
          </cell>
          <cell r="C217" t="str">
            <v xml:space="preserve">FINANCE (R33000)                     </v>
          </cell>
          <cell r="D217" t="str">
            <v>Staff</v>
          </cell>
          <cell r="E217" t="str">
            <v>RISK MANAGEMENT</v>
          </cell>
          <cell r="F217" t="str">
            <v>A &amp; G</v>
          </cell>
        </row>
        <row r="218">
          <cell r="B218">
            <v>664</v>
          </cell>
          <cell r="C218" t="str">
            <v xml:space="preserve">FINANCE (R33000)                     </v>
          </cell>
          <cell r="D218" t="str">
            <v>Staff</v>
          </cell>
          <cell r="E218" t="str">
            <v>FINANCIAL-TRUST FUND INVESTMENTS</v>
          </cell>
          <cell r="F218" t="str">
            <v>A &amp; G</v>
          </cell>
        </row>
        <row r="219">
          <cell r="B219">
            <v>666</v>
          </cell>
          <cell r="C219" t="str">
            <v xml:space="preserve">NUCLEAR (R31000)                     </v>
          </cell>
          <cell r="D219" t="str">
            <v>Operations</v>
          </cell>
          <cell r="E219" t="str">
            <v>NUCLEAR ENGINEERING SPECIAL PROJECTS</v>
          </cell>
          <cell r="F219" t="str">
            <v>A &amp; G</v>
          </cell>
        </row>
        <row r="220">
          <cell r="B220">
            <v>669</v>
          </cell>
          <cell r="C220" t="str">
            <v xml:space="preserve">NUCLEAR (R31000)                     </v>
          </cell>
          <cell r="D220" t="str">
            <v>Operations</v>
          </cell>
          <cell r="E220" t="str">
            <v>NUCLEAR FUELS</v>
          </cell>
          <cell r="F220" t="str">
            <v>A &amp; G</v>
          </cell>
        </row>
        <row r="221">
          <cell r="B221">
            <v>672</v>
          </cell>
          <cell r="C221" t="str">
            <v xml:space="preserve">POWER GENERATION (R56000)            </v>
          </cell>
          <cell r="D221" t="str">
            <v>Operations</v>
          </cell>
          <cell r="E221" t="str">
            <v>PGBU PROCUREMENT &amp; MATERIALS MANAGEMENT</v>
          </cell>
          <cell r="F221" t="str">
            <v>Not A &amp; G</v>
          </cell>
        </row>
        <row r="222">
          <cell r="B222">
            <v>673</v>
          </cell>
          <cell r="C222" t="str">
            <v xml:space="preserve">CUSTOMER SERVICE (R51000)            </v>
          </cell>
          <cell r="D222" t="str">
            <v>Operations</v>
          </cell>
          <cell r="E222" t="str">
            <v>CUSTOMER RELATIONS STAFF</v>
          </cell>
          <cell r="F222" t="str">
            <v>A &amp; G</v>
          </cell>
        </row>
        <row r="223">
          <cell r="B223">
            <v>674</v>
          </cell>
          <cell r="C223" t="str">
            <v xml:space="preserve">CUSTOMER SERVICE (R51000)            </v>
          </cell>
          <cell r="D223" t="str">
            <v>Operations</v>
          </cell>
          <cell r="E223" t="str">
            <v>CENTERS-CUSTOMER RELATIONS</v>
          </cell>
          <cell r="F223" t="str">
            <v>Not A &amp; G</v>
          </cell>
        </row>
        <row r="224">
          <cell r="B224">
            <v>676</v>
          </cell>
          <cell r="C224" t="str">
            <v xml:space="preserve">NUCLEAR (R31000)                     </v>
          </cell>
          <cell r="D224" t="str">
            <v>Operations</v>
          </cell>
          <cell r="E224" t="str">
            <v>PSL-NUCLEAR ASSURANCE</v>
          </cell>
          <cell r="F224" t="str">
            <v>Not A &amp; G</v>
          </cell>
        </row>
        <row r="225">
          <cell r="B225">
            <v>679</v>
          </cell>
          <cell r="C225" t="str">
            <v xml:space="preserve">CUSTOMER SERVICE (R51000)            </v>
          </cell>
          <cell r="D225" t="str">
            <v>Operations</v>
          </cell>
          <cell r="E225" t="str">
            <v>REVENUE RECOVERY DEPT.</v>
          </cell>
          <cell r="F225" t="str">
            <v>A &amp; G</v>
          </cell>
        </row>
        <row r="226">
          <cell r="B226">
            <v>682</v>
          </cell>
          <cell r="C226" t="str">
            <v xml:space="preserve">DISTRIBUTION (R53000)                </v>
          </cell>
          <cell r="D226" t="str">
            <v>Operations</v>
          </cell>
          <cell r="E226" t="str">
            <v>DISTRIBUTION SUPPORT SERVICES-ADMIN</v>
          </cell>
          <cell r="F226" t="str">
            <v>Not A &amp; G</v>
          </cell>
        </row>
        <row r="227">
          <cell r="B227">
            <v>685</v>
          </cell>
          <cell r="C227" t="str">
            <v xml:space="preserve">POWER DELIVERY (R55000)              </v>
          </cell>
          <cell r="D227" t="str">
            <v>Operations</v>
          </cell>
          <cell r="E227" t="str">
            <v>POWER DELIVERY TEST LAB</v>
          </cell>
          <cell r="F227" t="str">
            <v>A &amp; G</v>
          </cell>
        </row>
        <row r="228">
          <cell r="B228">
            <v>686</v>
          </cell>
          <cell r="C228" t="str">
            <v xml:space="preserve">POWER DELIVERY (R55000)              </v>
          </cell>
          <cell r="D228" t="str">
            <v>Operations</v>
          </cell>
          <cell r="E228" t="str">
            <v>SUBSTATION ENGINEERING</v>
          </cell>
          <cell r="F228" t="str">
            <v>A &amp; G</v>
          </cell>
        </row>
        <row r="229">
          <cell r="B229">
            <v>687</v>
          </cell>
          <cell r="C229" t="str">
            <v xml:space="preserve">POWER DELIVERY (R55000)              </v>
          </cell>
          <cell r="D229" t="str">
            <v>Operations</v>
          </cell>
          <cell r="E229" t="str">
            <v>TRANSMISSION-DSGN &amp; STND</v>
          </cell>
          <cell r="F229" t="str">
            <v>A &amp; G</v>
          </cell>
        </row>
        <row r="230">
          <cell r="B230">
            <v>689</v>
          </cell>
          <cell r="C230" t="str">
            <v xml:space="preserve">POWER DELIVERY (R55000)              </v>
          </cell>
          <cell r="D230" t="str">
            <v>Operations</v>
          </cell>
          <cell r="E230" t="str">
            <v>TRANSMISSION ENGINEERING</v>
          </cell>
          <cell r="F230" t="str">
            <v>A &amp; G</v>
          </cell>
        </row>
        <row r="231">
          <cell r="B231">
            <v>690</v>
          </cell>
          <cell r="C231" t="str">
            <v xml:space="preserve">ENERGY MARKETING &amp; TRADING           </v>
          </cell>
          <cell r="D231" t="str">
            <v>Operations</v>
          </cell>
          <cell r="E231" t="str">
            <v>EMT-CONTRACT &amp; ADMINISTRATION</v>
          </cell>
          <cell r="F231" t="str">
            <v>A &amp; G</v>
          </cell>
        </row>
        <row r="232">
          <cell r="B232">
            <v>692</v>
          </cell>
          <cell r="C232" t="str">
            <v xml:space="preserve">POWER DELIVERY (R55000)              </v>
          </cell>
          <cell r="D232" t="str">
            <v>Operations</v>
          </cell>
          <cell r="E232" t="str">
            <v>DELIVERY ASSURANCE SUPPORT</v>
          </cell>
          <cell r="F232" t="str">
            <v>A &amp; G</v>
          </cell>
        </row>
        <row r="233">
          <cell r="B233">
            <v>693</v>
          </cell>
          <cell r="C233" t="str">
            <v xml:space="preserve">POWER GENERATION (R56000)            </v>
          </cell>
          <cell r="D233" t="str">
            <v>Operations</v>
          </cell>
          <cell r="E233" t="str">
            <v>PGBU INFORMATION SYSTEMS</v>
          </cell>
          <cell r="F233" t="str">
            <v>A &amp; G</v>
          </cell>
        </row>
        <row r="234">
          <cell r="B234">
            <v>694</v>
          </cell>
          <cell r="C234" t="str">
            <v xml:space="preserve">NUCLEAR (R31000)                     </v>
          </cell>
          <cell r="D234" t="str">
            <v>Operations</v>
          </cell>
          <cell r="E234" t="str">
            <v>PTN-NUCLEAR ASSURANCE</v>
          </cell>
          <cell r="F234" t="str">
            <v>Not A &amp; G</v>
          </cell>
        </row>
        <row r="235">
          <cell r="B235">
            <v>695</v>
          </cell>
          <cell r="C235" t="str">
            <v xml:space="preserve">NUCLEAR (R31000)                     </v>
          </cell>
          <cell r="D235" t="str">
            <v>Operations</v>
          </cell>
          <cell r="E235" t="str">
            <v>CNRB/NUCLEAR SAFETY SPEAKOUT (NSS)</v>
          </cell>
          <cell r="F235" t="str">
            <v>A &amp; G</v>
          </cell>
        </row>
        <row r="236">
          <cell r="B236">
            <v>697</v>
          </cell>
          <cell r="C236" t="str">
            <v xml:space="preserve">POWER GENERATION (R56000)            </v>
          </cell>
          <cell r="D236" t="str">
            <v>Operations</v>
          </cell>
          <cell r="E236" t="str">
            <v>PGBU NON FPL GENERATION-SJRPP &amp; SCHERER</v>
          </cell>
          <cell r="F236" t="str">
            <v>Not A &amp; G</v>
          </cell>
        </row>
        <row r="237">
          <cell r="B237">
            <v>698</v>
          </cell>
          <cell r="C237" t="str">
            <v xml:space="preserve">DISTRIBUTION (R53000)                </v>
          </cell>
          <cell r="D237" t="str">
            <v>Operations</v>
          </cell>
          <cell r="E237" t="str">
            <v>WEST REGION FLEET SERVICES</v>
          </cell>
          <cell r="F237" t="str">
            <v>Not A &amp; G</v>
          </cell>
        </row>
        <row r="238">
          <cell r="B238">
            <v>708</v>
          </cell>
          <cell r="F238" t="str">
            <v>Not A &amp; G</v>
          </cell>
        </row>
        <row r="239">
          <cell r="B239">
            <v>709</v>
          </cell>
          <cell r="F239" t="str">
            <v>Not A &amp; G</v>
          </cell>
        </row>
        <row r="240">
          <cell r="B240">
            <v>710</v>
          </cell>
          <cell r="F240" t="str">
            <v>Not A &amp; G</v>
          </cell>
        </row>
        <row r="241">
          <cell r="B241">
            <v>711</v>
          </cell>
          <cell r="F241" t="str">
            <v>Not A &amp; G</v>
          </cell>
        </row>
        <row r="242">
          <cell r="B242">
            <v>712</v>
          </cell>
          <cell r="F242" t="str">
            <v>Not A &amp; G</v>
          </cell>
        </row>
        <row r="243">
          <cell r="B243">
            <v>716</v>
          </cell>
          <cell r="F243" t="str">
            <v>Not A &amp; G</v>
          </cell>
        </row>
        <row r="244">
          <cell r="B244">
            <v>718</v>
          </cell>
          <cell r="F244" t="str">
            <v>Not A &amp; G</v>
          </cell>
        </row>
        <row r="245">
          <cell r="B245">
            <v>722</v>
          </cell>
          <cell r="C245" t="str">
            <v xml:space="preserve">DISTRIBUTION (R53000)                </v>
          </cell>
          <cell r="D245" t="str">
            <v>Operations</v>
          </cell>
          <cell r="E245" t="str">
            <v>DSBN-OPERATIONS STAFF</v>
          </cell>
          <cell r="F245" t="str">
            <v>A &amp; G</v>
          </cell>
        </row>
        <row r="246">
          <cell r="B246">
            <v>724</v>
          </cell>
          <cell r="F246" t="str">
            <v>Not A &amp; G</v>
          </cell>
        </row>
        <row r="247">
          <cell r="B247">
            <v>727</v>
          </cell>
          <cell r="F247" t="str">
            <v>Not A &amp; G</v>
          </cell>
        </row>
        <row r="248">
          <cell r="B248">
            <v>728</v>
          </cell>
          <cell r="F248" t="str">
            <v>Not A &amp; G</v>
          </cell>
        </row>
        <row r="249">
          <cell r="B249">
            <v>729</v>
          </cell>
          <cell r="F249" t="str">
            <v>Not A &amp; G</v>
          </cell>
        </row>
        <row r="250">
          <cell r="B250">
            <v>730</v>
          </cell>
          <cell r="F250" t="str">
            <v>Not A &amp; G</v>
          </cell>
        </row>
        <row r="251">
          <cell r="B251">
            <v>731</v>
          </cell>
          <cell r="F251" t="str">
            <v>Not A &amp; G</v>
          </cell>
        </row>
        <row r="252">
          <cell r="B252">
            <v>735</v>
          </cell>
          <cell r="F252" t="str">
            <v>Not A &amp; G</v>
          </cell>
        </row>
        <row r="253">
          <cell r="B253">
            <v>736</v>
          </cell>
          <cell r="F253" t="str">
            <v>Not A &amp; G</v>
          </cell>
        </row>
        <row r="254">
          <cell r="B254">
            <v>742</v>
          </cell>
          <cell r="F254" t="str">
            <v>Not A &amp; G</v>
          </cell>
        </row>
        <row r="255">
          <cell r="B255">
            <v>750</v>
          </cell>
          <cell r="C255" t="str">
            <v xml:space="preserve">DISTRIBUTION (R53000)                </v>
          </cell>
          <cell r="D255" t="str">
            <v>Operations</v>
          </cell>
          <cell r="E255" t="str">
            <v>DSBN-OPERATIONS STAFF</v>
          </cell>
          <cell r="F255" t="str">
            <v>Not A &amp; G</v>
          </cell>
        </row>
        <row r="256">
          <cell r="B256">
            <v>750</v>
          </cell>
          <cell r="C256" t="str">
            <v xml:space="preserve">DISTRIBUTION (R53000)                </v>
          </cell>
          <cell r="D256" t="str">
            <v>Operations</v>
          </cell>
          <cell r="E256" t="str">
            <v>DSBN-BUSINESS IMPROVEMENT</v>
          </cell>
          <cell r="F256" t="str">
            <v>Not A &amp; G</v>
          </cell>
        </row>
        <row r="257">
          <cell r="B257">
            <v>751</v>
          </cell>
          <cell r="C257" t="str">
            <v xml:space="preserve">DISTRIBUTION (R53000)                </v>
          </cell>
          <cell r="D257" t="str">
            <v>Operations</v>
          </cell>
          <cell r="E257" t="str">
            <v>DSBN-REGULATIONS &amp; STANDARDIZATION</v>
          </cell>
          <cell r="F257" t="str">
            <v>A &amp; G</v>
          </cell>
        </row>
        <row r="258">
          <cell r="B258">
            <v>752</v>
          </cell>
          <cell r="C258" t="str">
            <v xml:space="preserve">DISTRIBUTION (R53000)                </v>
          </cell>
          <cell r="D258" t="str">
            <v>Operations</v>
          </cell>
          <cell r="E258" t="str">
            <v>DSBN-SAFETY</v>
          </cell>
          <cell r="F258" t="str">
            <v>A &amp; G</v>
          </cell>
        </row>
        <row r="259">
          <cell r="B259">
            <v>755</v>
          </cell>
          <cell r="C259" t="str">
            <v xml:space="preserve">DISTRIBUTION (R53000)                </v>
          </cell>
          <cell r="D259" t="str">
            <v>Operations</v>
          </cell>
          <cell r="E259" t="str">
            <v>DSBN-OFC CONTROL</v>
          </cell>
          <cell r="F259" t="str">
            <v>A &amp; G</v>
          </cell>
        </row>
        <row r="260">
          <cell r="B260">
            <v>762</v>
          </cell>
          <cell r="F260" t="str">
            <v>Not A &amp; G</v>
          </cell>
        </row>
        <row r="261">
          <cell r="B261">
            <v>765</v>
          </cell>
          <cell r="F261" t="str">
            <v>Not A &amp; G</v>
          </cell>
        </row>
        <row r="262">
          <cell r="B262">
            <v>780</v>
          </cell>
          <cell r="C262" t="str">
            <v xml:space="preserve">DISTRIBUTION (R53000)                </v>
          </cell>
          <cell r="D262" t="str">
            <v>Operations</v>
          </cell>
          <cell r="E262" t="str">
            <v>CLAIMS &amp; ONE-CALL</v>
          </cell>
          <cell r="F262" t="str">
            <v>A &amp; G</v>
          </cell>
        </row>
        <row r="263">
          <cell r="B263">
            <v>781</v>
          </cell>
          <cell r="F263" t="str">
            <v>Not A &amp; G</v>
          </cell>
        </row>
        <row r="264">
          <cell r="B264">
            <v>791</v>
          </cell>
          <cell r="F264" t="str">
            <v>Not A &amp; G</v>
          </cell>
        </row>
        <row r="265">
          <cell r="B265">
            <v>792</v>
          </cell>
          <cell r="F265" t="str">
            <v>Not A &amp; G</v>
          </cell>
        </row>
        <row r="266">
          <cell r="B266">
            <v>804</v>
          </cell>
          <cell r="F266" t="str">
            <v>Not A &amp; G</v>
          </cell>
        </row>
        <row r="267">
          <cell r="B267">
            <v>805</v>
          </cell>
          <cell r="F267" t="str">
            <v>Not A &amp; G</v>
          </cell>
        </row>
        <row r="268">
          <cell r="B268">
            <v>808</v>
          </cell>
          <cell r="F268" t="str">
            <v>Not A &amp; G</v>
          </cell>
        </row>
        <row r="269">
          <cell r="B269">
            <v>811</v>
          </cell>
          <cell r="C269" t="str">
            <v xml:space="preserve">CUSTOMER SERVICE (R51000)            </v>
          </cell>
          <cell r="D269" t="str">
            <v>Operations</v>
          </cell>
          <cell r="E269" t="str">
            <v>CUST. SVC. RES. BILL &amp; PAYMENT</v>
          </cell>
          <cell r="F269" t="str">
            <v>A &amp; G</v>
          </cell>
        </row>
        <row r="270">
          <cell r="B270">
            <v>812</v>
          </cell>
          <cell r="F270" t="str">
            <v>Not A &amp; G</v>
          </cell>
        </row>
        <row r="271">
          <cell r="B271">
            <v>814</v>
          </cell>
          <cell r="F271" t="str">
            <v>Not A &amp; G</v>
          </cell>
        </row>
        <row r="272">
          <cell r="B272">
            <v>815</v>
          </cell>
          <cell r="F272" t="str">
            <v>Not A &amp; G</v>
          </cell>
        </row>
        <row r="273">
          <cell r="B273">
            <v>816</v>
          </cell>
          <cell r="C273" t="str">
            <v xml:space="preserve">DISTRIBUTION (R53000)                </v>
          </cell>
          <cell r="D273" t="str">
            <v>Operations</v>
          </cell>
          <cell r="E273" t="str">
            <v>OPERATIONAL EXCELLENCE</v>
          </cell>
          <cell r="F273" t="str">
            <v>A &amp; G</v>
          </cell>
        </row>
        <row r="274">
          <cell r="B274">
            <v>817</v>
          </cell>
          <cell r="F274" t="str">
            <v>Not A &amp; G</v>
          </cell>
        </row>
        <row r="275">
          <cell r="B275">
            <v>819</v>
          </cell>
          <cell r="F275" t="str">
            <v>Not A &amp; G</v>
          </cell>
        </row>
        <row r="276">
          <cell r="B276">
            <v>825</v>
          </cell>
          <cell r="F276" t="str">
            <v>Not A &amp; G</v>
          </cell>
        </row>
        <row r="277">
          <cell r="B277">
            <v>826</v>
          </cell>
          <cell r="F277" t="str">
            <v>Not A &amp; G</v>
          </cell>
        </row>
        <row r="278">
          <cell r="B278">
            <v>827</v>
          </cell>
          <cell r="F278" t="str">
            <v>Not A &amp; G</v>
          </cell>
        </row>
        <row r="279">
          <cell r="B279">
            <v>828</v>
          </cell>
          <cell r="F279" t="str">
            <v>Not A &amp; G</v>
          </cell>
        </row>
        <row r="280">
          <cell r="B280">
            <v>830</v>
          </cell>
          <cell r="F280" t="str">
            <v>Not A &amp; G</v>
          </cell>
        </row>
        <row r="281">
          <cell r="B281">
            <v>833</v>
          </cell>
          <cell r="F281" t="str">
            <v>Not A &amp; G</v>
          </cell>
        </row>
        <row r="282">
          <cell r="B282">
            <v>835</v>
          </cell>
          <cell r="F282" t="str">
            <v>Not A &amp; G</v>
          </cell>
        </row>
        <row r="283">
          <cell r="B283">
            <v>842</v>
          </cell>
          <cell r="F283" t="str">
            <v>Not A &amp; G</v>
          </cell>
        </row>
        <row r="284">
          <cell r="B284">
            <v>843</v>
          </cell>
          <cell r="F284" t="str">
            <v>Not A &amp; G</v>
          </cell>
        </row>
        <row r="285">
          <cell r="B285">
            <v>850</v>
          </cell>
          <cell r="F285" t="str">
            <v>Not A &amp; G</v>
          </cell>
        </row>
        <row r="286">
          <cell r="B286">
            <v>854</v>
          </cell>
          <cell r="F286" t="str">
            <v>Not A &amp; G</v>
          </cell>
        </row>
        <row r="287">
          <cell r="B287">
            <v>855</v>
          </cell>
          <cell r="F287" t="str">
            <v>Not A &amp; G</v>
          </cell>
        </row>
        <row r="288">
          <cell r="B288">
            <v>864</v>
          </cell>
          <cell r="F288" t="str">
            <v>Not A &amp; G</v>
          </cell>
        </row>
        <row r="289">
          <cell r="B289">
            <v>870</v>
          </cell>
          <cell r="F289" t="str">
            <v>Not A &amp; G</v>
          </cell>
        </row>
        <row r="290">
          <cell r="B290">
            <v>873</v>
          </cell>
          <cell r="C290" t="str">
            <v xml:space="preserve">DISTRIBUTION (R53000)                </v>
          </cell>
          <cell r="D290" t="str">
            <v>Operations</v>
          </cell>
          <cell r="E290" t="str">
            <v>PS SUPPORT SERVICES ADMIN</v>
          </cell>
          <cell r="F290" t="str">
            <v>A &amp; G</v>
          </cell>
        </row>
        <row r="291">
          <cell r="B291">
            <v>874</v>
          </cell>
          <cell r="F291" t="str">
            <v>Not A &amp; G</v>
          </cell>
        </row>
        <row r="292">
          <cell r="B292">
            <v>875</v>
          </cell>
          <cell r="F292" t="str">
            <v>Not A &amp; G</v>
          </cell>
        </row>
        <row r="293">
          <cell r="B293">
            <v>876</v>
          </cell>
          <cell r="F293" t="str">
            <v>Not A &amp; G</v>
          </cell>
        </row>
        <row r="294">
          <cell r="B294">
            <v>879</v>
          </cell>
          <cell r="F294" t="str">
            <v>Not A &amp; G</v>
          </cell>
        </row>
        <row r="295">
          <cell r="B295">
            <v>880</v>
          </cell>
          <cell r="F295" t="str">
            <v>Not A &amp; G</v>
          </cell>
        </row>
        <row r="296">
          <cell r="B296">
            <v>881</v>
          </cell>
          <cell r="F296" t="str">
            <v>Not A &amp; G</v>
          </cell>
        </row>
        <row r="297">
          <cell r="B297">
            <v>882</v>
          </cell>
          <cell r="F297" t="str">
            <v>Not A &amp; G</v>
          </cell>
        </row>
        <row r="298">
          <cell r="B298">
            <v>883</v>
          </cell>
          <cell r="F298" t="str">
            <v>Not A &amp; G</v>
          </cell>
        </row>
        <row r="299">
          <cell r="B299">
            <v>884</v>
          </cell>
          <cell r="F299" t="str">
            <v>Not A &amp; G</v>
          </cell>
        </row>
        <row r="300">
          <cell r="B300">
            <v>888</v>
          </cell>
          <cell r="F300" t="str">
            <v>Not A &amp; G</v>
          </cell>
        </row>
        <row r="301">
          <cell r="B301">
            <v>889</v>
          </cell>
          <cell r="F301" t="str">
            <v>Not A &amp; G</v>
          </cell>
        </row>
        <row r="302">
          <cell r="B302">
            <v>894</v>
          </cell>
          <cell r="F302" t="str">
            <v>Not A &amp; G</v>
          </cell>
        </row>
        <row r="303">
          <cell r="B303">
            <v>897</v>
          </cell>
          <cell r="F303" t="str">
            <v>Not A &amp; G</v>
          </cell>
        </row>
        <row r="304">
          <cell r="B304">
            <v>898</v>
          </cell>
          <cell r="F304" t="str">
            <v>Not A &amp; G</v>
          </cell>
        </row>
        <row r="305">
          <cell r="B305">
            <v>900</v>
          </cell>
          <cell r="C305" t="str">
            <v xml:space="preserve">POWER GENERATION (R56000)            </v>
          </cell>
          <cell r="D305" t="str">
            <v>Operations</v>
          </cell>
          <cell r="E305" t="str">
            <v>PGBU MANAGEMENT</v>
          </cell>
          <cell r="F305" t="str">
            <v>A &amp; G</v>
          </cell>
        </row>
        <row r="306">
          <cell r="B306">
            <v>901</v>
          </cell>
          <cell r="F306" t="str">
            <v>Not A &amp; G</v>
          </cell>
        </row>
        <row r="307">
          <cell r="B307">
            <v>904</v>
          </cell>
          <cell r="F307" t="str">
            <v>Not A &amp; G</v>
          </cell>
        </row>
        <row r="308">
          <cell r="B308">
            <v>905</v>
          </cell>
          <cell r="F308" t="str">
            <v>Not A &amp; G</v>
          </cell>
        </row>
        <row r="309">
          <cell r="B309">
            <v>907</v>
          </cell>
          <cell r="F309" t="str">
            <v>Not A &amp; G</v>
          </cell>
        </row>
        <row r="310">
          <cell r="B310">
            <v>908</v>
          </cell>
          <cell r="F310" t="str">
            <v>Not A &amp; G</v>
          </cell>
        </row>
        <row r="311">
          <cell r="B311">
            <v>911</v>
          </cell>
          <cell r="F311" t="str">
            <v>Not A &amp; G</v>
          </cell>
        </row>
        <row r="312">
          <cell r="B312">
            <v>913</v>
          </cell>
          <cell r="F312" t="str">
            <v>Not A &amp; G</v>
          </cell>
        </row>
        <row r="313">
          <cell r="B313">
            <v>914</v>
          </cell>
          <cell r="F313" t="str">
            <v>Not A &amp; G</v>
          </cell>
        </row>
        <row r="314">
          <cell r="B314">
            <v>916</v>
          </cell>
          <cell r="F314" t="str">
            <v>Not A &amp; G</v>
          </cell>
        </row>
        <row r="315">
          <cell r="B315">
            <v>917</v>
          </cell>
          <cell r="F315" t="str">
            <v>Not A &amp; G</v>
          </cell>
        </row>
        <row r="316">
          <cell r="B316">
            <v>918</v>
          </cell>
          <cell r="F316" t="str">
            <v>Not A &amp; G</v>
          </cell>
        </row>
        <row r="317">
          <cell r="B317">
            <v>920</v>
          </cell>
          <cell r="F317" t="str">
            <v>Not A &amp; G</v>
          </cell>
        </row>
        <row r="318">
          <cell r="B318">
            <v>923</v>
          </cell>
          <cell r="F318" t="str">
            <v>Not A &amp; G</v>
          </cell>
        </row>
        <row r="319">
          <cell r="B319">
            <v>924</v>
          </cell>
          <cell r="F319" t="str">
            <v>Not A &amp; G</v>
          </cell>
        </row>
        <row r="320">
          <cell r="B320">
            <v>926</v>
          </cell>
          <cell r="F320" t="str">
            <v>Not A &amp; G</v>
          </cell>
        </row>
        <row r="321">
          <cell r="B321">
            <v>928</v>
          </cell>
          <cell r="F321" t="str">
            <v>Not A &amp; G</v>
          </cell>
        </row>
        <row r="322">
          <cell r="B322">
            <v>929</v>
          </cell>
          <cell r="F322" t="str">
            <v>Not A &amp; G</v>
          </cell>
        </row>
        <row r="323">
          <cell r="B323">
            <v>933</v>
          </cell>
          <cell r="F323" t="str">
            <v>Not A &amp; G</v>
          </cell>
        </row>
        <row r="324">
          <cell r="B324">
            <v>944</v>
          </cell>
          <cell r="F324" t="str">
            <v>Not A &amp; G</v>
          </cell>
        </row>
        <row r="325">
          <cell r="B325">
            <v>945</v>
          </cell>
          <cell r="F325" t="str">
            <v>Not A &amp; G</v>
          </cell>
        </row>
        <row r="326">
          <cell r="B326">
            <v>947</v>
          </cell>
          <cell r="F326" t="str">
            <v>Not A &amp; G</v>
          </cell>
        </row>
        <row r="327">
          <cell r="B327">
            <v>951</v>
          </cell>
          <cell r="C327" t="str">
            <v xml:space="preserve">NUCLEAR (R31000)                     </v>
          </cell>
          <cell r="D327" t="str">
            <v>Operations</v>
          </cell>
          <cell r="E327" t="str">
            <v>NUCLEAR BUSINESS SERVICES</v>
          </cell>
          <cell r="F327" t="str">
            <v>A &amp; G</v>
          </cell>
        </row>
        <row r="328">
          <cell r="B328">
            <v>955</v>
          </cell>
          <cell r="C328" t="str">
            <v xml:space="preserve">POWER DELIVERY (R55000)              </v>
          </cell>
          <cell r="D328" t="str">
            <v>Operations</v>
          </cell>
          <cell r="E328" t="str">
            <v>TRANSMISSION OPERATIONS &amp; PLANNING</v>
          </cell>
          <cell r="F328" t="str">
            <v>A &amp; G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Software Recap"/>
      <sheetName val="Rules"/>
      <sheetName val="Data"/>
      <sheetName val="1996"/>
      <sheetName val="2001 Expend - Orig"/>
      <sheetName val="Balance Control Sheet"/>
      <sheetName val="ROI Rate"/>
      <sheetName val="ROI Calc"/>
    </sheetNames>
    <sheetDataSet>
      <sheetData sheetId="0"/>
      <sheetData sheetId="1"/>
      <sheetData sheetId="2"/>
      <sheetData sheetId="3">
        <row r="6">
          <cell r="B6" t="str">
            <v>Business Unit</v>
          </cell>
          <cell r="C6" t="str">
            <v>Locn.</v>
          </cell>
          <cell r="D6" t="str">
            <v>W.O.</v>
          </cell>
          <cell r="E6" t="str">
            <v>A &amp; G Benefit</v>
          </cell>
          <cell r="F6" t="str">
            <v>Description</v>
          </cell>
          <cell r="G6" t="str">
            <v>Project To Date January 2001</v>
          </cell>
          <cell r="H6">
            <v>36892</v>
          </cell>
          <cell r="I6">
            <v>36923</v>
          </cell>
          <cell r="J6">
            <v>36951</v>
          </cell>
          <cell r="K6">
            <v>36982</v>
          </cell>
          <cell r="L6">
            <v>37012</v>
          </cell>
          <cell r="M6">
            <v>37043</v>
          </cell>
          <cell r="N6">
            <v>37073</v>
          </cell>
          <cell r="O6">
            <v>37104</v>
          </cell>
          <cell r="P6">
            <v>37135</v>
          </cell>
          <cell r="Q6">
            <v>37165</v>
          </cell>
          <cell r="R6">
            <v>37196</v>
          </cell>
          <cell r="S6">
            <v>37226</v>
          </cell>
          <cell r="T6" t="str">
            <v>Total 2001</v>
          </cell>
          <cell r="U6" t="str">
            <v>Project To Date December 2001</v>
          </cell>
          <cell r="V6" t="str">
            <v>Closed Month</v>
          </cell>
          <cell r="W6" t="str">
            <v>Closed Year</v>
          </cell>
          <cell r="X6" t="str">
            <v>Gross Plant</v>
          </cell>
          <cell r="Y6" t="str">
            <v>Less: Reserve</v>
          </cell>
          <cell r="Z6" t="str">
            <v>Net Book Value</v>
          </cell>
          <cell r="AA6" t="str">
            <v>Annual Amortization</v>
          </cell>
        </row>
        <row r="7">
          <cell r="B7" t="str">
            <v>CORPORATE SERVICES</v>
          </cell>
          <cell r="C7">
            <v>683</v>
          </cell>
          <cell r="D7">
            <v>4627</v>
          </cell>
          <cell r="E7" t="str">
            <v>Yes</v>
          </cell>
          <cell r="F7" t="str">
            <v xml:space="preserve"> HIGH VOLUME LOW DOLLAR (HVLD) PROCUREMENT SYS</v>
          </cell>
          <cell r="G7">
            <v>3505061.44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3505061.44</v>
          </cell>
          <cell r="V7">
            <v>35339</v>
          </cell>
          <cell r="W7">
            <v>1996</v>
          </cell>
          <cell r="X7">
            <v>3505061.44</v>
          </cell>
          <cell r="Y7">
            <v>3505061.44</v>
          </cell>
          <cell r="Z7">
            <v>0</v>
          </cell>
          <cell r="AA7">
            <v>701012.28800000006</v>
          </cell>
        </row>
        <row r="8">
          <cell r="B8" t="str">
            <v>CORPORATE SERVICES</v>
          </cell>
          <cell r="C8">
            <v>40</v>
          </cell>
          <cell r="D8">
            <v>6741</v>
          </cell>
          <cell r="E8" t="str">
            <v>Yes 2000</v>
          </cell>
          <cell r="F8" t="str">
            <v>SINGLE SIGN-ON DEVELOPMENT</v>
          </cell>
          <cell r="G8">
            <v>1401084.98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1401084.98</v>
          </cell>
          <cell r="V8">
            <v>35947</v>
          </cell>
          <cell r="W8">
            <v>1998</v>
          </cell>
          <cell r="X8">
            <v>1401084.98</v>
          </cell>
          <cell r="Y8">
            <v>980759.48600000003</v>
          </cell>
          <cell r="Z8">
            <v>420325.49399999995</v>
          </cell>
          <cell r="AA8">
            <v>280216.99599999998</v>
          </cell>
        </row>
        <row r="9">
          <cell r="B9" t="str">
            <v>CORPORATE SERVICES</v>
          </cell>
          <cell r="C9">
            <v>40</v>
          </cell>
          <cell r="D9">
            <v>7320</v>
          </cell>
          <cell r="E9" t="str">
            <v>Yes 2000</v>
          </cell>
          <cell r="F9" t="str">
            <v>DOCUMENT MNGMT (ENTERPRISE SOLUTION)</v>
          </cell>
          <cell r="G9">
            <v>1749367.15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1749367.15</v>
          </cell>
          <cell r="V9">
            <v>36161</v>
          </cell>
          <cell r="W9">
            <v>1999</v>
          </cell>
          <cell r="X9">
            <v>1749367.15</v>
          </cell>
          <cell r="Y9">
            <v>874683.57499999995</v>
          </cell>
          <cell r="Z9">
            <v>874683.57499999995</v>
          </cell>
          <cell r="AA9">
            <v>349873.43</v>
          </cell>
        </row>
        <row r="10">
          <cell r="B10" t="str">
            <v>CORPORATE SERVICES</v>
          </cell>
          <cell r="C10">
            <v>40</v>
          </cell>
          <cell r="D10">
            <v>7051</v>
          </cell>
          <cell r="E10" t="str">
            <v>Yes 2000</v>
          </cell>
          <cell r="F10" t="str">
            <v>GIS LANDBASE - DEVELOPMENT</v>
          </cell>
          <cell r="G10">
            <v>4795402.88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4795402.88</v>
          </cell>
          <cell r="V10">
            <v>36373</v>
          </cell>
          <cell r="W10">
            <v>1999</v>
          </cell>
          <cell r="X10">
            <v>4795402.88</v>
          </cell>
          <cell r="Y10">
            <v>2397701.44</v>
          </cell>
          <cell r="Z10">
            <v>2397701.44</v>
          </cell>
          <cell r="AA10">
            <v>959080.576</v>
          </cell>
        </row>
        <row r="11">
          <cell r="B11" t="str">
            <v>CORPORATE SERVICES</v>
          </cell>
          <cell r="C11">
            <v>40</v>
          </cell>
          <cell r="D11">
            <v>7052</v>
          </cell>
          <cell r="E11" t="str">
            <v>Yes 2000</v>
          </cell>
          <cell r="F11" t="str">
            <v>INTERAPPLICATION ENABLERS - DEVLPMT</v>
          </cell>
          <cell r="G11">
            <v>1666484.12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1666484.12</v>
          </cell>
          <cell r="V11">
            <v>36373</v>
          </cell>
          <cell r="W11">
            <v>1999</v>
          </cell>
          <cell r="X11">
            <v>1666484.12</v>
          </cell>
          <cell r="Y11">
            <v>833242.06</v>
          </cell>
          <cell r="Z11">
            <v>833242.06</v>
          </cell>
          <cell r="AA11">
            <v>333296.82400000002</v>
          </cell>
        </row>
        <row r="12">
          <cell r="B12" t="str">
            <v>CORPORATE SERVICES</v>
          </cell>
          <cell r="C12">
            <v>38</v>
          </cell>
          <cell r="D12">
            <v>7968</v>
          </cell>
          <cell r="E12" t="str">
            <v>Yes 2000</v>
          </cell>
          <cell r="F12" t="str">
            <v>ORACLE ENTERPRISES LICENSE - 1999</v>
          </cell>
          <cell r="G12">
            <v>942785.3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942785.3</v>
          </cell>
          <cell r="V12">
            <v>36586</v>
          </cell>
          <cell r="W12">
            <v>2000</v>
          </cell>
          <cell r="X12">
            <v>942785.3</v>
          </cell>
          <cell r="Y12">
            <v>282835.59000000008</v>
          </cell>
          <cell r="Z12">
            <v>659949.71</v>
          </cell>
          <cell r="AA12">
            <v>188557.06000000003</v>
          </cell>
        </row>
        <row r="13">
          <cell r="B13" t="str">
            <v>CORPORATE SERVICES</v>
          </cell>
          <cell r="C13">
            <v>51</v>
          </cell>
          <cell r="D13">
            <v>7793</v>
          </cell>
          <cell r="E13" t="str">
            <v>Yes 2000</v>
          </cell>
          <cell r="F13" t="str">
            <v>STANDARDIZING COMMON SERV 2000 - DEVELOP</v>
          </cell>
          <cell r="G13">
            <v>507572.53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507572.53</v>
          </cell>
          <cell r="V13">
            <v>36617</v>
          </cell>
          <cell r="W13">
            <v>2000</v>
          </cell>
          <cell r="X13">
            <v>507572.53</v>
          </cell>
          <cell r="Y13">
            <v>152271.75900000002</v>
          </cell>
          <cell r="Z13">
            <v>355300.77100000001</v>
          </cell>
          <cell r="AA13">
            <v>101514.50600000001</v>
          </cell>
        </row>
        <row r="14">
          <cell r="B14" t="str">
            <v>CORPORATE SERVICES</v>
          </cell>
          <cell r="C14">
            <v>38</v>
          </cell>
          <cell r="D14">
            <v>8295</v>
          </cell>
          <cell r="E14" t="str">
            <v>Yes 2000</v>
          </cell>
          <cell r="F14" t="str">
            <v>ORACLE ENTERPRISES LICENSE - 2000 DEVELOPMENT</v>
          </cell>
          <cell r="G14">
            <v>2410779.66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2410779.66</v>
          </cell>
          <cell r="V14">
            <v>37070</v>
          </cell>
          <cell r="W14">
            <v>2001</v>
          </cell>
          <cell r="X14">
            <v>2410779.66</v>
          </cell>
          <cell r="Y14">
            <v>241077.96600000001</v>
          </cell>
          <cell r="Z14">
            <v>2169701.6940000001</v>
          </cell>
          <cell r="AA14">
            <v>482155.93200000003</v>
          </cell>
        </row>
        <row r="15">
          <cell r="B15" t="str">
            <v>CORPORATE SERVICES</v>
          </cell>
          <cell r="C15">
            <v>51</v>
          </cell>
          <cell r="D15">
            <v>8293</v>
          </cell>
          <cell r="E15" t="str">
            <v>Yes 2000</v>
          </cell>
          <cell r="F15" t="str">
            <v>MAINFRAME RESOURCE EXPANSION - DEVELOPMENT</v>
          </cell>
          <cell r="G15">
            <v>2185683.9500000002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2185683.9500000002</v>
          </cell>
          <cell r="V15">
            <v>37070</v>
          </cell>
          <cell r="W15">
            <v>2001</v>
          </cell>
          <cell r="X15">
            <v>2185683.9500000002</v>
          </cell>
          <cell r="Y15">
            <v>218568.39500000002</v>
          </cell>
          <cell r="Z15">
            <v>1967115.5550000002</v>
          </cell>
          <cell r="AA15">
            <v>437136.79000000004</v>
          </cell>
        </row>
        <row r="16">
          <cell r="B16" t="str">
            <v>CORPORATE SERVICES</v>
          </cell>
          <cell r="C16">
            <v>81</v>
          </cell>
          <cell r="D16">
            <v>8777</v>
          </cell>
          <cell r="E16" t="str">
            <v>Yes 2001</v>
          </cell>
          <cell r="F16" t="str">
            <v>E-PROCUREMENT-(E-PRO) DEVELOPMENT</v>
          </cell>
          <cell r="G16">
            <v>0</v>
          </cell>
          <cell r="H16">
            <v>64458.85</v>
          </cell>
          <cell r="I16">
            <v>87743.91</v>
          </cell>
          <cell r="J16">
            <v>175907.99</v>
          </cell>
          <cell r="K16">
            <v>543770.35</v>
          </cell>
          <cell r="L16">
            <v>59313.15</v>
          </cell>
          <cell r="M16">
            <v>469724.12</v>
          </cell>
          <cell r="N16">
            <v>218539.59</v>
          </cell>
          <cell r="O16">
            <v>383093.09</v>
          </cell>
          <cell r="P16">
            <v>63529.75</v>
          </cell>
          <cell r="Q16">
            <v>184635.02</v>
          </cell>
          <cell r="R16">
            <v>47154.11</v>
          </cell>
          <cell r="S16">
            <v>11819</v>
          </cell>
          <cell r="T16">
            <v>2309688.9300000002</v>
          </cell>
          <cell r="U16">
            <v>2309688.9300000002</v>
          </cell>
          <cell r="V16">
            <v>2001</v>
          </cell>
          <cell r="W16">
            <v>2001</v>
          </cell>
          <cell r="X16">
            <v>2309688.9300000002</v>
          </cell>
          <cell r="Y16">
            <v>230968.89300000004</v>
          </cell>
          <cell r="Z16">
            <v>2078720.037</v>
          </cell>
          <cell r="AA16">
            <v>461937.78600000008</v>
          </cell>
        </row>
        <row r="17">
          <cell r="B17" t="str">
            <v>CORPORATE SERVICES</v>
          </cell>
          <cell r="C17">
            <v>601</v>
          </cell>
          <cell r="D17">
            <v>8259</v>
          </cell>
          <cell r="E17" t="str">
            <v>Yes 2001</v>
          </cell>
          <cell r="F17" t="str">
            <v>E-BUSINESS-SECURITY INFRASTRUCTURE (IMA) DEVELOPMENT</v>
          </cell>
          <cell r="G17">
            <v>690130.72</v>
          </cell>
          <cell r="H17">
            <v>11267.32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11267.32</v>
          </cell>
          <cell r="U17">
            <v>701398.03999999992</v>
          </cell>
          <cell r="V17">
            <v>37070</v>
          </cell>
          <cell r="W17">
            <v>2001</v>
          </cell>
          <cell r="X17">
            <v>701398.03999999992</v>
          </cell>
          <cell r="Y17">
            <v>70139.803999999989</v>
          </cell>
          <cell r="Z17">
            <v>631258.23599999992</v>
          </cell>
          <cell r="AA17">
            <v>140279.60799999998</v>
          </cell>
        </row>
        <row r="18">
          <cell r="B18" t="str">
            <v>CUSTOMER SERVICE</v>
          </cell>
          <cell r="C18">
            <v>22</v>
          </cell>
          <cell r="D18">
            <v>4949</v>
          </cell>
          <cell r="E18" t="str">
            <v>Yes</v>
          </cell>
          <cell r="F18" t="str">
            <v xml:space="preserve">SERVICES &amp; PRODUCTS-ECCR </v>
          </cell>
          <cell r="G18">
            <v>554040.35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554040.35</v>
          </cell>
          <cell r="V18">
            <v>35278</v>
          </cell>
          <cell r="W18">
            <v>1996</v>
          </cell>
          <cell r="X18">
            <v>554040.35</v>
          </cell>
          <cell r="Y18">
            <v>554040.35</v>
          </cell>
          <cell r="Z18">
            <v>0</v>
          </cell>
          <cell r="AA18">
            <v>110808.07</v>
          </cell>
        </row>
        <row r="19">
          <cell r="B19" t="str">
            <v>CUSTOMER SERVICE</v>
          </cell>
          <cell r="C19">
            <v>22</v>
          </cell>
          <cell r="D19">
            <v>4950</v>
          </cell>
          <cell r="E19" t="str">
            <v>Yes</v>
          </cell>
          <cell r="F19" t="str">
            <v xml:space="preserve"> SERVICES &amp; PRODCTS-BASE (NON-ECCR)</v>
          </cell>
          <cell r="G19">
            <v>2524594.65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2524594.65</v>
          </cell>
          <cell r="V19">
            <v>35278</v>
          </cell>
          <cell r="W19">
            <v>1996</v>
          </cell>
          <cell r="X19">
            <v>2524594.65</v>
          </cell>
          <cell r="Y19">
            <v>2524594.65</v>
          </cell>
          <cell r="Z19">
            <v>0</v>
          </cell>
          <cell r="AA19">
            <v>504918.93</v>
          </cell>
        </row>
        <row r="20">
          <cell r="B20" t="str">
            <v>CUSTOMER SERVICE</v>
          </cell>
          <cell r="C20">
            <v>22</v>
          </cell>
          <cell r="D20">
            <v>6187</v>
          </cell>
          <cell r="E20" t="str">
            <v>Yes</v>
          </cell>
          <cell r="F20" t="str">
            <v>CREDIT MGMT SYSTEM-CREDIT EXTENSIONS</v>
          </cell>
          <cell r="G20">
            <v>665581.35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665581.35</v>
          </cell>
          <cell r="V20">
            <v>35278</v>
          </cell>
          <cell r="W20">
            <v>1996</v>
          </cell>
          <cell r="X20">
            <v>665581.35</v>
          </cell>
          <cell r="Y20">
            <v>665581.35</v>
          </cell>
          <cell r="Z20">
            <v>0</v>
          </cell>
          <cell r="AA20">
            <v>133116.26999999999</v>
          </cell>
        </row>
        <row r="21">
          <cell r="B21" t="str">
            <v>CUSTOMER SERVICE</v>
          </cell>
          <cell r="C21">
            <v>22</v>
          </cell>
          <cell r="D21">
            <v>6189</v>
          </cell>
          <cell r="E21" t="str">
            <v>Yes</v>
          </cell>
          <cell r="F21" t="str">
            <v>ELTRNC DATA INTERCHG BILLING/PAYMENT SVCS &amp; PROD</v>
          </cell>
          <cell r="G21">
            <v>297345.11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297345.11</v>
          </cell>
          <cell r="V21">
            <v>35309</v>
          </cell>
          <cell r="W21">
            <v>1996</v>
          </cell>
          <cell r="X21">
            <v>297345.11</v>
          </cell>
          <cell r="Y21">
            <v>297345.11</v>
          </cell>
          <cell r="Z21">
            <v>0</v>
          </cell>
          <cell r="AA21">
            <v>59469.021999999997</v>
          </cell>
        </row>
        <row r="22">
          <cell r="B22" t="str">
            <v>CUSTOMER SERVICE</v>
          </cell>
          <cell r="C22">
            <v>22</v>
          </cell>
          <cell r="D22">
            <v>6190</v>
          </cell>
          <cell r="E22" t="str">
            <v>Yes</v>
          </cell>
          <cell r="F22" t="str">
            <v>CREDIT MGT SYSTEM-AUTOMATE RETURN CHECK PROCESS</v>
          </cell>
          <cell r="G22">
            <v>156638.79999999999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156638.79999999999</v>
          </cell>
          <cell r="V22">
            <v>35096</v>
          </cell>
          <cell r="W22">
            <v>1996</v>
          </cell>
          <cell r="X22">
            <v>156638.79999999999</v>
          </cell>
          <cell r="Y22">
            <v>156638.79999999999</v>
          </cell>
          <cell r="Z22">
            <v>0</v>
          </cell>
          <cell r="AA22">
            <v>31327.759999999998</v>
          </cell>
        </row>
        <row r="23">
          <cell r="B23" t="str">
            <v>CUSTOMER SERVICE</v>
          </cell>
          <cell r="C23">
            <v>22</v>
          </cell>
          <cell r="D23">
            <v>4938</v>
          </cell>
          <cell r="E23" t="str">
            <v>Yes 2000</v>
          </cell>
          <cell r="F23" t="str">
            <v xml:space="preserve">CREDIT SCORING IN CIS II </v>
          </cell>
          <cell r="G23">
            <v>303894.61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303894.61</v>
          </cell>
          <cell r="V23">
            <v>35612</v>
          </cell>
          <cell r="W23">
            <v>1997</v>
          </cell>
          <cell r="X23">
            <v>303894.61</v>
          </cell>
          <cell r="Y23">
            <v>273505.14899999998</v>
          </cell>
          <cell r="Z23">
            <v>30389.46100000001</v>
          </cell>
          <cell r="AA23">
            <v>60778.921999999999</v>
          </cell>
        </row>
        <row r="24">
          <cell r="B24" t="str">
            <v>CUSTOMER SERVICE</v>
          </cell>
          <cell r="C24">
            <v>22</v>
          </cell>
          <cell r="D24">
            <v>5604</v>
          </cell>
          <cell r="E24" t="str">
            <v>Yes 2000</v>
          </cell>
          <cell r="F24" t="str">
            <v>POWER BILLING RE-ENGINEERING PRLMY PHSE</v>
          </cell>
          <cell r="G24">
            <v>4684883.4800000004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4684883.4800000004</v>
          </cell>
          <cell r="V24">
            <v>36100</v>
          </cell>
          <cell r="W24">
            <v>1998</v>
          </cell>
          <cell r="X24">
            <v>4684883.4800000004</v>
          </cell>
          <cell r="Y24">
            <v>3279418.4360000007</v>
          </cell>
          <cell r="Z24">
            <v>1405465.0439999998</v>
          </cell>
          <cell r="AA24">
            <v>936976.69600000011</v>
          </cell>
        </row>
        <row r="25">
          <cell r="B25" t="str">
            <v>CUSTOMER SERVICE</v>
          </cell>
          <cell r="C25">
            <v>40</v>
          </cell>
          <cell r="D25">
            <v>6943</v>
          </cell>
          <cell r="E25" t="str">
            <v>Yes 2000</v>
          </cell>
          <cell r="F25" t="str">
            <v>INACTIVE COLLECTIONS SYS - DEVLPMT</v>
          </cell>
          <cell r="G25">
            <v>895693.54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895693.54</v>
          </cell>
          <cell r="V25">
            <v>35947</v>
          </cell>
          <cell r="W25">
            <v>1998</v>
          </cell>
          <cell r="X25">
            <v>895693.54</v>
          </cell>
          <cell r="Y25">
            <v>626985.47800000012</v>
          </cell>
          <cell r="Z25">
            <v>268708.06199999992</v>
          </cell>
          <cell r="AA25">
            <v>179138.70800000001</v>
          </cell>
        </row>
        <row r="26">
          <cell r="B26" t="str">
            <v>CUSTOMER SERVICE</v>
          </cell>
          <cell r="C26">
            <v>40</v>
          </cell>
          <cell r="D26">
            <v>6707</v>
          </cell>
          <cell r="E26" t="str">
            <v>Yes 2000</v>
          </cell>
          <cell r="F26" t="str">
            <v>SERVICES &amp; PRODUCTS - SYS INFRASTRUCTURE DVLPMT.</v>
          </cell>
          <cell r="G26">
            <v>2536981.9900000002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2536981.9900000002</v>
          </cell>
          <cell r="V26">
            <v>36069</v>
          </cell>
          <cell r="W26">
            <v>1998</v>
          </cell>
          <cell r="X26">
            <v>2536981.9900000002</v>
          </cell>
          <cell r="Y26">
            <v>1775887.3930000004</v>
          </cell>
          <cell r="Z26">
            <v>761094.59699999983</v>
          </cell>
          <cell r="AA26">
            <v>507396.39800000004</v>
          </cell>
        </row>
        <row r="27">
          <cell r="B27" t="str">
            <v>CUSTOMER SERVICE</v>
          </cell>
          <cell r="C27">
            <v>40</v>
          </cell>
          <cell r="D27">
            <v>6709</v>
          </cell>
          <cell r="E27" t="str">
            <v>Yes 2000</v>
          </cell>
          <cell r="F27" t="str">
            <v>AUTOMATED METER READING (AMR) - DEVLPMT RE-EST</v>
          </cell>
          <cell r="G27">
            <v>1611633.38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1611633.38</v>
          </cell>
          <cell r="V27">
            <v>36465</v>
          </cell>
          <cell r="W27">
            <v>1999</v>
          </cell>
          <cell r="X27">
            <v>1611633.38</v>
          </cell>
          <cell r="Y27">
            <v>805816.69</v>
          </cell>
          <cell r="Z27">
            <v>805816.69</v>
          </cell>
          <cell r="AA27">
            <v>322326.67599999998</v>
          </cell>
        </row>
        <row r="28">
          <cell r="B28" t="str">
            <v>CUSTOMER SERVICE</v>
          </cell>
          <cell r="C28">
            <v>40</v>
          </cell>
          <cell r="D28">
            <v>6710</v>
          </cell>
          <cell r="E28" t="str">
            <v>Yes 2000</v>
          </cell>
          <cell r="F28" t="str">
            <v>CALL CENYER RE-ENGINEERING SYSTEM DEVELOPMENT</v>
          </cell>
          <cell r="G28">
            <v>4476812.57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4476812.57</v>
          </cell>
          <cell r="V28">
            <v>36161</v>
          </cell>
          <cell r="W28">
            <v>1999</v>
          </cell>
          <cell r="X28">
            <v>4476812.57</v>
          </cell>
          <cell r="Y28">
            <v>2238406.2850000001</v>
          </cell>
          <cell r="Z28">
            <v>2238406.2850000001</v>
          </cell>
          <cell r="AA28">
            <v>895362.51400000008</v>
          </cell>
        </row>
        <row r="29">
          <cell r="B29" t="str">
            <v>CUSTOMER SERVICE</v>
          </cell>
          <cell r="C29">
            <v>40</v>
          </cell>
          <cell r="D29">
            <v>6941</v>
          </cell>
          <cell r="E29" t="str">
            <v>Yes 2000</v>
          </cell>
          <cell r="F29" t="str">
            <v>ON-LINE PAY AGENT LOCATIONS (OPAL) SYS</v>
          </cell>
          <cell r="G29">
            <v>1810988.17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1810988.17</v>
          </cell>
          <cell r="V29">
            <v>36373</v>
          </cell>
          <cell r="W29">
            <v>1999</v>
          </cell>
          <cell r="X29">
            <v>1810988.17</v>
          </cell>
          <cell r="Y29">
            <v>905494.08499999996</v>
          </cell>
          <cell r="Z29">
            <v>905494.08499999996</v>
          </cell>
          <cell r="AA29">
            <v>362197.63400000002</v>
          </cell>
        </row>
        <row r="30">
          <cell r="B30" t="str">
            <v>CUSTOMER SERVICE</v>
          </cell>
          <cell r="C30">
            <v>40</v>
          </cell>
          <cell r="D30">
            <v>7050</v>
          </cell>
          <cell r="E30" t="str">
            <v>Yes 2000</v>
          </cell>
          <cell r="F30" t="str">
            <v xml:space="preserve">REVENUE FACILITIES MGMT SYS RE-DESIGN </v>
          </cell>
          <cell r="G30">
            <v>1457114.35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1457114.35</v>
          </cell>
          <cell r="V30">
            <v>36373</v>
          </cell>
          <cell r="W30">
            <v>1999</v>
          </cell>
          <cell r="X30">
            <v>1457114.35</v>
          </cell>
          <cell r="Y30">
            <v>728557.17500000005</v>
          </cell>
          <cell r="Z30">
            <v>728557.17500000005</v>
          </cell>
          <cell r="AA30">
            <v>291422.87000000005</v>
          </cell>
        </row>
        <row r="31">
          <cell r="B31" t="str">
            <v>CUSTOMER SERVICE</v>
          </cell>
          <cell r="C31">
            <v>42</v>
          </cell>
          <cell r="D31">
            <v>7781</v>
          </cell>
          <cell r="E31" t="str">
            <v>Yes 2000</v>
          </cell>
          <cell r="F31" t="str">
            <v>CUST. BILLING SYST ENHANCEMENTS-DEVELOPMENT</v>
          </cell>
          <cell r="G31">
            <v>1046144.43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1046144.43</v>
          </cell>
          <cell r="V31">
            <v>36557</v>
          </cell>
          <cell r="W31">
            <v>2000</v>
          </cell>
          <cell r="X31">
            <v>1046144.43</v>
          </cell>
          <cell r="Y31">
            <v>313843.32900000009</v>
          </cell>
          <cell r="Z31">
            <v>732301.10100000002</v>
          </cell>
          <cell r="AA31">
            <v>209228.88600000003</v>
          </cell>
        </row>
        <row r="32">
          <cell r="B32" t="str">
            <v>CUSTOMER SERVICE</v>
          </cell>
          <cell r="C32">
            <v>673</v>
          </cell>
          <cell r="D32">
            <v>7821</v>
          </cell>
          <cell r="E32" t="str">
            <v>Yes 2000</v>
          </cell>
          <cell r="F32" t="str">
            <v>AUTOMATED CALL DISTRIBUTOR(ACD0 SYST UPGR-DEV</v>
          </cell>
          <cell r="G32">
            <v>606473.36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606473.36</v>
          </cell>
          <cell r="V32">
            <v>36708</v>
          </cell>
          <cell r="W32">
            <v>2000</v>
          </cell>
          <cell r="X32">
            <v>606473.36</v>
          </cell>
          <cell r="Y32">
            <v>181942.00800000003</v>
          </cell>
          <cell r="Z32">
            <v>424531.35199999996</v>
          </cell>
          <cell r="AA32">
            <v>121294.67200000001</v>
          </cell>
        </row>
        <row r="33">
          <cell r="B33" t="str">
            <v>CUSTOMER SERVICE</v>
          </cell>
          <cell r="C33">
            <v>679</v>
          </cell>
          <cell r="D33">
            <v>7783</v>
          </cell>
          <cell r="E33" t="str">
            <v>Yes 2000</v>
          </cell>
          <cell r="F33" t="str">
            <v>REVENUE RECOVERY SYSTEM ENHANCEMENT-DEVELOP</v>
          </cell>
          <cell r="G33">
            <v>1102559.02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1102559.02</v>
          </cell>
          <cell r="V33">
            <v>36557</v>
          </cell>
          <cell r="W33">
            <v>2000</v>
          </cell>
          <cell r="X33">
            <v>1102559.02</v>
          </cell>
          <cell r="Y33">
            <v>330767.70600000006</v>
          </cell>
          <cell r="Z33">
            <v>771791.31400000001</v>
          </cell>
          <cell r="AA33">
            <v>220511.804</v>
          </cell>
        </row>
        <row r="34">
          <cell r="B34" t="str">
            <v>CUSTOMER SERVICE</v>
          </cell>
          <cell r="C34">
            <v>814</v>
          </cell>
          <cell r="D34">
            <v>7791</v>
          </cell>
          <cell r="E34" t="str">
            <v>Yes 2000</v>
          </cell>
          <cell r="F34" t="str">
            <v>CARE CENTER SYSTEM ENHANCEMENTS-DEVELOPMENT</v>
          </cell>
          <cell r="G34">
            <v>1239184.28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1239184.28</v>
          </cell>
          <cell r="V34">
            <v>36557</v>
          </cell>
          <cell r="W34">
            <v>2000</v>
          </cell>
          <cell r="X34">
            <v>1239184.28</v>
          </cell>
          <cell r="Y34">
            <v>371755.28400000004</v>
          </cell>
          <cell r="Z34">
            <v>867428.99600000004</v>
          </cell>
          <cell r="AA34">
            <v>247836.85600000003</v>
          </cell>
        </row>
        <row r="35">
          <cell r="B35" t="str">
            <v>CUSTOMER SERVICE</v>
          </cell>
          <cell r="C35">
            <v>22</v>
          </cell>
          <cell r="D35">
            <v>8254</v>
          </cell>
          <cell r="E35" t="str">
            <v>Yes 2000</v>
          </cell>
          <cell r="F35" t="str">
            <v>CUSTOMER SERVICES e-BUSINESS- DEVELOPMENT</v>
          </cell>
          <cell r="G35">
            <v>1199799.1299999999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1199799.1299999999</v>
          </cell>
          <cell r="V35">
            <v>37070</v>
          </cell>
          <cell r="W35">
            <v>2001</v>
          </cell>
          <cell r="X35">
            <v>1199799.1299999999</v>
          </cell>
          <cell r="Y35">
            <v>119979.913</v>
          </cell>
          <cell r="Z35">
            <v>1079819.2169999999</v>
          </cell>
          <cell r="AA35">
            <v>239959.826</v>
          </cell>
        </row>
        <row r="36">
          <cell r="B36" t="str">
            <v>CUSTOMER SERVICE</v>
          </cell>
          <cell r="C36">
            <v>22</v>
          </cell>
          <cell r="D36">
            <v>8255</v>
          </cell>
          <cell r="E36" t="str">
            <v>Yes 2000</v>
          </cell>
          <cell r="F36" t="str">
            <v>CUSTOMER SYSTEMS ENHANCEMENTS - DEVELOPMENT</v>
          </cell>
          <cell r="G36">
            <v>2452376.54</v>
          </cell>
          <cell r="H36">
            <v>-54975.45</v>
          </cell>
          <cell r="I36">
            <v>16500</v>
          </cell>
          <cell r="J36">
            <v>25908.16</v>
          </cell>
          <cell r="K36">
            <v>36256.19</v>
          </cell>
          <cell r="L36">
            <v>-48428.56</v>
          </cell>
          <cell r="M36">
            <v>-81799.259999999995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-106538.91999999998</v>
          </cell>
          <cell r="U36">
            <v>2345837.62</v>
          </cell>
          <cell r="V36">
            <v>37070</v>
          </cell>
          <cell r="W36">
            <v>2001</v>
          </cell>
          <cell r="X36">
            <v>2345837.62</v>
          </cell>
          <cell r="Y36">
            <v>234583.76200000002</v>
          </cell>
          <cell r="Z36">
            <v>2111253.858</v>
          </cell>
          <cell r="AA36">
            <v>469167.52400000003</v>
          </cell>
        </row>
        <row r="37">
          <cell r="B37" t="str">
            <v>CUSTOMER SERVICE</v>
          </cell>
          <cell r="C37">
            <v>392</v>
          </cell>
          <cell r="D37">
            <v>7789</v>
          </cell>
          <cell r="E37" t="str">
            <v>Yes 2000</v>
          </cell>
          <cell r="F37" t="str">
            <v>ELECTRONIC METER READING(EMR) REPL-DEVELOP</v>
          </cell>
          <cell r="G37">
            <v>1584935.52</v>
          </cell>
          <cell r="H37">
            <v>-482.75</v>
          </cell>
          <cell r="I37">
            <v>0</v>
          </cell>
          <cell r="J37">
            <v>482.77</v>
          </cell>
          <cell r="K37">
            <v>0</v>
          </cell>
          <cell r="L37">
            <v>1584.11</v>
          </cell>
          <cell r="M37">
            <v>-1584.11</v>
          </cell>
          <cell r="N37">
            <v>0</v>
          </cell>
          <cell r="O37">
            <v>0</v>
          </cell>
          <cell r="P37">
            <v>-486.45</v>
          </cell>
          <cell r="Q37">
            <v>0</v>
          </cell>
          <cell r="R37">
            <v>0</v>
          </cell>
          <cell r="S37">
            <v>0</v>
          </cell>
          <cell r="T37">
            <v>-486.43</v>
          </cell>
          <cell r="U37">
            <v>1584449.09</v>
          </cell>
          <cell r="V37">
            <v>2001</v>
          </cell>
          <cell r="W37">
            <v>2001</v>
          </cell>
          <cell r="X37">
            <v>1584449.09</v>
          </cell>
          <cell r="Y37">
            <v>158444.90900000001</v>
          </cell>
          <cell r="Z37">
            <v>1426004.1810000001</v>
          </cell>
          <cell r="AA37">
            <v>316889.81800000003</v>
          </cell>
        </row>
        <row r="38">
          <cell r="B38" t="str">
            <v>DISTRIBUTION</v>
          </cell>
          <cell r="C38">
            <v>33</v>
          </cell>
          <cell r="D38">
            <v>2488</v>
          </cell>
          <cell r="E38" t="str">
            <v>Yes</v>
          </cell>
          <cell r="F38" t="str">
            <v xml:space="preserve"> DMMS - FACILITIES/EQUIP MAINTENANCE DATABASE PILOT</v>
          </cell>
          <cell r="G38">
            <v>1352352.99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1352352.99</v>
          </cell>
          <cell r="V38">
            <v>35156</v>
          </cell>
          <cell r="W38">
            <v>1996</v>
          </cell>
          <cell r="X38">
            <v>1352352.99</v>
          </cell>
          <cell r="Y38">
            <v>1352352.99</v>
          </cell>
          <cell r="Z38">
            <v>0</v>
          </cell>
          <cell r="AA38">
            <v>270470.598</v>
          </cell>
        </row>
        <row r="39">
          <cell r="B39" t="str">
            <v>DISTRIBUTION</v>
          </cell>
          <cell r="C39">
            <v>33</v>
          </cell>
          <cell r="D39">
            <v>4753</v>
          </cell>
          <cell r="E39" t="str">
            <v>Yes</v>
          </cell>
          <cell r="F39" t="str">
            <v>TCMS OPERATING MODEL EXPANSION</v>
          </cell>
          <cell r="G39">
            <v>929108.83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929108.83</v>
          </cell>
          <cell r="V39">
            <v>35156</v>
          </cell>
          <cell r="W39">
            <v>1996</v>
          </cell>
          <cell r="X39">
            <v>929108.83</v>
          </cell>
          <cell r="Y39">
            <v>929108.83</v>
          </cell>
          <cell r="Z39">
            <v>0</v>
          </cell>
          <cell r="AA39">
            <v>185821.766</v>
          </cell>
        </row>
        <row r="40">
          <cell r="B40" t="str">
            <v>DISTRIBUTION</v>
          </cell>
          <cell r="C40">
            <v>33</v>
          </cell>
          <cell r="D40">
            <v>5767</v>
          </cell>
          <cell r="E40" t="str">
            <v>Yes</v>
          </cell>
          <cell r="F40" t="str">
            <v>FGMS LAND DATABASE CONVERSION BRWD CNTY</v>
          </cell>
          <cell r="G40">
            <v>1173676.5900000001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1173676.5900000001</v>
          </cell>
          <cell r="V40">
            <v>35186</v>
          </cell>
          <cell r="W40">
            <v>1996</v>
          </cell>
          <cell r="X40">
            <v>1173676.5900000001</v>
          </cell>
          <cell r="Y40">
            <v>1173676.5900000001</v>
          </cell>
          <cell r="Z40">
            <v>0</v>
          </cell>
          <cell r="AA40">
            <v>234735.31800000003</v>
          </cell>
        </row>
        <row r="41">
          <cell r="B41" t="str">
            <v>DISTRIBUTION</v>
          </cell>
          <cell r="C41">
            <v>33</v>
          </cell>
          <cell r="D41">
            <v>6345</v>
          </cell>
          <cell r="E41" t="str">
            <v>Yes</v>
          </cell>
          <cell r="F41" t="str">
            <v>AERIAL PHOTOGRAPHY OF FPL SVC TERR. FGMS</v>
          </cell>
          <cell r="G41">
            <v>974444.54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974444.54</v>
          </cell>
          <cell r="V41">
            <v>35096</v>
          </cell>
          <cell r="W41">
            <v>1996</v>
          </cell>
          <cell r="X41">
            <v>974444.54</v>
          </cell>
          <cell r="Y41">
            <v>974444.54</v>
          </cell>
          <cell r="Z41">
            <v>0</v>
          </cell>
          <cell r="AA41">
            <v>194888.90800000002</v>
          </cell>
        </row>
        <row r="42">
          <cell r="B42" t="str">
            <v>DISTRIBUTION</v>
          </cell>
          <cell r="C42">
            <v>40</v>
          </cell>
          <cell r="D42">
            <v>9609</v>
          </cell>
          <cell r="E42" t="str">
            <v>Yes</v>
          </cell>
          <cell r="F42" t="str">
            <v xml:space="preserve"> DIV MAT REQ PLANNING (DMRP) WAREHOUSE MGT SYST</v>
          </cell>
          <cell r="G42">
            <v>587740.52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587740.52</v>
          </cell>
          <cell r="V42">
            <v>35309</v>
          </cell>
          <cell r="W42">
            <v>1996</v>
          </cell>
          <cell r="X42">
            <v>587740.52</v>
          </cell>
          <cell r="Y42">
            <v>587740.52</v>
          </cell>
          <cell r="Z42">
            <v>0</v>
          </cell>
          <cell r="AA42">
            <v>117548.10400000001</v>
          </cell>
        </row>
        <row r="43">
          <cell r="B43" t="str">
            <v>DISTRIBUTION</v>
          </cell>
          <cell r="C43">
            <v>33</v>
          </cell>
          <cell r="D43">
            <v>6368</v>
          </cell>
          <cell r="E43" t="str">
            <v>Yes 2000</v>
          </cell>
          <cell r="F43" t="str">
            <v>DCOE II</v>
          </cell>
          <cell r="G43">
            <v>1132940.3799999999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1132940.3799999999</v>
          </cell>
          <cell r="V43">
            <v>35704</v>
          </cell>
          <cell r="W43">
            <v>1997</v>
          </cell>
          <cell r="X43">
            <v>1132940.3799999999</v>
          </cell>
          <cell r="Y43">
            <v>1019646.3419999999</v>
          </cell>
          <cell r="Z43">
            <v>113294.03799999994</v>
          </cell>
          <cell r="AA43">
            <v>226588.076</v>
          </cell>
        </row>
        <row r="44">
          <cell r="B44" t="str">
            <v>DISTRIBUTION</v>
          </cell>
          <cell r="C44">
            <v>40</v>
          </cell>
          <cell r="D44">
            <v>6745</v>
          </cell>
          <cell r="E44" t="str">
            <v>Yes 2000</v>
          </cell>
          <cell r="F44" t="str">
            <v>FGMS LITE DEVELOPMENT - NORTH AREA</v>
          </cell>
          <cell r="G44">
            <v>391380.12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391380.12</v>
          </cell>
          <cell r="V44">
            <v>35521</v>
          </cell>
          <cell r="W44">
            <v>1997</v>
          </cell>
          <cell r="X44">
            <v>391380.12</v>
          </cell>
          <cell r="Y44">
            <v>352242.10800000001</v>
          </cell>
          <cell r="Z44">
            <v>39138.011999999988</v>
          </cell>
          <cell r="AA44">
            <v>78276.024000000005</v>
          </cell>
        </row>
        <row r="45">
          <cell r="B45" t="str">
            <v>DISTRIBUTION</v>
          </cell>
          <cell r="C45">
            <v>40</v>
          </cell>
          <cell r="D45">
            <v>6744</v>
          </cell>
          <cell r="E45" t="str">
            <v>Yes 2000</v>
          </cell>
          <cell r="F45" t="str">
            <v>FGMS LITE PLANIMETRIC CONVERSION - NORTH AREA</v>
          </cell>
          <cell r="G45">
            <v>497285.5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497285.5</v>
          </cell>
          <cell r="V45">
            <v>35521</v>
          </cell>
          <cell r="W45">
            <v>1997</v>
          </cell>
          <cell r="X45">
            <v>497285.5</v>
          </cell>
          <cell r="Y45">
            <v>447556.95</v>
          </cell>
          <cell r="Z45">
            <v>49728.549999999988</v>
          </cell>
          <cell r="AA45">
            <v>99457.1</v>
          </cell>
        </row>
        <row r="46">
          <cell r="B46" t="str">
            <v>DISTRIBUTION</v>
          </cell>
          <cell r="C46">
            <v>40</v>
          </cell>
          <cell r="D46">
            <v>6365</v>
          </cell>
          <cell r="E46" t="str">
            <v>Yes 2000</v>
          </cell>
          <cell r="F46" t="str">
            <v>DMRP-INVENTORY MNGMT SYS (IM) REPLMT</v>
          </cell>
          <cell r="G46">
            <v>807272.77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807272.77</v>
          </cell>
          <cell r="V46">
            <v>35886</v>
          </cell>
          <cell r="W46">
            <v>1998</v>
          </cell>
          <cell r="X46">
            <v>807272.77</v>
          </cell>
          <cell r="Y46">
            <v>565090.93900000001</v>
          </cell>
          <cell r="Z46">
            <v>242181.83100000001</v>
          </cell>
          <cell r="AA46">
            <v>161454.554</v>
          </cell>
        </row>
        <row r="47">
          <cell r="B47" t="str">
            <v>DISTRIBUTION</v>
          </cell>
          <cell r="C47">
            <v>33</v>
          </cell>
          <cell r="D47">
            <v>6356</v>
          </cell>
          <cell r="E47" t="str">
            <v>Yes 2000</v>
          </cell>
          <cell r="F47" t="str">
            <v>DCPS II-REQMNTS &amp; PHASE I</v>
          </cell>
          <cell r="G47">
            <v>1633853.03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1633853.03</v>
          </cell>
          <cell r="V47">
            <v>36251</v>
          </cell>
          <cell r="W47">
            <v>1999</v>
          </cell>
          <cell r="X47">
            <v>1633853.03</v>
          </cell>
          <cell r="Y47">
            <v>816926.51500000001</v>
          </cell>
          <cell r="Z47">
            <v>816926.51500000001</v>
          </cell>
          <cell r="AA47">
            <v>326770.60600000003</v>
          </cell>
        </row>
        <row r="48">
          <cell r="B48" t="str">
            <v>DISTRIBUTION</v>
          </cell>
          <cell r="C48">
            <v>40</v>
          </cell>
          <cell r="D48">
            <v>6742</v>
          </cell>
          <cell r="E48" t="str">
            <v>Yes 2000</v>
          </cell>
          <cell r="F48" t="str">
            <v>DCOE II - PHASE II</v>
          </cell>
          <cell r="G48">
            <v>41598.89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41598.89</v>
          </cell>
          <cell r="V48">
            <v>36161</v>
          </cell>
          <cell r="W48">
            <v>1999</v>
          </cell>
          <cell r="X48">
            <v>41598.89</v>
          </cell>
          <cell r="Y48">
            <v>20799.445</v>
          </cell>
          <cell r="Z48">
            <v>20799.445</v>
          </cell>
          <cell r="AA48">
            <v>8319.7780000000002</v>
          </cell>
        </row>
        <row r="49">
          <cell r="B49" t="str">
            <v>DISTRIBUTION</v>
          </cell>
          <cell r="C49">
            <v>40</v>
          </cell>
          <cell r="D49">
            <v>7092</v>
          </cell>
          <cell r="E49" t="str">
            <v>Yes 2000</v>
          </cell>
          <cell r="F49" t="str">
            <v>DMRP PLANNINGSYS, MOBILE BAR CODE</v>
          </cell>
          <cell r="G49">
            <v>579574.81999999995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579574.81999999995</v>
          </cell>
          <cell r="V49">
            <v>36161</v>
          </cell>
          <cell r="W49">
            <v>1999</v>
          </cell>
          <cell r="X49">
            <v>579574.81999999995</v>
          </cell>
          <cell r="Y49">
            <v>289787.40999999997</v>
          </cell>
          <cell r="Z49">
            <v>289787.40999999997</v>
          </cell>
          <cell r="AA49">
            <v>115914.96399999999</v>
          </cell>
        </row>
        <row r="50">
          <cell r="B50" t="str">
            <v>DISTRIBUTION</v>
          </cell>
          <cell r="C50">
            <v>40</v>
          </cell>
          <cell r="D50">
            <v>7374</v>
          </cell>
          <cell r="E50" t="str">
            <v>Yes 2000</v>
          </cell>
          <cell r="F50" t="str">
            <v>IPSW-BILL OF MAT. RELEASE REVIEW AND LPS</v>
          </cell>
          <cell r="G50">
            <v>940090.87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940090.87</v>
          </cell>
          <cell r="V50">
            <v>36404</v>
          </cell>
          <cell r="W50">
            <v>1999</v>
          </cell>
          <cell r="X50">
            <v>940090.87</v>
          </cell>
          <cell r="Y50">
            <v>470045.435</v>
          </cell>
          <cell r="Z50">
            <v>470045.435</v>
          </cell>
          <cell r="AA50">
            <v>188018.174</v>
          </cell>
        </row>
        <row r="51">
          <cell r="B51" t="str">
            <v>DISTRIBUTION</v>
          </cell>
          <cell r="C51">
            <v>33</v>
          </cell>
          <cell r="D51">
            <v>7823</v>
          </cell>
          <cell r="E51" t="str">
            <v>Yes 2000</v>
          </cell>
          <cell r="F51" t="str">
            <v>GEOGRAPHICAL DATA MGT DEVELOPMENT</v>
          </cell>
          <cell r="G51">
            <v>477580.35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477580.35</v>
          </cell>
          <cell r="V51">
            <v>36739</v>
          </cell>
          <cell r="W51">
            <v>2000</v>
          </cell>
          <cell r="X51">
            <v>477580.35</v>
          </cell>
          <cell r="Y51">
            <v>143274.10500000001</v>
          </cell>
          <cell r="Z51">
            <v>334306.245</v>
          </cell>
          <cell r="AA51">
            <v>95516.07</v>
          </cell>
        </row>
        <row r="52">
          <cell r="B52" t="str">
            <v>DISTRIBUTION</v>
          </cell>
          <cell r="C52">
            <v>33</v>
          </cell>
          <cell r="D52">
            <v>6410</v>
          </cell>
          <cell r="E52" t="str">
            <v>Yes 2000</v>
          </cell>
          <cell r="F52" t="str">
            <v>TROUBLE CALL MGMNT SYS II</v>
          </cell>
          <cell r="G52">
            <v>7006110.4699999997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7006110.4699999997</v>
          </cell>
          <cell r="V52">
            <v>36617</v>
          </cell>
          <cell r="W52">
            <v>2000</v>
          </cell>
          <cell r="X52">
            <v>7006110.4699999997</v>
          </cell>
          <cell r="Y52">
            <v>2101833.1410000003</v>
          </cell>
          <cell r="Z52">
            <v>4904277.3289999999</v>
          </cell>
          <cell r="AA52">
            <v>1401222.094</v>
          </cell>
        </row>
        <row r="53">
          <cell r="B53" t="str">
            <v>DISTRIBUTION</v>
          </cell>
          <cell r="C53">
            <v>40</v>
          </cell>
          <cell r="D53">
            <v>7369</v>
          </cell>
          <cell r="E53" t="str">
            <v>Yes 2000</v>
          </cell>
          <cell r="F53" t="str">
            <v>DIST. FACILITIES DATABASE - FINAL PHASE</v>
          </cell>
          <cell r="G53">
            <v>391488.19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391488.19</v>
          </cell>
          <cell r="V53">
            <v>36617</v>
          </cell>
          <cell r="W53">
            <v>2000</v>
          </cell>
          <cell r="X53">
            <v>391488.19</v>
          </cell>
          <cell r="Y53">
            <v>117446.45700000002</v>
          </cell>
          <cell r="Z53">
            <v>274041.73300000001</v>
          </cell>
          <cell r="AA53">
            <v>78297.638000000006</v>
          </cell>
        </row>
        <row r="54">
          <cell r="B54" t="str">
            <v>DISTRIBUTION</v>
          </cell>
          <cell r="C54">
            <v>40</v>
          </cell>
          <cell r="D54">
            <v>7367</v>
          </cell>
          <cell r="E54" t="str">
            <v>Yes 2000</v>
          </cell>
          <cell r="F54" t="str">
            <v>INTEGRATED W.O. MNGMT SYSTEM</v>
          </cell>
          <cell r="G54">
            <v>2489880.89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2489880.89</v>
          </cell>
          <cell r="V54">
            <v>36678</v>
          </cell>
          <cell r="W54">
            <v>2000</v>
          </cell>
          <cell r="X54">
            <v>2489880.89</v>
          </cell>
          <cell r="Y54">
            <v>746964.26700000011</v>
          </cell>
          <cell r="Z54">
            <v>1742916.6230000001</v>
          </cell>
          <cell r="AA54">
            <v>497976.17800000007</v>
          </cell>
        </row>
        <row r="55">
          <cell r="B55" t="str">
            <v>DISTRIBUTION</v>
          </cell>
          <cell r="C55">
            <v>40</v>
          </cell>
          <cell r="D55">
            <v>7375</v>
          </cell>
          <cell r="E55" t="str">
            <v>Yes 2000</v>
          </cell>
          <cell r="F55" t="str">
            <v>IPSW-INVENTORY PRICING AND PMMv.20.1</v>
          </cell>
          <cell r="G55">
            <v>575018.38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575018.38</v>
          </cell>
          <cell r="V55">
            <v>36586</v>
          </cell>
          <cell r="W55">
            <v>2000</v>
          </cell>
          <cell r="X55">
            <v>575018.38</v>
          </cell>
          <cell r="Y55">
            <v>172505.51400000002</v>
          </cell>
          <cell r="Z55">
            <v>402512.86599999998</v>
          </cell>
          <cell r="AA55">
            <v>115003.67600000001</v>
          </cell>
        </row>
        <row r="56">
          <cell r="B56" t="str">
            <v>DISTRIBUTION</v>
          </cell>
          <cell r="C56">
            <v>649</v>
          </cell>
          <cell r="D56">
            <v>7585</v>
          </cell>
          <cell r="E56" t="str">
            <v>Yes 2000</v>
          </cell>
          <cell r="F56" t="str">
            <v>GRID MGMT - FEEDER TELEMETRY</v>
          </cell>
          <cell r="G56">
            <v>121951.21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121951.21</v>
          </cell>
          <cell r="V56">
            <v>36617</v>
          </cell>
          <cell r="W56">
            <v>2000</v>
          </cell>
          <cell r="X56">
            <v>121951.21</v>
          </cell>
          <cell r="Y56">
            <v>36585.363000000005</v>
          </cell>
          <cell r="Z56">
            <v>85365.847000000009</v>
          </cell>
          <cell r="AA56">
            <v>24390.242000000002</v>
          </cell>
        </row>
        <row r="57">
          <cell r="B57" t="str">
            <v>DISTRIBUTION</v>
          </cell>
          <cell r="C57">
            <v>33</v>
          </cell>
          <cell r="D57">
            <v>7824</v>
          </cell>
          <cell r="E57" t="str">
            <v>Yes 2000</v>
          </cell>
          <cell r="F57" t="str">
            <v>DIST. DATA WAREHOUSE-PHASE 1 DEVELOPMENT</v>
          </cell>
          <cell r="G57">
            <v>4209749.07</v>
          </cell>
          <cell r="H57">
            <v>196938.96</v>
          </cell>
          <cell r="I57">
            <v>173101.99</v>
          </cell>
          <cell r="J57">
            <v>189808.57</v>
          </cell>
          <cell r="K57">
            <v>61522.51</v>
          </cell>
          <cell r="L57">
            <v>-141195.53</v>
          </cell>
          <cell r="M57">
            <v>68397.53</v>
          </cell>
          <cell r="N57">
            <v>16193.32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564767.35</v>
          </cell>
          <cell r="U57">
            <v>4774516.42</v>
          </cell>
          <cell r="V57">
            <v>37073</v>
          </cell>
          <cell r="W57">
            <v>2001</v>
          </cell>
          <cell r="X57">
            <v>4774516.42</v>
          </cell>
          <cell r="Y57">
            <v>477451.64199999999</v>
          </cell>
          <cell r="Z57">
            <v>4297064.7779999999</v>
          </cell>
          <cell r="AA57">
            <v>954903.28399999999</v>
          </cell>
        </row>
        <row r="58">
          <cell r="B58" t="str">
            <v>DISTRIBUTION</v>
          </cell>
          <cell r="C58">
            <v>33</v>
          </cell>
          <cell r="D58">
            <v>8281</v>
          </cell>
          <cell r="E58" t="str">
            <v>Yes 2000</v>
          </cell>
          <cell r="F58" t="str">
            <v>ROUTINE WORK MANAGEMENT SYSTEM- DEVELOPMENT</v>
          </cell>
          <cell r="G58">
            <v>3319017.37</v>
          </cell>
          <cell r="H58">
            <v>16451.52</v>
          </cell>
          <cell r="I58">
            <v>-12605.35</v>
          </cell>
          <cell r="J58">
            <v>-2481.7600000000002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1364.4099999999999</v>
          </cell>
          <cell r="U58">
            <v>3320381.7800000003</v>
          </cell>
          <cell r="V58">
            <v>37073</v>
          </cell>
          <cell r="W58">
            <v>2001</v>
          </cell>
          <cell r="X58">
            <v>3320381.7800000003</v>
          </cell>
          <cell r="Y58">
            <v>332038.17800000007</v>
          </cell>
          <cell r="Z58">
            <v>2988343.602</v>
          </cell>
          <cell r="AA58">
            <v>664076.35600000015</v>
          </cell>
        </row>
        <row r="59">
          <cell r="B59" t="str">
            <v>DISTRIBUTION</v>
          </cell>
          <cell r="C59">
            <v>33</v>
          </cell>
          <cell r="D59">
            <v>8062</v>
          </cell>
          <cell r="E59" t="str">
            <v>Yes 2000</v>
          </cell>
          <cell r="F59" t="str">
            <v>TROUBLE CALL MANAGEMENT SYSTEM II</v>
          </cell>
          <cell r="G59">
            <v>3137707.66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3137707.66</v>
          </cell>
          <cell r="V59">
            <v>37008</v>
          </cell>
          <cell r="W59">
            <v>2001</v>
          </cell>
          <cell r="X59">
            <v>3137707.66</v>
          </cell>
          <cell r="Y59">
            <v>313770.766</v>
          </cell>
          <cell r="Z59">
            <v>2823936.8940000003</v>
          </cell>
          <cell r="AA59">
            <v>627541.53200000001</v>
          </cell>
        </row>
        <row r="60">
          <cell r="B60" t="str">
            <v>DISTRIBUTION</v>
          </cell>
          <cell r="C60">
            <v>33</v>
          </cell>
          <cell r="D60">
            <v>8286</v>
          </cell>
          <cell r="E60" t="str">
            <v>Yes 2001</v>
          </cell>
          <cell r="F60" t="str">
            <v>ASSET MANAGEMENT SYSTEM  (DEVELOPMENT)</v>
          </cell>
          <cell r="G60">
            <v>5835283.3700000001</v>
          </cell>
          <cell r="H60">
            <v>764905.95</v>
          </cell>
          <cell r="I60">
            <v>645498.31999999995</v>
          </cell>
          <cell r="J60">
            <v>233103.35999999999</v>
          </cell>
          <cell r="K60">
            <v>786088.89</v>
          </cell>
          <cell r="L60">
            <v>642242.37</v>
          </cell>
          <cell r="M60">
            <v>588138.79</v>
          </cell>
          <cell r="N60">
            <v>612351.98</v>
          </cell>
          <cell r="O60">
            <v>537302.53</v>
          </cell>
          <cell r="P60">
            <v>536610.74</v>
          </cell>
          <cell r="Q60">
            <v>667186.69999999995</v>
          </cell>
          <cell r="R60">
            <v>443988.01</v>
          </cell>
          <cell r="S60">
            <v>856439.04</v>
          </cell>
          <cell r="T60">
            <v>7313856.6800000006</v>
          </cell>
          <cell r="U60">
            <v>13149140.050000001</v>
          </cell>
          <cell r="V60">
            <v>2001</v>
          </cell>
          <cell r="W60">
            <v>2001</v>
          </cell>
          <cell r="X60">
            <v>13149140.050000001</v>
          </cell>
          <cell r="Y60">
            <v>1314914.0050000001</v>
          </cell>
          <cell r="Z60">
            <v>11834226.045</v>
          </cell>
          <cell r="AA60">
            <v>2629828.0100000002</v>
          </cell>
        </row>
        <row r="61">
          <cell r="B61" t="str">
            <v>DISTRIBUTION</v>
          </cell>
          <cell r="C61">
            <v>40</v>
          </cell>
          <cell r="D61">
            <v>7447</v>
          </cell>
          <cell r="E61" t="str">
            <v>Yes 2000</v>
          </cell>
          <cell r="F61" t="str">
            <v>IPSW - WAREHOUSE  P&amp;RO</v>
          </cell>
          <cell r="G61">
            <v>983776.89</v>
          </cell>
          <cell r="H61">
            <v>4273.3599999999997</v>
          </cell>
          <cell r="I61">
            <v>-3673.1</v>
          </cell>
          <cell r="J61">
            <v>-600.26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-2.2737367544323206E-13</v>
          </cell>
          <cell r="U61">
            <v>983776.89</v>
          </cell>
          <cell r="V61">
            <v>37008</v>
          </cell>
          <cell r="W61">
            <v>2001</v>
          </cell>
          <cell r="X61">
            <v>983776.89</v>
          </cell>
          <cell r="Y61">
            <v>98377.689000000013</v>
          </cell>
          <cell r="Z61">
            <v>885399.201</v>
          </cell>
          <cell r="AA61">
            <v>196755.37800000003</v>
          </cell>
        </row>
        <row r="62">
          <cell r="B62" t="str">
            <v>FINANCE BUSINESS UNIT</v>
          </cell>
          <cell r="C62" t="str">
            <v>009</v>
          </cell>
          <cell r="D62">
            <v>5150</v>
          </cell>
          <cell r="E62" t="str">
            <v>Yes</v>
          </cell>
          <cell r="F62" t="str">
            <v xml:space="preserve"> FAMS RELATIONAL DTL DB-LEVEL 1 BC#93-280000</v>
          </cell>
          <cell r="G62">
            <v>434701.32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434701.32</v>
          </cell>
          <cell r="V62">
            <v>35065</v>
          </cell>
          <cell r="W62">
            <v>1996</v>
          </cell>
          <cell r="X62">
            <v>434701.32</v>
          </cell>
          <cell r="Y62">
            <v>434701.32</v>
          </cell>
          <cell r="Z62">
            <v>0</v>
          </cell>
          <cell r="AA62">
            <v>86940.26400000001</v>
          </cell>
        </row>
        <row r="63">
          <cell r="B63" t="str">
            <v>FINANCE BUSINESS UNIT</v>
          </cell>
          <cell r="C63" t="str">
            <v>009</v>
          </cell>
          <cell r="D63">
            <v>6258</v>
          </cell>
          <cell r="E63" t="str">
            <v>Yes 2000</v>
          </cell>
          <cell r="F63" t="str">
            <v xml:space="preserve">CASH MGT MODULE (CMM) - DISBURSMENT CNTRL </v>
          </cell>
          <cell r="G63">
            <v>2229623.2599999998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2229623.2599999998</v>
          </cell>
          <cell r="V63">
            <v>35462</v>
          </cell>
          <cell r="W63">
            <v>1997</v>
          </cell>
          <cell r="X63">
            <v>2229623.2599999998</v>
          </cell>
          <cell r="Y63">
            <v>2006660.9339999999</v>
          </cell>
          <cell r="Z63">
            <v>222962.32599999988</v>
          </cell>
          <cell r="AA63">
            <v>445924.652</v>
          </cell>
        </row>
        <row r="64">
          <cell r="B64" t="str">
            <v>FINANCE BUSINESS UNIT</v>
          </cell>
          <cell r="C64" t="str">
            <v>009</v>
          </cell>
          <cell r="D64">
            <v>6267</v>
          </cell>
          <cell r="E64" t="str">
            <v>Yes 2000</v>
          </cell>
          <cell r="F64" t="str">
            <v>FINS-FINANCIAL ACCOUNTING SYSTEM - ON-LINE INQUIRY</v>
          </cell>
          <cell r="G64">
            <v>2152265.15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2152265.15</v>
          </cell>
          <cell r="V64">
            <v>35765</v>
          </cell>
          <cell r="W64">
            <v>1997</v>
          </cell>
          <cell r="X64">
            <v>2152265.15</v>
          </cell>
          <cell r="Y64">
            <v>1937038.635</v>
          </cell>
          <cell r="Z64">
            <v>215226.5149999999</v>
          </cell>
          <cell r="AA64">
            <v>430453.03</v>
          </cell>
        </row>
        <row r="65">
          <cell r="B65" t="str">
            <v>FINANCE BUSINESS UNIT</v>
          </cell>
          <cell r="C65" t="str">
            <v>009</v>
          </cell>
          <cell r="D65">
            <v>6268</v>
          </cell>
          <cell r="E65" t="str">
            <v>Yes 2000</v>
          </cell>
          <cell r="F65" t="str">
            <v xml:space="preserve">FINS-FINANCIAL ACCT SYS ALLOC &amp; OVERHEAD PROCESSES  </v>
          </cell>
          <cell r="G65">
            <v>1033239.23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1033239.23</v>
          </cell>
          <cell r="V65">
            <v>35674</v>
          </cell>
          <cell r="W65">
            <v>1997</v>
          </cell>
          <cell r="X65">
            <v>1033239.23</v>
          </cell>
          <cell r="Y65">
            <v>929915.30700000003</v>
          </cell>
          <cell r="Z65">
            <v>103323.92299999995</v>
          </cell>
          <cell r="AA65">
            <v>206647.84600000002</v>
          </cell>
        </row>
        <row r="66">
          <cell r="B66" t="str">
            <v>FINANCE BUSINESS UNIT</v>
          </cell>
          <cell r="C66" t="str">
            <v>009</v>
          </cell>
          <cell r="D66">
            <v>6269</v>
          </cell>
          <cell r="E66" t="str">
            <v>Yes 2000</v>
          </cell>
          <cell r="F66" t="str">
            <v xml:space="preserve">FINS-FINANCIAL ACCT SYS INTRFACES&amp;REPRTNG&amp;STRMLN CLSNG </v>
          </cell>
          <cell r="G66">
            <v>1335271.28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1335271.28</v>
          </cell>
          <cell r="V66">
            <v>36404</v>
          </cell>
          <cell r="W66">
            <v>1999</v>
          </cell>
          <cell r="X66">
            <v>1335271.28</v>
          </cell>
          <cell r="Y66">
            <v>667635.64</v>
          </cell>
          <cell r="Z66">
            <v>667635.64</v>
          </cell>
          <cell r="AA66">
            <v>267054.25599999999</v>
          </cell>
        </row>
        <row r="67">
          <cell r="B67" t="str">
            <v>FINANCE BUSINESS UNIT</v>
          </cell>
          <cell r="C67" t="str">
            <v>009</v>
          </cell>
          <cell r="D67">
            <v>7351</v>
          </cell>
          <cell r="E67" t="str">
            <v>Yes 2000</v>
          </cell>
          <cell r="F67" t="str">
            <v>FMIP - SFTWR / NEW BUDGETS/FORECASTING &amp; G/L</v>
          </cell>
          <cell r="G67">
            <v>3626889.17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3626889.17</v>
          </cell>
          <cell r="V67">
            <v>36404</v>
          </cell>
          <cell r="W67">
            <v>1999</v>
          </cell>
          <cell r="X67">
            <v>3626889.17</v>
          </cell>
          <cell r="Y67">
            <v>1813444.585</v>
          </cell>
          <cell r="Z67">
            <v>1813444.585</v>
          </cell>
          <cell r="AA67">
            <v>725377.83400000003</v>
          </cell>
        </row>
        <row r="68">
          <cell r="B68" t="str">
            <v>FINANCE BUSINESS UNIT</v>
          </cell>
          <cell r="C68" t="str">
            <v>009</v>
          </cell>
          <cell r="D68">
            <v>7272</v>
          </cell>
          <cell r="E68" t="str">
            <v>Yes 2000</v>
          </cell>
          <cell r="F68" t="str">
            <v>FINS - FINANCIAL A/C SYS - PHASE 2 ALLOCATION</v>
          </cell>
          <cell r="G68">
            <v>44944.92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44944.92</v>
          </cell>
          <cell r="V68">
            <v>36526</v>
          </cell>
          <cell r="W68">
            <v>2000</v>
          </cell>
          <cell r="X68">
            <v>44944.92</v>
          </cell>
          <cell r="Y68">
            <v>13483.476000000001</v>
          </cell>
          <cell r="Z68">
            <v>31461.443999999996</v>
          </cell>
          <cell r="AA68">
            <v>8988.9840000000004</v>
          </cell>
        </row>
        <row r="69">
          <cell r="B69" t="str">
            <v>FINANCE BUSINESS UNIT</v>
          </cell>
          <cell r="C69" t="str">
            <v>009</v>
          </cell>
          <cell r="D69">
            <v>7349</v>
          </cell>
          <cell r="E69" t="str">
            <v>Yes 2000</v>
          </cell>
          <cell r="F69" t="str">
            <v>FMIP - ARMS (CARMS / BILLING)</v>
          </cell>
          <cell r="G69">
            <v>3141325.21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3141325.21</v>
          </cell>
          <cell r="V69">
            <v>36557</v>
          </cell>
          <cell r="W69">
            <v>2000</v>
          </cell>
          <cell r="X69">
            <v>3141325.21</v>
          </cell>
          <cell r="Y69">
            <v>942397.56300000008</v>
          </cell>
          <cell r="Z69">
            <v>2198927.6469999999</v>
          </cell>
          <cell r="AA69">
            <v>628265.04200000002</v>
          </cell>
        </row>
        <row r="70">
          <cell r="B70" t="str">
            <v>FINANCE BUSINESS UNIT</v>
          </cell>
          <cell r="C70" t="str">
            <v>009</v>
          </cell>
          <cell r="D70">
            <v>7906</v>
          </cell>
          <cell r="E70" t="str">
            <v>Yes 2000</v>
          </cell>
          <cell r="F70" t="str">
            <v>FMIP-SOFTWARE FOR G/L  BUDGETS-DECISION</v>
          </cell>
          <cell r="G70">
            <v>2552144.2200000002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2552144.2200000002</v>
          </cell>
          <cell r="V70">
            <v>36617</v>
          </cell>
          <cell r="W70">
            <v>2000</v>
          </cell>
          <cell r="X70">
            <v>2552144.2200000002</v>
          </cell>
          <cell r="Y70">
            <v>765643.26600000018</v>
          </cell>
          <cell r="Z70">
            <v>1786500.9539999999</v>
          </cell>
          <cell r="AA70">
            <v>510428.84400000004</v>
          </cell>
        </row>
        <row r="71">
          <cell r="B71" t="str">
            <v>FINANCE BUSINESS UNIT</v>
          </cell>
          <cell r="C71" t="str">
            <v>009</v>
          </cell>
          <cell r="D71">
            <v>7122</v>
          </cell>
          <cell r="E71" t="str">
            <v>Yes 2000</v>
          </cell>
          <cell r="F71" t="str">
            <v>FRANCHISE SYSTEM REDESIGN</v>
          </cell>
          <cell r="G71">
            <v>1970989.28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1970989.28</v>
          </cell>
          <cell r="V71">
            <v>36770</v>
          </cell>
          <cell r="W71">
            <v>2000</v>
          </cell>
          <cell r="X71">
            <v>1970989.28</v>
          </cell>
          <cell r="Y71">
            <v>591296.7840000001</v>
          </cell>
          <cell r="Z71">
            <v>1379692.4959999998</v>
          </cell>
          <cell r="AA71">
            <v>394197.85600000003</v>
          </cell>
        </row>
        <row r="72">
          <cell r="B72" t="str">
            <v>FINANCE BUSINESS UNIT</v>
          </cell>
          <cell r="C72" t="str">
            <v>009</v>
          </cell>
          <cell r="D72">
            <v>8376</v>
          </cell>
          <cell r="E72" t="str">
            <v>Yes 2001</v>
          </cell>
          <cell r="F72" t="str">
            <v>SOFTWARE &amp; SYS DEVELOP FOR KNOWLEDGE PORTAL SYSTEM</v>
          </cell>
          <cell r="G72">
            <v>556002.04</v>
          </cell>
          <cell r="H72">
            <v>6985.98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6985.98</v>
          </cell>
          <cell r="U72">
            <v>562988.02</v>
          </cell>
          <cell r="V72">
            <v>2001</v>
          </cell>
          <cell r="W72">
            <v>2001</v>
          </cell>
          <cell r="X72">
            <v>562988.02</v>
          </cell>
          <cell r="Y72">
            <v>56298.802000000003</v>
          </cell>
          <cell r="Z72">
            <v>506689.21799999999</v>
          </cell>
          <cell r="AA72">
            <v>112597.60400000001</v>
          </cell>
        </row>
        <row r="73">
          <cell r="B73" t="str">
            <v>HUMAN RESOURCES</v>
          </cell>
          <cell r="C73">
            <v>25</v>
          </cell>
          <cell r="D73">
            <v>4602</v>
          </cell>
          <cell r="E73" t="str">
            <v>Yes</v>
          </cell>
          <cell r="F73" t="str">
            <v>EMPLOYEE INFORMATION SYSTEM(EIS)</v>
          </cell>
          <cell r="G73">
            <v>2049173.27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2049173.27</v>
          </cell>
          <cell r="V73">
            <v>35096</v>
          </cell>
          <cell r="W73">
            <v>1996</v>
          </cell>
          <cell r="X73">
            <v>2049173.27</v>
          </cell>
          <cell r="Y73">
            <v>2049173.27</v>
          </cell>
          <cell r="Z73">
            <v>0</v>
          </cell>
          <cell r="AA73">
            <v>409834.65400000004</v>
          </cell>
        </row>
        <row r="74">
          <cell r="B74" t="str">
            <v>HUMAN RESOURCES</v>
          </cell>
          <cell r="C74">
            <v>81</v>
          </cell>
          <cell r="D74">
            <v>7692</v>
          </cell>
          <cell r="E74" t="str">
            <v>Yes 2000</v>
          </cell>
          <cell r="F74" t="str">
            <v>INTEGRATED SUPPLY CHAIN SYS CAP SFTWR PRJT</v>
          </cell>
          <cell r="G74">
            <v>28013754.850000001</v>
          </cell>
          <cell r="H74">
            <v>-75643.83</v>
          </cell>
          <cell r="I74">
            <v>86172.54</v>
          </cell>
          <cell r="J74">
            <v>57375.41</v>
          </cell>
          <cell r="K74">
            <v>-54342.559999999998</v>
          </cell>
          <cell r="L74">
            <v>688.38</v>
          </cell>
          <cell r="M74">
            <v>312.62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14562.559999999998</v>
          </cell>
          <cell r="U74">
            <v>28028317.41</v>
          </cell>
          <cell r="V74">
            <v>37070</v>
          </cell>
          <cell r="W74">
            <v>2001</v>
          </cell>
          <cell r="X74">
            <v>28028317.41</v>
          </cell>
          <cell r="Y74">
            <v>2802831.7410000004</v>
          </cell>
          <cell r="Z74">
            <v>25225485.669</v>
          </cell>
          <cell r="AA74">
            <v>5605663.4820000008</v>
          </cell>
        </row>
        <row r="75">
          <cell r="B75" t="str">
            <v>INFORMATION MANAGEMENT</v>
          </cell>
          <cell r="C75">
            <v>40</v>
          </cell>
          <cell r="D75">
            <v>5493</v>
          </cell>
          <cell r="E75" t="str">
            <v>Yes</v>
          </cell>
          <cell r="F75" t="str">
            <v>MIGRATION SOFTWARE</v>
          </cell>
          <cell r="G75">
            <v>1713088.01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1713088.01</v>
          </cell>
          <cell r="V75">
            <v>35186</v>
          </cell>
          <cell r="W75">
            <v>1996</v>
          </cell>
          <cell r="X75">
            <v>1713088.01</v>
          </cell>
          <cell r="Y75">
            <v>1713088.01</v>
          </cell>
          <cell r="Z75">
            <v>0</v>
          </cell>
          <cell r="AA75">
            <v>342617.60200000001</v>
          </cell>
        </row>
        <row r="76">
          <cell r="B76" t="str">
            <v>INFORMATION MANAGEMENT</v>
          </cell>
          <cell r="C76">
            <v>40</v>
          </cell>
          <cell r="D76">
            <v>5494</v>
          </cell>
          <cell r="E76" t="str">
            <v>Yes</v>
          </cell>
          <cell r="F76" t="str">
            <v>MIGRATION SOFTWARE</v>
          </cell>
          <cell r="G76">
            <v>1492440.69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1492440.69</v>
          </cell>
          <cell r="V76">
            <v>35339</v>
          </cell>
          <cell r="W76">
            <v>1996</v>
          </cell>
          <cell r="X76">
            <v>1492440.69</v>
          </cell>
          <cell r="Y76">
            <v>1492440.69</v>
          </cell>
          <cell r="Z76">
            <v>0</v>
          </cell>
          <cell r="AA76">
            <v>298488.13799999998</v>
          </cell>
        </row>
        <row r="77">
          <cell r="B77" t="str">
            <v>INFORMATION MANAGEMENT</v>
          </cell>
          <cell r="C77">
            <v>40</v>
          </cell>
          <cell r="D77">
            <v>5495</v>
          </cell>
          <cell r="E77" t="str">
            <v>Yes</v>
          </cell>
          <cell r="F77" t="str">
            <v>OTHER DISTRIBUTED SFTWR FOR VM MIGRTN</v>
          </cell>
          <cell r="G77">
            <v>313662.99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313662.99</v>
          </cell>
          <cell r="V77">
            <v>35278</v>
          </cell>
          <cell r="W77">
            <v>1996</v>
          </cell>
          <cell r="X77">
            <v>313662.99</v>
          </cell>
          <cell r="Y77">
            <v>313662.99</v>
          </cell>
          <cell r="Z77">
            <v>0</v>
          </cell>
          <cell r="AA77">
            <v>62732.597999999998</v>
          </cell>
        </row>
        <row r="78">
          <cell r="B78" t="str">
            <v>INFORMATION MANAGEMENT</v>
          </cell>
          <cell r="C78">
            <v>40</v>
          </cell>
          <cell r="D78">
            <v>6519</v>
          </cell>
          <cell r="E78" t="str">
            <v>Yes</v>
          </cell>
          <cell r="F78" t="str">
            <v>GEMSTONE - OBJECT ORIENTED MNGMT TOOL</v>
          </cell>
          <cell r="G78">
            <v>1773430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1773430</v>
          </cell>
          <cell r="V78">
            <v>35125</v>
          </cell>
          <cell r="W78">
            <v>1996</v>
          </cell>
          <cell r="X78">
            <v>1773430</v>
          </cell>
          <cell r="Y78">
            <v>1773430</v>
          </cell>
          <cell r="Z78">
            <v>0</v>
          </cell>
          <cell r="AA78">
            <v>354686</v>
          </cell>
        </row>
        <row r="79">
          <cell r="B79" t="str">
            <v>INFORMATION MANAGEMENT</v>
          </cell>
          <cell r="C79">
            <v>37</v>
          </cell>
          <cell r="D79">
            <v>6795</v>
          </cell>
          <cell r="E79" t="str">
            <v>Yes 2000</v>
          </cell>
          <cell r="F79" t="str">
            <v>INFRASTRUCTRE FOUNDATION DEVELOPMENT</v>
          </cell>
          <cell r="G79">
            <v>3257472.96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3257472.96</v>
          </cell>
          <cell r="V79">
            <v>35612</v>
          </cell>
          <cell r="W79">
            <v>1997</v>
          </cell>
          <cell r="X79">
            <v>3257472.96</v>
          </cell>
          <cell r="Y79">
            <v>2931725.6639999999</v>
          </cell>
          <cell r="Z79">
            <v>325747.29600000009</v>
          </cell>
          <cell r="AA79">
            <v>651494.59200000006</v>
          </cell>
        </row>
        <row r="80">
          <cell r="B80" t="str">
            <v>INFORMATION MANAGEMENT</v>
          </cell>
          <cell r="C80">
            <v>63</v>
          </cell>
          <cell r="D80">
            <v>5250</v>
          </cell>
          <cell r="E80" t="str">
            <v>Yes 2000</v>
          </cell>
          <cell r="F80" t="str">
            <v>BUILD INFORMATION STOREHOUSE</v>
          </cell>
          <cell r="G80">
            <v>1644364.64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1644364.64</v>
          </cell>
          <cell r="V80">
            <v>35674</v>
          </cell>
          <cell r="W80">
            <v>1997</v>
          </cell>
          <cell r="X80">
            <v>1644364.64</v>
          </cell>
          <cell r="Y80">
            <v>1479928.176</v>
          </cell>
          <cell r="Z80">
            <v>164436.46399999992</v>
          </cell>
          <cell r="AA80">
            <v>328872.92800000001</v>
          </cell>
        </row>
        <row r="81">
          <cell r="B81" t="str">
            <v>INFORMATION MANAGEMENT</v>
          </cell>
          <cell r="C81">
            <v>63</v>
          </cell>
          <cell r="D81">
            <v>5249</v>
          </cell>
          <cell r="E81" t="str">
            <v>Yes 2000</v>
          </cell>
          <cell r="F81" t="str">
            <v>PROVIDE INFRASTRUCTURE FOR INFORM. STOREHOUSE</v>
          </cell>
          <cell r="G81">
            <v>1277710.3899999999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1277710.3899999999</v>
          </cell>
          <cell r="V81">
            <v>35674</v>
          </cell>
          <cell r="W81">
            <v>1997</v>
          </cell>
          <cell r="X81">
            <v>1277710.3899999999</v>
          </cell>
          <cell r="Y81">
            <v>1149939.351</v>
          </cell>
          <cell r="Z81">
            <v>127771.03899999987</v>
          </cell>
          <cell r="AA81">
            <v>255542.07799999998</v>
          </cell>
        </row>
        <row r="82">
          <cell r="B82" t="str">
            <v>INFORMATION MANAGEMENT</v>
          </cell>
          <cell r="C82">
            <v>37</v>
          </cell>
          <cell r="D82">
            <v>6409</v>
          </cell>
          <cell r="E82" t="str">
            <v>Yes 2000</v>
          </cell>
          <cell r="F82" t="str">
            <v>MESSAGE FDTN DEPLOYMENT - SOFTWARE</v>
          </cell>
          <cell r="G82">
            <v>2771404.3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2771404.3</v>
          </cell>
          <cell r="V82">
            <v>35947</v>
          </cell>
          <cell r="W82">
            <v>1998</v>
          </cell>
          <cell r="X82">
            <v>2771404.3</v>
          </cell>
          <cell r="Y82">
            <v>1939983.01</v>
          </cell>
          <cell r="Z82">
            <v>831421.2899999998</v>
          </cell>
          <cell r="AA82">
            <v>554280.86</v>
          </cell>
        </row>
        <row r="83">
          <cell r="B83" t="str">
            <v>INFORMATION MANAGEMENT</v>
          </cell>
          <cell r="C83">
            <v>37</v>
          </cell>
          <cell r="D83">
            <v>7129</v>
          </cell>
          <cell r="E83" t="str">
            <v>Yes 2000</v>
          </cell>
          <cell r="F83" t="str">
            <v>INFRASTRUCTRE SERVERS/NETWARE DEVELOPMENT</v>
          </cell>
          <cell r="G83">
            <v>2075219.57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2075219.57</v>
          </cell>
          <cell r="V83">
            <v>36192</v>
          </cell>
          <cell r="W83">
            <v>1999</v>
          </cell>
          <cell r="X83">
            <v>2075219.57</v>
          </cell>
          <cell r="Y83">
            <v>1037609.785</v>
          </cell>
          <cell r="Z83">
            <v>1037609.785</v>
          </cell>
          <cell r="AA83">
            <v>415043.91400000005</v>
          </cell>
        </row>
        <row r="84">
          <cell r="B84" t="str">
            <v>INFORMATION MANAGEMENT</v>
          </cell>
          <cell r="C84">
            <v>40</v>
          </cell>
          <cell r="D84">
            <v>7053</v>
          </cell>
          <cell r="E84" t="str">
            <v>Yes 2000</v>
          </cell>
          <cell r="F84" t="str">
            <v>NT WRKSTNTS DEVLP - (DVLP ONLY)</v>
          </cell>
          <cell r="G84">
            <v>3792085.96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-77837.3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-77837.3</v>
          </cell>
          <cell r="U84">
            <v>3714248.66</v>
          </cell>
          <cell r="V84">
            <v>36251</v>
          </cell>
          <cell r="W84">
            <v>1999</v>
          </cell>
          <cell r="X84">
            <v>3714248.66</v>
          </cell>
          <cell r="Y84">
            <v>1857124.33</v>
          </cell>
          <cell r="Z84">
            <v>1857124.33</v>
          </cell>
          <cell r="AA84">
            <v>742849.73200000008</v>
          </cell>
        </row>
        <row r="85">
          <cell r="B85" t="str">
            <v>INFORMATION MANAGEMENT</v>
          </cell>
          <cell r="C85">
            <v>41</v>
          </cell>
          <cell r="D85">
            <v>7049</v>
          </cell>
          <cell r="E85" t="str">
            <v>Yes 2000</v>
          </cell>
          <cell r="F85" t="str">
            <v>SYS MGMT PROJECT - DEVELOPMENT</v>
          </cell>
          <cell r="G85">
            <v>5700121.4000000004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5700121.4000000004</v>
          </cell>
          <cell r="V85">
            <v>36192</v>
          </cell>
          <cell r="W85">
            <v>1999</v>
          </cell>
          <cell r="X85">
            <v>5700121.4000000004</v>
          </cell>
          <cell r="Y85">
            <v>2850060.7</v>
          </cell>
          <cell r="Z85">
            <v>2850060.7</v>
          </cell>
          <cell r="AA85">
            <v>1140024.28</v>
          </cell>
        </row>
        <row r="86">
          <cell r="B86" t="str">
            <v>INFORMATION MANAGEMENT</v>
          </cell>
          <cell r="C86">
            <v>38</v>
          </cell>
          <cell r="D86">
            <v>7772</v>
          </cell>
          <cell r="E86" t="str">
            <v>Yes 2000</v>
          </cell>
          <cell r="F86" t="str">
            <v>NEW SYSTEM INTERAPPLICATIONS -ENABLERS 1999 Dev</v>
          </cell>
          <cell r="G86">
            <v>447155.78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447155.78</v>
          </cell>
          <cell r="V86">
            <v>36557</v>
          </cell>
          <cell r="W86">
            <v>2000</v>
          </cell>
          <cell r="X86">
            <v>447155.78</v>
          </cell>
          <cell r="Y86">
            <v>134146.73400000003</v>
          </cell>
          <cell r="Z86">
            <v>313009.04599999997</v>
          </cell>
          <cell r="AA86">
            <v>89431.156000000017</v>
          </cell>
        </row>
        <row r="87">
          <cell r="B87" t="str">
            <v>INFORMATION MANAGEMENT</v>
          </cell>
          <cell r="C87">
            <v>40</v>
          </cell>
          <cell r="D87">
            <v>7664</v>
          </cell>
          <cell r="E87" t="str">
            <v>Yes 2000</v>
          </cell>
          <cell r="F87" t="str">
            <v>PAYMENT PROCESSING CNTR SYS REPL-DEVELOPMENT</v>
          </cell>
          <cell r="G87">
            <v>709353.71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709353.71</v>
          </cell>
          <cell r="V87">
            <v>36557</v>
          </cell>
          <cell r="W87">
            <v>2000</v>
          </cell>
          <cell r="X87">
            <v>709353.71</v>
          </cell>
          <cell r="Y87">
            <v>212806.11300000001</v>
          </cell>
          <cell r="Z87">
            <v>496547.59699999995</v>
          </cell>
          <cell r="AA87">
            <v>141870.742</v>
          </cell>
        </row>
        <row r="88">
          <cell r="B88" t="str">
            <v>INFORMATION MANAGEMENT</v>
          </cell>
          <cell r="C88">
            <v>41</v>
          </cell>
          <cell r="D88">
            <v>7832</v>
          </cell>
          <cell r="E88" t="str">
            <v>Yes 2000</v>
          </cell>
          <cell r="F88" t="str">
            <v>SOFTWARE CONFIG &amp; TEST INFRASTRUCTURE-DEVELOP</v>
          </cell>
          <cell r="G88">
            <v>1817326.24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1817326.24</v>
          </cell>
          <cell r="V88">
            <v>36557</v>
          </cell>
          <cell r="W88">
            <v>2000</v>
          </cell>
          <cell r="X88">
            <v>1817326.24</v>
          </cell>
          <cell r="Y88">
            <v>545197.87200000009</v>
          </cell>
          <cell r="Z88">
            <v>1272128.3679999998</v>
          </cell>
          <cell r="AA88">
            <v>363465.24800000002</v>
          </cell>
        </row>
        <row r="89">
          <cell r="B89" t="str">
            <v>INFORMATION MANAGEMENT</v>
          </cell>
          <cell r="C89">
            <v>41</v>
          </cell>
          <cell r="D89">
            <v>7764</v>
          </cell>
          <cell r="E89" t="str">
            <v>Yes 2000</v>
          </cell>
          <cell r="F89" t="str">
            <v>SYST MGT 1999 DEVELOPMENT</v>
          </cell>
          <cell r="G89">
            <v>1791776.38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1791776.38</v>
          </cell>
          <cell r="V89">
            <v>36557</v>
          </cell>
          <cell r="W89">
            <v>2000</v>
          </cell>
          <cell r="X89">
            <v>1791776.38</v>
          </cell>
          <cell r="Y89">
            <v>537532.91399999999</v>
          </cell>
          <cell r="Z89">
            <v>1254243.466</v>
          </cell>
          <cell r="AA89">
            <v>358355.27600000001</v>
          </cell>
        </row>
        <row r="90">
          <cell r="B90" t="str">
            <v>INFORMATION MANAGEMENT</v>
          </cell>
          <cell r="C90">
            <v>38</v>
          </cell>
          <cell r="D90">
            <v>8270</v>
          </cell>
          <cell r="E90" t="str">
            <v>Yes 2000</v>
          </cell>
          <cell r="F90" t="str">
            <v>MIDDLEWARE KEY SERVICES 2000- DEVELOPMENT</v>
          </cell>
          <cell r="G90">
            <v>1066458.1599999999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1066458.1599999999</v>
          </cell>
          <cell r="V90">
            <v>37070</v>
          </cell>
          <cell r="W90">
            <v>2001</v>
          </cell>
          <cell r="X90">
            <v>1066458.1599999999</v>
          </cell>
          <cell r="Y90">
            <v>106645.81599999999</v>
          </cell>
          <cell r="Z90">
            <v>959812.34399999992</v>
          </cell>
          <cell r="AA90">
            <v>213291.63199999998</v>
          </cell>
        </row>
        <row r="91">
          <cell r="B91" t="str">
            <v>INFORMATION MANAGEMENT</v>
          </cell>
          <cell r="C91">
            <v>40</v>
          </cell>
          <cell r="D91">
            <v>8289</v>
          </cell>
          <cell r="E91" t="str">
            <v>Yes 2000</v>
          </cell>
          <cell r="F91" t="str">
            <v>E-BUSINESS CORE-IMBR-2000-DEVELOPMENT</v>
          </cell>
          <cell r="G91">
            <v>2065041.81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2065041.81</v>
          </cell>
          <cell r="V91">
            <v>37070</v>
          </cell>
          <cell r="W91">
            <v>2001</v>
          </cell>
          <cell r="X91">
            <v>2065041.81</v>
          </cell>
          <cell r="Y91">
            <v>206504.18100000001</v>
          </cell>
          <cell r="Z91">
            <v>1858537.629</v>
          </cell>
          <cell r="AA91">
            <v>413008.36200000002</v>
          </cell>
        </row>
        <row r="92">
          <cell r="B92" t="str">
            <v>INFORMATION MANAGEMENT</v>
          </cell>
          <cell r="C92">
            <v>41</v>
          </cell>
          <cell r="D92">
            <v>8251</v>
          </cell>
          <cell r="E92" t="str">
            <v>Yes 2000</v>
          </cell>
          <cell r="F92" t="str">
            <v>MAIL MESSAGING &amp; PRINT MANAGEMENT - DEVELOPMENT</v>
          </cell>
          <cell r="G92">
            <v>1408306.01</v>
          </cell>
          <cell r="H92">
            <v>2085.19</v>
          </cell>
          <cell r="I92">
            <v>4264.1899999999996</v>
          </cell>
          <cell r="J92">
            <v>129.04</v>
          </cell>
          <cell r="K92">
            <v>0</v>
          </cell>
          <cell r="L92">
            <v>1025.6300000000001</v>
          </cell>
          <cell r="M92">
            <v>1497.41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9001.4599999999991</v>
          </cell>
          <cell r="U92">
            <v>1417307.47</v>
          </cell>
          <cell r="V92">
            <v>37070</v>
          </cell>
          <cell r="W92">
            <v>2001</v>
          </cell>
          <cell r="X92">
            <v>1417307.47</v>
          </cell>
          <cell r="Y92">
            <v>141730.747</v>
          </cell>
          <cell r="Z92">
            <v>1275576.723</v>
          </cell>
          <cell r="AA92">
            <v>283461.49400000001</v>
          </cell>
        </row>
        <row r="93">
          <cell r="B93" t="str">
            <v>INFORMATION MANAGEMENT</v>
          </cell>
          <cell r="C93">
            <v>41</v>
          </cell>
          <cell r="D93">
            <v>8261</v>
          </cell>
          <cell r="E93" t="str">
            <v>Yes 2000</v>
          </cell>
          <cell r="F93" t="str">
            <v>SYSTEMS MANAGEMENT - 2000 (DEVELOPMENT)</v>
          </cell>
          <cell r="G93">
            <v>1366079.57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1366079.57</v>
          </cell>
          <cell r="V93">
            <v>37070</v>
          </cell>
          <cell r="W93">
            <v>2001</v>
          </cell>
          <cell r="X93">
            <v>1366079.57</v>
          </cell>
          <cell r="Y93">
            <v>136607.95700000002</v>
          </cell>
          <cell r="Z93">
            <v>1229471.6130000001</v>
          </cell>
          <cell r="AA93">
            <v>273215.91400000005</v>
          </cell>
        </row>
        <row r="94">
          <cell r="B94" t="str">
            <v>NUCLEAR</v>
          </cell>
          <cell r="C94">
            <v>40</v>
          </cell>
          <cell r="D94">
            <v>4954</v>
          </cell>
          <cell r="E94" t="str">
            <v>Yes</v>
          </cell>
          <cell r="F94" t="str">
            <v>CLOSED/REOPENED  NIMS-RADIATION EXPOSURE</v>
          </cell>
          <cell r="G94">
            <v>6941179.4299999997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6941179.4299999997</v>
          </cell>
          <cell r="V94">
            <v>35217</v>
          </cell>
          <cell r="W94">
            <v>1996</v>
          </cell>
          <cell r="X94">
            <v>6941179.4299999997</v>
          </cell>
          <cell r="Y94">
            <v>6941179.4299999997</v>
          </cell>
          <cell r="Z94">
            <v>0</v>
          </cell>
          <cell r="AA94">
            <v>1388235.8859999999</v>
          </cell>
        </row>
        <row r="95">
          <cell r="B95" t="str">
            <v>NUCLEAR</v>
          </cell>
          <cell r="C95">
            <v>40</v>
          </cell>
          <cell r="D95">
            <v>6600</v>
          </cell>
          <cell r="E95" t="str">
            <v>Yes</v>
          </cell>
          <cell r="F95" t="str">
            <v>PASSPORT MATERIALS MANAGEMENT (PHASES 3 &amp; 4)</v>
          </cell>
          <cell r="G95">
            <v>5928464.5300000003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5928464.5300000003</v>
          </cell>
          <cell r="V95">
            <v>35096</v>
          </cell>
          <cell r="W95">
            <v>1996</v>
          </cell>
          <cell r="X95">
            <v>5928464.5300000003</v>
          </cell>
          <cell r="Y95">
            <v>5928464.5300000003</v>
          </cell>
          <cell r="Z95">
            <v>0</v>
          </cell>
          <cell r="AA95">
            <v>1185692.9060000002</v>
          </cell>
        </row>
        <row r="96">
          <cell r="B96" t="str">
            <v>NUCLEAR</v>
          </cell>
          <cell r="C96">
            <v>631</v>
          </cell>
          <cell r="D96">
            <v>7175</v>
          </cell>
          <cell r="E96" t="str">
            <v>Yes</v>
          </cell>
          <cell r="F96" t="str">
            <v xml:space="preserve"> DESIGN BASIS REFERENCE SYST PSL 1&amp;2</v>
          </cell>
          <cell r="G96">
            <v>7094471.4000000004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7094471.4000000004</v>
          </cell>
          <cell r="V96">
            <v>35096</v>
          </cell>
          <cell r="W96">
            <v>1996</v>
          </cell>
          <cell r="X96">
            <v>7094471.4000000004</v>
          </cell>
          <cell r="Y96">
            <v>7094471.4000000004</v>
          </cell>
          <cell r="Z96">
            <v>0</v>
          </cell>
          <cell r="AA96">
            <v>1418894.2800000003</v>
          </cell>
        </row>
        <row r="97">
          <cell r="B97" t="str">
            <v>NUCLEAR</v>
          </cell>
          <cell r="C97">
            <v>645</v>
          </cell>
          <cell r="D97">
            <v>3849</v>
          </cell>
          <cell r="E97" t="str">
            <v>Yes</v>
          </cell>
          <cell r="F97" t="str">
            <v xml:space="preserve"> PTN CONTAINMENT STRUCTURE ANALYSIS </v>
          </cell>
          <cell r="G97">
            <v>1009431.13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1009431.13</v>
          </cell>
          <cell r="V97">
            <v>35065</v>
          </cell>
          <cell r="W97">
            <v>1996</v>
          </cell>
          <cell r="X97">
            <v>1009431.13</v>
          </cell>
          <cell r="Y97">
            <v>1009431.13</v>
          </cell>
          <cell r="Z97">
            <v>0</v>
          </cell>
          <cell r="AA97">
            <v>201886.22600000002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BU Recaps"/>
      <sheetName val="Earnings Data"/>
      <sheetName val="BU Recaps (2)"/>
      <sheetName val="Non Prod % by Earn Code"/>
      <sheetName val="Non Prod Recaps"/>
    </sheetNames>
    <sheetDataSet>
      <sheetData sheetId="0"/>
      <sheetData sheetId="1"/>
      <sheetData sheetId="2">
        <row r="8">
          <cell r="B8" t="str">
            <v>Em Grp</v>
          </cell>
          <cell r="C8" t="str">
            <v>Bus Unit</v>
          </cell>
          <cell r="D8" t="str">
            <v>Business Unit</v>
          </cell>
          <cell r="E8" t="str">
            <v>BU Type</v>
          </cell>
          <cell r="F8" t="str">
            <v>Ern Cod</v>
          </cell>
          <cell r="G8" t="str">
            <v>Earnings Code Type</v>
          </cell>
          <cell r="H8" t="str">
            <v>Earnings Code Description</v>
          </cell>
          <cell r="I8" t="str">
            <v>Hours</v>
          </cell>
          <cell r="J8" t="str">
            <v>Earnings ($)</v>
          </cell>
          <cell r="K8" t="str">
            <v>Productive</v>
          </cell>
          <cell r="L8" t="str">
            <v>Non Productive</v>
          </cell>
          <cell r="M8" t="str">
            <v>Subtotal</v>
          </cell>
          <cell r="N8" t="str">
            <v>Excluded</v>
          </cell>
          <cell r="O8" t="str">
            <v>Grand Total</v>
          </cell>
        </row>
        <row r="9">
          <cell r="B9" t="str">
            <v>BARG UNIT</v>
          </cell>
          <cell r="C9">
            <v>51</v>
          </cell>
          <cell r="D9" t="str">
            <v>CUSTOMER SERVICE</v>
          </cell>
          <cell r="E9" t="str">
            <v>Operational</v>
          </cell>
          <cell r="F9">
            <v>10</v>
          </cell>
          <cell r="G9" t="str">
            <v>Productive</v>
          </cell>
          <cell r="H9" t="str">
            <v>REGULAR</v>
          </cell>
          <cell r="I9">
            <v>27037.25</v>
          </cell>
          <cell r="J9">
            <v>636356.59</v>
          </cell>
          <cell r="K9">
            <v>636356.59</v>
          </cell>
          <cell r="L9">
            <v>0</v>
          </cell>
          <cell r="M9">
            <v>636356.59</v>
          </cell>
          <cell r="N9">
            <v>0</v>
          </cell>
          <cell r="O9">
            <v>636356.59</v>
          </cell>
        </row>
        <row r="10">
          <cell r="B10" t="str">
            <v>BARG UNIT</v>
          </cell>
          <cell r="C10">
            <v>51</v>
          </cell>
          <cell r="D10" t="str">
            <v>CUSTOMER SERVICE</v>
          </cell>
          <cell r="E10" t="str">
            <v>Operational</v>
          </cell>
          <cell r="F10">
            <v>20</v>
          </cell>
          <cell r="G10" t="str">
            <v>Non Productive</v>
          </cell>
          <cell r="H10" t="str">
            <v>HOLIDAY</v>
          </cell>
          <cell r="I10">
            <v>1424</v>
          </cell>
          <cell r="J10">
            <v>33703.519999999997</v>
          </cell>
          <cell r="K10">
            <v>0</v>
          </cell>
          <cell r="L10">
            <v>33703.519999999997</v>
          </cell>
          <cell r="M10">
            <v>33703.519999999997</v>
          </cell>
          <cell r="N10">
            <v>0</v>
          </cell>
          <cell r="O10">
            <v>33703.519999999997</v>
          </cell>
        </row>
        <row r="11">
          <cell r="B11" t="str">
            <v>BARG UNIT</v>
          </cell>
          <cell r="C11">
            <v>51</v>
          </cell>
          <cell r="D11" t="str">
            <v>CUSTOMER SERVICE</v>
          </cell>
          <cell r="E11" t="str">
            <v>Operational</v>
          </cell>
          <cell r="F11">
            <v>30</v>
          </cell>
          <cell r="G11" t="str">
            <v>Non Productive</v>
          </cell>
          <cell r="H11" t="str">
            <v>VACATION</v>
          </cell>
          <cell r="I11">
            <v>2973</v>
          </cell>
          <cell r="J11">
            <v>70237.47</v>
          </cell>
          <cell r="K11">
            <v>0</v>
          </cell>
          <cell r="L11">
            <v>70237.47</v>
          </cell>
          <cell r="M11">
            <v>70237.47</v>
          </cell>
          <cell r="N11">
            <v>0</v>
          </cell>
          <cell r="O11">
            <v>70237.47</v>
          </cell>
        </row>
        <row r="12">
          <cell r="B12" t="str">
            <v>BARG UNIT</v>
          </cell>
          <cell r="C12">
            <v>51</v>
          </cell>
          <cell r="D12" t="str">
            <v>CUSTOMER SERVICE</v>
          </cell>
          <cell r="E12" t="str">
            <v>Operational</v>
          </cell>
          <cell r="F12">
            <v>40</v>
          </cell>
          <cell r="G12" t="str">
            <v>Non Productive</v>
          </cell>
          <cell r="H12" t="str">
            <v>EMPLOYEE ILLNESS</v>
          </cell>
          <cell r="I12">
            <v>1090</v>
          </cell>
          <cell r="J12">
            <v>26197.17</v>
          </cell>
          <cell r="K12">
            <v>0</v>
          </cell>
          <cell r="L12">
            <v>26197.17</v>
          </cell>
          <cell r="M12">
            <v>26197.17</v>
          </cell>
          <cell r="N12">
            <v>0</v>
          </cell>
          <cell r="O12">
            <v>26197.17</v>
          </cell>
        </row>
        <row r="13">
          <cell r="B13" t="str">
            <v>BARG UNIT</v>
          </cell>
          <cell r="C13">
            <v>51</v>
          </cell>
          <cell r="D13" t="str">
            <v>CUSTOMER SERVICE</v>
          </cell>
          <cell r="E13" t="str">
            <v>Operational</v>
          </cell>
          <cell r="F13">
            <v>50</v>
          </cell>
          <cell r="G13" t="str">
            <v>Non Productive</v>
          </cell>
          <cell r="H13" t="str">
            <v>JURY DUTY</v>
          </cell>
          <cell r="I13">
            <v>8</v>
          </cell>
          <cell r="J13">
            <v>159.19999999999999</v>
          </cell>
          <cell r="K13">
            <v>0</v>
          </cell>
          <cell r="L13">
            <v>159.19999999999999</v>
          </cell>
          <cell r="M13">
            <v>159.19999999999999</v>
          </cell>
          <cell r="N13">
            <v>0</v>
          </cell>
          <cell r="O13">
            <v>159.19999999999999</v>
          </cell>
        </row>
        <row r="14">
          <cell r="B14" t="str">
            <v>BARG UNIT</v>
          </cell>
          <cell r="C14">
            <v>51</v>
          </cell>
          <cell r="D14" t="str">
            <v>CUSTOMER SERVICE</v>
          </cell>
          <cell r="E14" t="str">
            <v>Operational</v>
          </cell>
          <cell r="F14">
            <v>80</v>
          </cell>
          <cell r="G14" t="str">
            <v>Non Productive</v>
          </cell>
          <cell r="H14" t="str">
            <v>SER ILL IN FAM</v>
          </cell>
          <cell r="I14">
            <v>62</v>
          </cell>
          <cell r="J14">
            <v>1520.92</v>
          </cell>
          <cell r="K14">
            <v>0</v>
          </cell>
          <cell r="L14">
            <v>1520.92</v>
          </cell>
          <cell r="M14">
            <v>1520.92</v>
          </cell>
          <cell r="N14">
            <v>0</v>
          </cell>
          <cell r="O14">
            <v>1520.92</v>
          </cell>
        </row>
        <row r="15">
          <cell r="B15" t="str">
            <v>BARG UNIT</v>
          </cell>
          <cell r="C15">
            <v>51</v>
          </cell>
          <cell r="D15" t="str">
            <v>CUSTOMER SERVICE</v>
          </cell>
          <cell r="E15" t="str">
            <v>Operational</v>
          </cell>
          <cell r="F15">
            <v>100</v>
          </cell>
          <cell r="G15" t="str">
            <v>Non Productive</v>
          </cell>
          <cell r="H15" t="str">
            <v>REST TIME</v>
          </cell>
          <cell r="I15">
            <v>5</v>
          </cell>
          <cell r="J15">
            <v>100.1</v>
          </cell>
          <cell r="K15">
            <v>0</v>
          </cell>
          <cell r="L15">
            <v>100.1</v>
          </cell>
          <cell r="M15">
            <v>100.1</v>
          </cell>
          <cell r="N15">
            <v>0</v>
          </cell>
          <cell r="O15">
            <v>100.1</v>
          </cell>
        </row>
        <row r="16">
          <cell r="B16" t="str">
            <v>BARG UNIT</v>
          </cell>
          <cell r="C16">
            <v>51</v>
          </cell>
          <cell r="D16" t="str">
            <v>CUSTOMER SERVICE</v>
          </cell>
          <cell r="E16" t="str">
            <v>Operational</v>
          </cell>
          <cell r="F16">
            <v>130</v>
          </cell>
          <cell r="G16" t="str">
            <v>Non Productive</v>
          </cell>
          <cell r="H16" t="str">
            <v>EQUIPMENT BREAKDOWN</v>
          </cell>
          <cell r="I16">
            <v>3.5</v>
          </cell>
          <cell r="J16">
            <v>85.47</v>
          </cell>
          <cell r="K16">
            <v>0</v>
          </cell>
          <cell r="L16">
            <v>85.47</v>
          </cell>
          <cell r="M16">
            <v>85.47</v>
          </cell>
          <cell r="N16">
            <v>0</v>
          </cell>
          <cell r="O16">
            <v>85.47</v>
          </cell>
        </row>
        <row r="17">
          <cell r="B17" t="str">
            <v>BARG UNIT</v>
          </cell>
          <cell r="C17">
            <v>51</v>
          </cell>
          <cell r="D17" t="str">
            <v>CUSTOMER SERVICE</v>
          </cell>
          <cell r="E17" t="str">
            <v>Operational</v>
          </cell>
          <cell r="F17">
            <v>140</v>
          </cell>
          <cell r="G17" t="str">
            <v>Non Productive</v>
          </cell>
          <cell r="H17" t="str">
            <v>SAFETY MEETING</v>
          </cell>
          <cell r="I17">
            <v>575.25</v>
          </cell>
          <cell r="J17">
            <v>13690.31</v>
          </cell>
          <cell r="K17">
            <v>0</v>
          </cell>
          <cell r="L17">
            <v>13690.31</v>
          </cell>
          <cell r="M17">
            <v>13690.31</v>
          </cell>
          <cell r="N17">
            <v>0</v>
          </cell>
          <cell r="O17">
            <v>13690.31</v>
          </cell>
        </row>
        <row r="18">
          <cell r="B18" t="str">
            <v>BARG UNIT</v>
          </cell>
          <cell r="C18">
            <v>51</v>
          </cell>
          <cell r="D18" t="str">
            <v>CUSTOMER SERVICE</v>
          </cell>
          <cell r="E18" t="str">
            <v>Operational</v>
          </cell>
          <cell r="F18">
            <v>160</v>
          </cell>
          <cell r="G18" t="str">
            <v>Non Productive</v>
          </cell>
          <cell r="H18" t="str">
            <v>OTHER MEETING</v>
          </cell>
          <cell r="I18">
            <v>32.5</v>
          </cell>
          <cell r="J18">
            <v>684.05</v>
          </cell>
          <cell r="K18">
            <v>0</v>
          </cell>
          <cell r="L18">
            <v>684.05</v>
          </cell>
          <cell r="M18">
            <v>684.05</v>
          </cell>
          <cell r="N18">
            <v>0</v>
          </cell>
          <cell r="O18">
            <v>684.05</v>
          </cell>
        </row>
        <row r="19">
          <cell r="B19" t="str">
            <v>BARG UNIT</v>
          </cell>
          <cell r="C19">
            <v>51</v>
          </cell>
          <cell r="D19" t="str">
            <v>CUSTOMER SERVICE</v>
          </cell>
          <cell r="E19" t="str">
            <v>Operational</v>
          </cell>
          <cell r="F19">
            <v>250</v>
          </cell>
          <cell r="G19" t="str">
            <v>Non Productive</v>
          </cell>
          <cell r="H19" t="str">
            <v>TEMPORARY RELIEVING</v>
          </cell>
          <cell r="I19">
            <v>1626.5</v>
          </cell>
          <cell r="J19">
            <v>6169.29</v>
          </cell>
          <cell r="K19">
            <v>0</v>
          </cell>
          <cell r="L19">
            <v>6169.29</v>
          </cell>
          <cell r="M19">
            <v>6169.29</v>
          </cell>
          <cell r="N19">
            <v>0</v>
          </cell>
          <cell r="O19">
            <v>6169.29</v>
          </cell>
        </row>
        <row r="20">
          <cell r="B20" t="str">
            <v>BARG UNIT</v>
          </cell>
          <cell r="C20">
            <v>51</v>
          </cell>
          <cell r="D20" t="str">
            <v>CUSTOMER SERVICE</v>
          </cell>
          <cell r="E20" t="str">
            <v>Operational</v>
          </cell>
          <cell r="F20">
            <v>310</v>
          </cell>
          <cell r="G20" t="str">
            <v>Excluded</v>
          </cell>
          <cell r="H20" t="str">
            <v>DISABILITY - COMPANY</v>
          </cell>
          <cell r="I20">
            <v>0</v>
          </cell>
          <cell r="J20">
            <v>9451.67</v>
          </cell>
          <cell r="K20">
            <v>0</v>
          </cell>
          <cell r="L20">
            <v>0</v>
          </cell>
          <cell r="M20">
            <v>0</v>
          </cell>
          <cell r="N20">
            <v>9451.67</v>
          </cell>
          <cell r="O20">
            <v>9451.67</v>
          </cell>
        </row>
        <row r="21">
          <cell r="B21" t="str">
            <v>BARG UNIT</v>
          </cell>
          <cell r="C21">
            <v>51</v>
          </cell>
          <cell r="D21" t="str">
            <v>CUSTOMER SERVICE</v>
          </cell>
          <cell r="E21" t="str">
            <v>Operational</v>
          </cell>
          <cell r="F21">
            <v>320</v>
          </cell>
          <cell r="G21" t="str">
            <v>Excluded</v>
          </cell>
          <cell r="H21" t="str">
            <v>DISABILITY SUPPL</v>
          </cell>
          <cell r="I21">
            <v>0</v>
          </cell>
          <cell r="J21">
            <v>3680.13</v>
          </cell>
          <cell r="K21">
            <v>0</v>
          </cell>
          <cell r="L21">
            <v>0</v>
          </cell>
          <cell r="M21">
            <v>0</v>
          </cell>
          <cell r="N21">
            <v>3680.13</v>
          </cell>
          <cell r="O21">
            <v>3680.13</v>
          </cell>
        </row>
        <row r="22">
          <cell r="B22" t="str">
            <v>BARG UNIT</v>
          </cell>
          <cell r="C22">
            <v>51</v>
          </cell>
          <cell r="D22" t="str">
            <v>CUSTOMER SERVICE</v>
          </cell>
          <cell r="E22" t="str">
            <v>Operational</v>
          </cell>
          <cell r="F22">
            <v>330</v>
          </cell>
          <cell r="G22" t="str">
            <v>Excluded</v>
          </cell>
          <cell r="H22" t="str">
            <v>RETRO PAY THRFTBL</v>
          </cell>
          <cell r="I22">
            <v>0</v>
          </cell>
          <cell r="J22">
            <v>973.44</v>
          </cell>
          <cell r="K22">
            <v>0</v>
          </cell>
          <cell r="L22">
            <v>0</v>
          </cell>
          <cell r="M22">
            <v>0</v>
          </cell>
          <cell r="N22">
            <v>973.44</v>
          </cell>
          <cell r="O22">
            <v>973.44</v>
          </cell>
        </row>
        <row r="23">
          <cell r="B23" t="str">
            <v>BARG UNIT</v>
          </cell>
          <cell r="C23">
            <v>51</v>
          </cell>
          <cell r="D23" t="str">
            <v>CUSTOMER SERVICE</v>
          </cell>
          <cell r="E23" t="str">
            <v>Operational</v>
          </cell>
          <cell r="F23">
            <v>410</v>
          </cell>
          <cell r="G23" t="str">
            <v>Non Productive</v>
          </cell>
          <cell r="H23" t="str">
            <v>PART DAY DISABILITY</v>
          </cell>
          <cell r="I23">
            <v>-4</v>
          </cell>
          <cell r="J23">
            <v>-78.239999999999995</v>
          </cell>
          <cell r="K23">
            <v>0</v>
          </cell>
          <cell r="L23">
            <v>-78.239999999999995</v>
          </cell>
          <cell r="M23">
            <v>-78.239999999999995</v>
          </cell>
          <cell r="N23">
            <v>0</v>
          </cell>
          <cell r="O23">
            <v>-78.239999999999995</v>
          </cell>
        </row>
        <row r="24">
          <cell r="B24" t="str">
            <v>BARG UNIT</v>
          </cell>
          <cell r="C24">
            <v>51</v>
          </cell>
          <cell r="D24" t="str">
            <v>CUSTOMER SERVICE</v>
          </cell>
          <cell r="E24" t="str">
            <v>Operational</v>
          </cell>
          <cell r="F24">
            <v>430</v>
          </cell>
          <cell r="G24" t="str">
            <v>Non Productive</v>
          </cell>
          <cell r="H24" t="str">
            <v>FINAL VACATION ALLOW</v>
          </cell>
          <cell r="I24">
            <v>380</v>
          </cell>
          <cell r="J24">
            <v>7562</v>
          </cell>
          <cell r="K24">
            <v>0</v>
          </cell>
          <cell r="L24">
            <v>7562</v>
          </cell>
          <cell r="M24">
            <v>7562</v>
          </cell>
          <cell r="N24">
            <v>0</v>
          </cell>
          <cell r="O24">
            <v>7562</v>
          </cell>
        </row>
        <row r="25">
          <cell r="B25" t="str">
            <v>BARG UNIT</v>
          </cell>
          <cell r="C25">
            <v>51</v>
          </cell>
          <cell r="D25" t="str">
            <v>CUSTOMER SERVICE</v>
          </cell>
          <cell r="E25" t="str">
            <v>Operational</v>
          </cell>
          <cell r="F25">
            <v>480</v>
          </cell>
          <cell r="G25" t="str">
            <v>Non Productive</v>
          </cell>
          <cell r="H25" t="str">
            <v>FINAL FLOATING HOL</v>
          </cell>
          <cell r="I25">
            <v>8</v>
          </cell>
          <cell r="J25">
            <v>159.19999999999999</v>
          </cell>
          <cell r="K25">
            <v>0</v>
          </cell>
          <cell r="L25">
            <v>159.19999999999999</v>
          </cell>
          <cell r="M25">
            <v>159.19999999999999</v>
          </cell>
          <cell r="N25">
            <v>0</v>
          </cell>
          <cell r="O25">
            <v>159.19999999999999</v>
          </cell>
        </row>
        <row r="26">
          <cell r="B26" t="str">
            <v>BARG UNIT</v>
          </cell>
          <cell r="C26">
            <v>51</v>
          </cell>
          <cell r="D26" t="str">
            <v>CUSTOMER SERVICE</v>
          </cell>
          <cell r="E26" t="str">
            <v>Operational</v>
          </cell>
          <cell r="F26">
            <v>970</v>
          </cell>
          <cell r="G26" t="str">
            <v>Excluded</v>
          </cell>
          <cell r="H26" t="str">
            <v>PRETAX MEDICAL</v>
          </cell>
          <cell r="I26">
            <v>0</v>
          </cell>
          <cell r="J26">
            <v>-8011.78</v>
          </cell>
          <cell r="K26">
            <v>0</v>
          </cell>
          <cell r="L26">
            <v>0</v>
          </cell>
          <cell r="M26">
            <v>0</v>
          </cell>
          <cell r="N26">
            <v>-8011.78</v>
          </cell>
          <cell r="O26">
            <v>-8011.78</v>
          </cell>
        </row>
        <row r="27">
          <cell r="B27" t="str">
            <v>BARG UNIT</v>
          </cell>
          <cell r="C27">
            <v>51</v>
          </cell>
          <cell r="D27" t="str">
            <v>CUSTOMER SERVICE</v>
          </cell>
          <cell r="E27" t="str">
            <v>Operational</v>
          </cell>
          <cell r="F27">
            <v>971</v>
          </cell>
          <cell r="G27" t="str">
            <v>Excluded</v>
          </cell>
          <cell r="H27" t="str">
            <v>MEDICAL BENEFIT $</v>
          </cell>
          <cell r="I27">
            <v>0</v>
          </cell>
          <cell r="J27">
            <v>385</v>
          </cell>
          <cell r="K27">
            <v>0</v>
          </cell>
          <cell r="L27">
            <v>0</v>
          </cell>
          <cell r="M27">
            <v>0</v>
          </cell>
          <cell r="N27">
            <v>385</v>
          </cell>
          <cell r="O27">
            <v>385</v>
          </cell>
        </row>
        <row r="28">
          <cell r="B28" t="str">
            <v>BARG UNIT</v>
          </cell>
          <cell r="C28">
            <v>51</v>
          </cell>
          <cell r="D28" t="str">
            <v>CUSTOMER SERVICE</v>
          </cell>
          <cell r="E28" t="str">
            <v>Operational</v>
          </cell>
          <cell r="F28">
            <v>972</v>
          </cell>
          <cell r="G28" t="str">
            <v>Excluded</v>
          </cell>
          <cell r="H28" t="str">
            <v>PRETAX DENTAL</v>
          </cell>
          <cell r="I28">
            <v>0</v>
          </cell>
          <cell r="J28">
            <v>-1092.1099999999999</v>
          </cell>
          <cell r="K28">
            <v>0</v>
          </cell>
          <cell r="L28">
            <v>0</v>
          </cell>
          <cell r="M28">
            <v>0</v>
          </cell>
          <cell r="N28">
            <v>-1092.1099999999999</v>
          </cell>
          <cell r="O28">
            <v>-1092.1099999999999</v>
          </cell>
        </row>
        <row r="29">
          <cell r="B29" t="str">
            <v>BARG UNIT</v>
          </cell>
          <cell r="C29">
            <v>51</v>
          </cell>
          <cell r="D29" t="str">
            <v>CUSTOMER SERVICE</v>
          </cell>
          <cell r="E29" t="str">
            <v>Operational</v>
          </cell>
          <cell r="F29">
            <v>973</v>
          </cell>
          <cell r="G29" t="str">
            <v>Excluded</v>
          </cell>
          <cell r="H29" t="str">
            <v>DENTAL BENEFIT $</v>
          </cell>
          <cell r="I29">
            <v>0</v>
          </cell>
          <cell r="J29">
            <v>16.25</v>
          </cell>
          <cell r="K29">
            <v>0</v>
          </cell>
          <cell r="L29">
            <v>0</v>
          </cell>
          <cell r="M29">
            <v>0</v>
          </cell>
          <cell r="N29">
            <v>16.25</v>
          </cell>
          <cell r="O29">
            <v>16.25</v>
          </cell>
        </row>
        <row r="30">
          <cell r="B30" t="str">
            <v>BARG UNIT</v>
          </cell>
          <cell r="C30">
            <v>51</v>
          </cell>
          <cell r="D30" t="str">
            <v>CUSTOMER SERVICE</v>
          </cell>
          <cell r="E30" t="str">
            <v>Operational</v>
          </cell>
          <cell r="F30">
            <v>974</v>
          </cell>
          <cell r="G30" t="str">
            <v>Excluded</v>
          </cell>
          <cell r="H30" t="str">
            <v>PRETAX EMP LIFE INS</v>
          </cell>
          <cell r="I30">
            <v>0</v>
          </cell>
          <cell r="J30">
            <v>-3576.58</v>
          </cell>
          <cell r="K30">
            <v>0</v>
          </cell>
          <cell r="L30">
            <v>0</v>
          </cell>
          <cell r="M30">
            <v>0</v>
          </cell>
          <cell r="N30">
            <v>-3576.58</v>
          </cell>
          <cell r="O30">
            <v>-3576.58</v>
          </cell>
        </row>
        <row r="31">
          <cell r="B31" t="str">
            <v>BARG UNIT</v>
          </cell>
          <cell r="C31">
            <v>51</v>
          </cell>
          <cell r="D31" t="str">
            <v>CUSTOMER SERVICE</v>
          </cell>
          <cell r="E31" t="str">
            <v>Operational</v>
          </cell>
          <cell r="F31">
            <v>976</v>
          </cell>
          <cell r="G31" t="str">
            <v>Excluded</v>
          </cell>
          <cell r="H31" t="str">
            <v>LIFE INS BENEFIT $</v>
          </cell>
          <cell r="I31">
            <v>0</v>
          </cell>
          <cell r="J31">
            <v>10.199999999999999</v>
          </cell>
          <cell r="K31">
            <v>0</v>
          </cell>
          <cell r="L31">
            <v>0</v>
          </cell>
          <cell r="M31">
            <v>0</v>
          </cell>
          <cell r="N31">
            <v>10.199999999999999</v>
          </cell>
          <cell r="O31">
            <v>10.199999999999999</v>
          </cell>
        </row>
        <row r="32">
          <cell r="B32" t="str">
            <v>BARG UNIT</v>
          </cell>
          <cell r="C32">
            <v>51</v>
          </cell>
          <cell r="D32" t="str">
            <v>CUSTOMER SERVICE</v>
          </cell>
          <cell r="E32" t="str">
            <v>Operational</v>
          </cell>
          <cell r="F32">
            <v>977</v>
          </cell>
          <cell r="G32" t="str">
            <v>Excluded</v>
          </cell>
          <cell r="H32" t="str">
            <v>PRETAX LTD</v>
          </cell>
          <cell r="I32">
            <v>0</v>
          </cell>
          <cell r="J32">
            <v>-75.45</v>
          </cell>
          <cell r="K32">
            <v>0</v>
          </cell>
          <cell r="L32">
            <v>0</v>
          </cell>
          <cell r="M32">
            <v>0</v>
          </cell>
          <cell r="N32">
            <v>-75.45</v>
          </cell>
          <cell r="O32">
            <v>-75.45</v>
          </cell>
        </row>
        <row r="33">
          <cell r="B33" t="str">
            <v>BARG UNIT</v>
          </cell>
          <cell r="C33">
            <v>51</v>
          </cell>
          <cell r="D33" t="str">
            <v>CUSTOMER SERVICE</v>
          </cell>
          <cell r="E33" t="str">
            <v>Operational</v>
          </cell>
          <cell r="F33">
            <v>978</v>
          </cell>
          <cell r="G33" t="str">
            <v>Excluded</v>
          </cell>
          <cell r="H33" t="str">
            <v>LTD BENEFIT $</v>
          </cell>
          <cell r="I33">
            <v>0</v>
          </cell>
          <cell r="J33">
            <v>75.45</v>
          </cell>
          <cell r="K33">
            <v>0</v>
          </cell>
          <cell r="L33">
            <v>0</v>
          </cell>
          <cell r="M33">
            <v>0</v>
          </cell>
          <cell r="N33">
            <v>75.45</v>
          </cell>
          <cell r="O33">
            <v>75.45</v>
          </cell>
        </row>
        <row r="34">
          <cell r="B34" t="str">
            <v>BARG UNIT</v>
          </cell>
          <cell r="C34">
            <v>51</v>
          </cell>
          <cell r="D34" t="str">
            <v>CUSTOMER SERVICE</v>
          </cell>
          <cell r="E34" t="str">
            <v>Operational</v>
          </cell>
          <cell r="F34">
            <v>998</v>
          </cell>
          <cell r="G34" t="str">
            <v>Excluded</v>
          </cell>
          <cell r="H34" t="str">
            <v>BA THRFT STP AT CAP</v>
          </cell>
          <cell r="I34">
            <v>0</v>
          </cell>
          <cell r="J34">
            <v>-32213.02</v>
          </cell>
          <cell r="K34">
            <v>0</v>
          </cell>
          <cell r="L34">
            <v>0</v>
          </cell>
          <cell r="M34">
            <v>0</v>
          </cell>
          <cell r="N34">
            <v>-32213.02</v>
          </cell>
          <cell r="O34">
            <v>-32213.02</v>
          </cell>
        </row>
        <row r="35">
          <cell r="B35" t="str">
            <v>BARG UNIT</v>
          </cell>
          <cell r="C35">
            <v>51</v>
          </cell>
          <cell r="D35" t="str">
            <v>CUSTOMER SERVICE</v>
          </cell>
          <cell r="E35" t="str">
            <v>Operational</v>
          </cell>
          <cell r="F35">
            <v>999</v>
          </cell>
          <cell r="G35" t="str">
            <v>Excluded</v>
          </cell>
          <cell r="H35" t="str">
            <v>SUP THRFT STP AT CAP</v>
          </cell>
          <cell r="I35">
            <v>0</v>
          </cell>
          <cell r="J35">
            <v>-21720.91</v>
          </cell>
          <cell r="K35">
            <v>0</v>
          </cell>
          <cell r="L35">
            <v>0</v>
          </cell>
          <cell r="M35">
            <v>0</v>
          </cell>
          <cell r="N35">
            <v>-21720.91</v>
          </cell>
          <cell r="O35">
            <v>-21720.91</v>
          </cell>
        </row>
        <row r="36">
          <cell r="B36" t="str">
            <v>BARG UNIT</v>
          </cell>
          <cell r="C36">
            <v>51</v>
          </cell>
          <cell r="D36" t="str">
            <v>CUSTOMER SERVICE</v>
          </cell>
          <cell r="E36" t="str">
            <v>Operational</v>
          </cell>
          <cell r="F36" t="str">
            <v>J10</v>
          </cell>
          <cell r="G36" t="str">
            <v>Excluded</v>
          </cell>
          <cell r="H36" t="str">
            <v>O.T. MEALS NON-XM</v>
          </cell>
          <cell r="I36">
            <v>201</v>
          </cell>
          <cell r="J36">
            <v>2211</v>
          </cell>
          <cell r="K36">
            <v>0</v>
          </cell>
          <cell r="L36">
            <v>0</v>
          </cell>
          <cell r="M36">
            <v>0</v>
          </cell>
          <cell r="N36">
            <v>2211</v>
          </cell>
          <cell r="O36">
            <v>2211</v>
          </cell>
        </row>
        <row r="37">
          <cell r="B37" t="str">
            <v>BARG UNIT</v>
          </cell>
          <cell r="C37">
            <v>51</v>
          </cell>
          <cell r="D37" t="str">
            <v>CUSTOMER SERVICE</v>
          </cell>
          <cell r="E37" t="str">
            <v>Operational</v>
          </cell>
          <cell r="F37" t="str">
            <v>J20</v>
          </cell>
          <cell r="G37" t="str">
            <v>Excluded</v>
          </cell>
          <cell r="H37" t="str">
            <v>IMP INC EXCESS LIF T</v>
          </cell>
          <cell r="I37">
            <v>0</v>
          </cell>
          <cell r="J37">
            <v>2210.79</v>
          </cell>
          <cell r="K37">
            <v>0</v>
          </cell>
          <cell r="L37">
            <v>0</v>
          </cell>
          <cell r="M37">
            <v>0</v>
          </cell>
          <cell r="N37">
            <v>2210.79</v>
          </cell>
          <cell r="O37">
            <v>2210.79</v>
          </cell>
        </row>
        <row r="38">
          <cell r="B38" t="str">
            <v>BARG UNIT</v>
          </cell>
          <cell r="C38">
            <v>51</v>
          </cell>
          <cell r="D38" t="str">
            <v>CUSTOMER SERVICE</v>
          </cell>
          <cell r="E38" t="str">
            <v>Operational</v>
          </cell>
          <cell r="F38" t="str">
            <v>J25</v>
          </cell>
          <cell r="G38" t="str">
            <v>Excluded</v>
          </cell>
          <cell r="H38" t="str">
            <v>IMP INC DEP LIFE</v>
          </cell>
          <cell r="I38">
            <v>0</v>
          </cell>
          <cell r="J38">
            <v>1097.55</v>
          </cell>
          <cell r="K38">
            <v>0</v>
          </cell>
          <cell r="L38">
            <v>0</v>
          </cell>
          <cell r="M38">
            <v>0</v>
          </cell>
          <cell r="N38">
            <v>1097.55</v>
          </cell>
          <cell r="O38">
            <v>1097.55</v>
          </cell>
        </row>
        <row r="39">
          <cell r="B39" t="str">
            <v>BARG UNIT</v>
          </cell>
          <cell r="C39">
            <v>51</v>
          </cell>
          <cell r="D39" t="str">
            <v>CUSTOMER SERVICE</v>
          </cell>
          <cell r="E39" t="str">
            <v>Operational</v>
          </cell>
          <cell r="F39" t="str">
            <v>J82</v>
          </cell>
          <cell r="G39" t="str">
            <v>Excluded</v>
          </cell>
          <cell r="H39" t="str">
            <v>IMP CNTR CAR V INS 2</v>
          </cell>
          <cell r="I39">
            <v>0</v>
          </cell>
          <cell r="J39">
            <v>44</v>
          </cell>
          <cell r="K39">
            <v>0</v>
          </cell>
          <cell r="L39">
            <v>0</v>
          </cell>
          <cell r="M39">
            <v>0</v>
          </cell>
          <cell r="N39">
            <v>44</v>
          </cell>
          <cell r="O39">
            <v>44</v>
          </cell>
        </row>
        <row r="40">
          <cell r="B40" t="str">
            <v>BARG UNIT</v>
          </cell>
          <cell r="C40">
            <v>51</v>
          </cell>
          <cell r="D40" t="str">
            <v>CUSTOMER SERVICE</v>
          </cell>
          <cell r="E40" t="str">
            <v>Operational</v>
          </cell>
          <cell r="F40" t="str">
            <v>P52</v>
          </cell>
          <cell r="G40" t="str">
            <v>Excluded</v>
          </cell>
          <cell r="H40" t="str">
            <v>CC V INS RMB N-TX 2</v>
          </cell>
          <cell r="I40">
            <v>0</v>
          </cell>
          <cell r="J40">
            <v>74</v>
          </cell>
          <cell r="K40">
            <v>0</v>
          </cell>
          <cell r="L40">
            <v>0</v>
          </cell>
          <cell r="M40">
            <v>0</v>
          </cell>
          <cell r="N40">
            <v>74</v>
          </cell>
          <cell r="O40">
            <v>74</v>
          </cell>
        </row>
        <row r="41">
          <cell r="B41" t="str">
            <v>BARG UNIT</v>
          </cell>
          <cell r="C41">
            <v>51</v>
          </cell>
          <cell r="D41" t="str">
            <v>CUSTOMER SERVICE</v>
          </cell>
          <cell r="E41" t="str">
            <v>Operational</v>
          </cell>
          <cell r="F41" t="str">
            <v>R40</v>
          </cell>
          <cell r="G41" t="str">
            <v>Excluded</v>
          </cell>
          <cell r="H41" t="str">
            <v>FULL DY DIS-NOT PAID</v>
          </cell>
          <cell r="I41">
            <v>1296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>BARG UNIT</v>
          </cell>
          <cell r="C42">
            <v>51</v>
          </cell>
          <cell r="D42" t="str">
            <v>CUSTOMER SERVICE</v>
          </cell>
          <cell r="E42" t="str">
            <v>Operational</v>
          </cell>
          <cell r="F42" t="str">
            <v>R42</v>
          </cell>
          <cell r="G42" t="str">
            <v>Excluded</v>
          </cell>
          <cell r="H42" t="str">
            <v>HOL WRK-VAC-NOT PAID</v>
          </cell>
          <cell r="I42">
            <v>8</v>
          </cell>
          <cell r="J42">
            <v>159.19999999999999</v>
          </cell>
          <cell r="K42">
            <v>0</v>
          </cell>
          <cell r="L42">
            <v>0</v>
          </cell>
          <cell r="M42">
            <v>0</v>
          </cell>
          <cell r="N42">
            <v>159.19999999999999</v>
          </cell>
          <cell r="O42">
            <v>159.19999999999999</v>
          </cell>
        </row>
        <row r="43">
          <cell r="B43" t="str">
            <v>BARG UNIT</v>
          </cell>
          <cell r="C43">
            <v>51</v>
          </cell>
          <cell r="D43" t="str">
            <v>CUSTOMER SERVICE</v>
          </cell>
          <cell r="E43" t="str">
            <v>Operational</v>
          </cell>
          <cell r="F43" t="str">
            <v>R59</v>
          </cell>
          <cell r="G43" t="str">
            <v>Excluded</v>
          </cell>
          <cell r="H43" t="str">
            <v>FMLA - INFO ONLY</v>
          </cell>
          <cell r="I43">
            <v>72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BARG UNIT</v>
          </cell>
          <cell r="C44">
            <v>51</v>
          </cell>
          <cell r="D44" t="str">
            <v>CUSTOMER SERVICE</v>
          </cell>
          <cell r="E44" t="str">
            <v>Operational</v>
          </cell>
          <cell r="F44" t="str">
            <v>R63</v>
          </cell>
          <cell r="G44" t="str">
            <v>Excluded</v>
          </cell>
          <cell r="H44" t="str">
            <v>EMPL ILL-NOT PAID</v>
          </cell>
          <cell r="I44">
            <v>88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BARG UNIT</v>
          </cell>
          <cell r="C45">
            <v>51</v>
          </cell>
          <cell r="D45" t="str">
            <v>CUSTOMER SERVICE</v>
          </cell>
          <cell r="E45" t="str">
            <v>Operational</v>
          </cell>
          <cell r="F45" t="str">
            <v>R65</v>
          </cell>
          <cell r="G45" t="str">
            <v>Excluded</v>
          </cell>
          <cell r="H45" t="str">
            <v>EMPL REQ N-PD</v>
          </cell>
          <cell r="I45">
            <v>26.5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BARG UNIT</v>
          </cell>
          <cell r="C46">
            <v>51</v>
          </cell>
          <cell r="D46" t="str">
            <v>CUSTOMER SERVICE</v>
          </cell>
          <cell r="E46" t="str">
            <v>Operational</v>
          </cell>
          <cell r="F46" t="str">
            <v>R69</v>
          </cell>
          <cell r="G46" t="str">
            <v>Excluded</v>
          </cell>
          <cell r="H46" t="str">
            <v>OTHER-NOT PAID</v>
          </cell>
          <cell r="I46">
            <v>12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 t="str">
            <v>BARG UNIT</v>
          </cell>
          <cell r="C47">
            <v>51</v>
          </cell>
          <cell r="D47" t="str">
            <v>CUSTOMER SERVICE</v>
          </cell>
          <cell r="E47" t="str">
            <v>Operational</v>
          </cell>
          <cell r="F47" t="str">
            <v>S51</v>
          </cell>
          <cell r="G47" t="str">
            <v>Non Productive</v>
          </cell>
          <cell r="H47" t="str">
            <v>SHIFT DIFF REG 4PM-M</v>
          </cell>
          <cell r="I47">
            <v>1549.5</v>
          </cell>
          <cell r="J47">
            <v>929.7</v>
          </cell>
          <cell r="K47">
            <v>0</v>
          </cell>
          <cell r="L47">
            <v>929.7</v>
          </cell>
          <cell r="M47">
            <v>929.7</v>
          </cell>
          <cell r="N47">
            <v>0</v>
          </cell>
          <cell r="O47">
            <v>929.7</v>
          </cell>
        </row>
        <row r="48">
          <cell r="B48" t="str">
            <v>BARG UNIT</v>
          </cell>
          <cell r="C48">
            <v>51</v>
          </cell>
          <cell r="D48" t="str">
            <v>CUSTOMER SERVICE</v>
          </cell>
          <cell r="E48" t="str">
            <v>Operational</v>
          </cell>
          <cell r="F48" t="str">
            <v>T04</v>
          </cell>
          <cell r="G48" t="str">
            <v>Non Productive</v>
          </cell>
          <cell r="H48" t="str">
            <v>ALTERNATIVE AWARD</v>
          </cell>
          <cell r="I48">
            <v>0</v>
          </cell>
          <cell r="J48">
            <v>350</v>
          </cell>
          <cell r="K48">
            <v>0</v>
          </cell>
          <cell r="L48">
            <v>350</v>
          </cell>
          <cell r="M48">
            <v>350</v>
          </cell>
          <cell r="N48">
            <v>0</v>
          </cell>
          <cell r="O48">
            <v>350</v>
          </cell>
        </row>
        <row r="49">
          <cell r="B49" t="str">
            <v>BARG UNIT</v>
          </cell>
          <cell r="C49">
            <v>51</v>
          </cell>
          <cell r="D49" t="str">
            <v>CUSTOMER SERVICE</v>
          </cell>
          <cell r="E49" t="str">
            <v>Operational</v>
          </cell>
          <cell r="F49" t="str">
            <v>T52</v>
          </cell>
          <cell r="G49" t="str">
            <v>Non Productive</v>
          </cell>
          <cell r="H49" t="str">
            <v>03 MED/DEN REFUND</v>
          </cell>
          <cell r="I49">
            <v>0</v>
          </cell>
          <cell r="J49">
            <v>216.31</v>
          </cell>
          <cell r="K49">
            <v>0</v>
          </cell>
          <cell r="L49">
            <v>216.31</v>
          </cell>
          <cell r="M49">
            <v>216.31</v>
          </cell>
          <cell r="N49">
            <v>0</v>
          </cell>
          <cell r="O49">
            <v>216.31</v>
          </cell>
        </row>
        <row r="50">
          <cell r="B50" t="str">
            <v>BARG UNIT</v>
          </cell>
          <cell r="C50">
            <v>51</v>
          </cell>
          <cell r="D50" t="str">
            <v>CUSTOMER SERVICE</v>
          </cell>
          <cell r="E50" t="str">
            <v>Operational</v>
          </cell>
          <cell r="F50" t="str">
            <v>T80</v>
          </cell>
          <cell r="G50" t="str">
            <v>Non Productive</v>
          </cell>
          <cell r="H50" t="str">
            <v>OT ADJUSTMENT</v>
          </cell>
          <cell r="I50">
            <v>0</v>
          </cell>
          <cell r="J50">
            <v>222.01</v>
          </cell>
          <cell r="K50">
            <v>0</v>
          </cell>
          <cell r="L50">
            <v>222.01</v>
          </cell>
          <cell r="M50">
            <v>222.01</v>
          </cell>
          <cell r="N50">
            <v>0</v>
          </cell>
          <cell r="O50">
            <v>222.01</v>
          </cell>
        </row>
        <row r="51">
          <cell r="B51" t="str">
            <v>BARG UNIT</v>
          </cell>
          <cell r="C51">
            <v>51</v>
          </cell>
          <cell r="D51" t="str">
            <v>CUSTOMER SERVICE</v>
          </cell>
          <cell r="E51" t="str">
            <v>Operational</v>
          </cell>
          <cell r="F51" t="str">
            <v>Y13</v>
          </cell>
          <cell r="G51" t="str">
            <v>Productive</v>
          </cell>
          <cell r="H51" t="str">
            <v>EQUIP BRKDWN-1 1/2</v>
          </cell>
          <cell r="I51">
            <v>1</v>
          </cell>
          <cell r="J51">
            <v>37.92</v>
          </cell>
          <cell r="K51">
            <v>37.92</v>
          </cell>
          <cell r="L51">
            <v>0</v>
          </cell>
          <cell r="M51">
            <v>37.92</v>
          </cell>
          <cell r="N51">
            <v>0</v>
          </cell>
          <cell r="O51">
            <v>37.92</v>
          </cell>
        </row>
        <row r="52">
          <cell r="B52" t="str">
            <v>BARG UNIT</v>
          </cell>
          <cell r="C52">
            <v>51</v>
          </cell>
          <cell r="D52" t="str">
            <v>CUSTOMER SERVICE</v>
          </cell>
          <cell r="E52" t="str">
            <v>Operational</v>
          </cell>
          <cell r="F52" t="str">
            <v>Y21</v>
          </cell>
          <cell r="G52" t="str">
            <v>Productive</v>
          </cell>
          <cell r="H52" t="str">
            <v>TIME &amp; ONE HALF OT</v>
          </cell>
          <cell r="I52">
            <v>1286</v>
          </cell>
          <cell r="J52">
            <v>44198.17</v>
          </cell>
          <cell r="K52">
            <v>44198.17</v>
          </cell>
          <cell r="L52">
            <v>0</v>
          </cell>
          <cell r="M52">
            <v>44198.17</v>
          </cell>
          <cell r="N52">
            <v>0</v>
          </cell>
          <cell r="O52">
            <v>44198.17</v>
          </cell>
        </row>
        <row r="53">
          <cell r="B53" t="str">
            <v>BARG UNIT</v>
          </cell>
          <cell r="C53">
            <v>51</v>
          </cell>
          <cell r="D53" t="str">
            <v>CUSTOMER SERVICE</v>
          </cell>
          <cell r="E53" t="str">
            <v>Operational</v>
          </cell>
          <cell r="F53" t="str">
            <v>Y25</v>
          </cell>
          <cell r="G53" t="str">
            <v>Productive</v>
          </cell>
          <cell r="H53" t="str">
            <v>TEMP RELIEVING-1 1/2</v>
          </cell>
          <cell r="I53">
            <v>57</v>
          </cell>
          <cell r="J53">
            <v>510.14</v>
          </cell>
          <cell r="K53">
            <v>510.14</v>
          </cell>
          <cell r="L53">
            <v>0</v>
          </cell>
          <cell r="M53">
            <v>510.14</v>
          </cell>
          <cell r="N53">
            <v>0</v>
          </cell>
          <cell r="O53">
            <v>510.14</v>
          </cell>
        </row>
        <row r="54">
          <cell r="B54" t="str">
            <v>BARG UNIT</v>
          </cell>
          <cell r="C54">
            <v>51</v>
          </cell>
          <cell r="D54" t="str">
            <v>CUSTOMER SERVICE</v>
          </cell>
          <cell r="E54" t="str">
            <v>Operational</v>
          </cell>
          <cell r="F54" t="str">
            <v>Y51</v>
          </cell>
          <cell r="G54" t="str">
            <v>Productive</v>
          </cell>
          <cell r="H54" t="str">
            <v>3RD SHIFT DIFF-1 1/2</v>
          </cell>
          <cell r="I54">
            <v>108.5</v>
          </cell>
          <cell r="J54">
            <v>97.65</v>
          </cell>
          <cell r="K54">
            <v>97.65</v>
          </cell>
          <cell r="L54">
            <v>0</v>
          </cell>
          <cell r="M54">
            <v>97.65</v>
          </cell>
          <cell r="N54">
            <v>0</v>
          </cell>
          <cell r="O54">
            <v>97.65</v>
          </cell>
        </row>
        <row r="55">
          <cell r="B55" t="str">
            <v>BARG UNIT</v>
          </cell>
          <cell r="C55">
            <v>51</v>
          </cell>
          <cell r="D55" t="str">
            <v>CUSTOMER SERVICE</v>
          </cell>
          <cell r="E55" t="str">
            <v>Operational</v>
          </cell>
          <cell r="F55" t="str">
            <v>Z22</v>
          </cell>
          <cell r="G55" t="str">
            <v>Productive</v>
          </cell>
          <cell r="H55" t="str">
            <v>DOUBLE OVERTIME</v>
          </cell>
          <cell r="I55">
            <v>11.5</v>
          </cell>
          <cell r="J55">
            <v>460.46</v>
          </cell>
          <cell r="K55">
            <v>460.46</v>
          </cell>
          <cell r="L55">
            <v>0</v>
          </cell>
          <cell r="M55">
            <v>460.46</v>
          </cell>
          <cell r="N55">
            <v>0</v>
          </cell>
          <cell r="O55">
            <v>460.46</v>
          </cell>
        </row>
        <row r="56">
          <cell r="B56" t="str">
            <v>BARG UNIT</v>
          </cell>
          <cell r="C56">
            <v>34</v>
          </cell>
          <cell r="D56" t="str">
            <v>HUMAN RESRC &amp; CORP SVCS</v>
          </cell>
          <cell r="E56" t="str">
            <v>Staff</v>
          </cell>
          <cell r="F56">
            <v>10</v>
          </cell>
          <cell r="G56" t="str">
            <v>Productive</v>
          </cell>
          <cell r="H56" t="str">
            <v>REGULAR</v>
          </cell>
          <cell r="I56">
            <v>6357.5</v>
          </cell>
          <cell r="J56">
            <v>156558.76</v>
          </cell>
          <cell r="K56">
            <v>156558.76</v>
          </cell>
          <cell r="L56">
            <v>0</v>
          </cell>
          <cell r="M56">
            <v>156558.76</v>
          </cell>
          <cell r="N56">
            <v>0</v>
          </cell>
          <cell r="O56">
            <v>156558.76</v>
          </cell>
        </row>
        <row r="57">
          <cell r="B57" t="str">
            <v>BARG UNIT</v>
          </cell>
          <cell r="C57">
            <v>34</v>
          </cell>
          <cell r="D57" t="str">
            <v>HUMAN RESRC &amp; CORP SVCS</v>
          </cell>
          <cell r="E57" t="str">
            <v>Staff</v>
          </cell>
          <cell r="F57">
            <v>20</v>
          </cell>
          <cell r="G57" t="str">
            <v>Non Productive</v>
          </cell>
          <cell r="H57" t="str">
            <v>HOLIDAY</v>
          </cell>
          <cell r="I57">
            <v>904</v>
          </cell>
          <cell r="J57">
            <v>20599.18</v>
          </cell>
          <cell r="K57">
            <v>0</v>
          </cell>
          <cell r="L57">
            <v>20599.18</v>
          </cell>
          <cell r="M57">
            <v>20599.18</v>
          </cell>
          <cell r="N57">
            <v>0</v>
          </cell>
          <cell r="O57">
            <v>20599.18</v>
          </cell>
        </row>
        <row r="58">
          <cell r="B58" t="str">
            <v>BARG UNIT</v>
          </cell>
          <cell r="C58">
            <v>34</v>
          </cell>
          <cell r="D58" t="str">
            <v>HUMAN RESRC &amp; CORP SVCS</v>
          </cell>
          <cell r="E58" t="str">
            <v>Staff</v>
          </cell>
          <cell r="F58">
            <v>30</v>
          </cell>
          <cell r="G58" t="str">
            <v>Non Productive</v>
          </cell>
          <cell r="H58" t="str">
            <v>VACATION</v>
          </cell>
          <cell r="I58">
            <v>1973.5</v>
          </cell>
          <cell r="J58">
            <v>48347.31</v>
          </cell>
          <cell r="K58">
            <v>0</v>
          </cell>
          <cell r="L58">
            <v>48347.31</v>
          </cell>
          <cell r="M58">
            <v>48347.31</v>
          </cell>
          <cell r="N58">
            <v>0</v>
          </cell>
          <cell r="O58">
            <v>48347.31</v>
          </cell>
        </row>
        <row r="59">
          <cell r="B59" t="str">
            <v>BARG UNIT</v>
          </cell>
          <cell r="C59">
            <v>34</v>
          </cell>
          <cell r="D59" t="str">
            <v>HUMAN RESRC &amp; CORP SVCS</v>
          </cell>
          <cell r="E59" t="str">
            <v>Staff</v>
          </cell>
          <cell r="F59">
            <v>40</v>
          </cell>
          <cell r="G59" t="str">
            <v>Non Productive</v>
          </cell>
          <cell r="H59" t="str">
            <v>EMPLOYEE ILLNESS</v>
          </cell>
          <cell r="I59">
            <v>2919.75</v>
          </cell>
          <cell r="J59">
            <v>71003.39</v>
          </cell>
          <cell r="K59">
            <v>0</v>
          </cell>
          <cell r="L59">
            <v>71003.39</v>
          </cell>
          <cell r="M59">
            <v>71003.39</v>
          </cell>
          <cell r="N59">
            <v>0</v>
          </cell>
          <cell r="O59">
            <v>71003.39</v>
          </cell>
        </row>
        <row r="60">
          <cell r="B60" t="str">
            <v>BARG UNIT</v>
          </cell>
          <cell r="C60">
            <v>34</v>
          </cell>
          <cell r="D60" t="str">
            <v>HUMAN RESRC &amp; CORP SVCS</v>
          </cell>
          <cell r="E60" t="str">
            <v>Staff</v>
          </cell>
          <cell r="F60">
            <v>80</v>
          </cell>
          <cell r="G60" t="str">
            <v>Non Productive</v>
          </cell>
          <cell r="H60" t="str">
            <v>SER ILL IN FAM</v>
          </cell>
          <cell r="I60">
            <v>32</v>
          </cell>
          <cell r="J60">
            <v>831.92</v>
          </cell>
          <cell r="K60">
            <v>0</v>
          </cell>
          <cell r="L60">
            <v>831.92</v>
          </cell>
          <cell r="M60">
            <v>831.92</v>
          </cell>
          <cell r="N60">
            <v>0</v>
          </cell>
          <cell r="O60">
            <v>831.92</v>
          </cell>
        </row>
        <row r="61">
          <cell r="B61" t="str">
            <v>BARG UNIT</v>
          </cell>
          <cell r="C61">
            <v>34</v>
          </cell>
          <cell r="D61" t="str">
            <v>HUMAN RESRC &amp; CORP SVCS</v>
          </cell>
          <cell r="E61" t="str">
            <v>Staff</v>
          </cell>
          <cell r="F61">
            <v>90</v>
          </cell>
          <cell r="G61" t="str">
            <v>Non Productive</v>
          </cell>
          <cell r="H61" t="str">
            <v>OTHER REGULAR HOURS</v>
          </cell>
          <cell r="I61">
            <v>11.5</v>
          </cell>
          <cell r="J61">
            <v>539.32000000000005</v>
          </cell>
          <cell r="K61">
            <v>0</v>
          </cell>
          <cell r="L61">
            <v>539.32000000000005</v>
          </cell>
          <cell r="M61">
            <v>539.32000000000005</v>
          </cell>
          <cell r="N61">
            <v>0</v>
          </cell>
          <cell r="O61">
            <v>539.32000000000005</v>
          </cell>
        </row>
        <row r="62">
          <cell r="B62" t="str">
            <v>BARG UNIT</v>
          </cell>
          <cell r="C62">
            <v>34</v>
          </cell>
          <cell r="D62" t="str">
            <v>HUMAN RESRC &amp; CORP SVCS</v>
          </cell>
          <cell r="E62" t="str">
            <v>Staff</v>
          </cell>
          <cell r="F62">
            <v>100</v>
          </cell>
          <cell r="G62" t="str">
            <v>Non Productive</v>
          </cell>
          <cell r="H62" t="str">
            <v>REST TIME</v>
          </cell>
          <cell r="I62">
            <v>4</v>
          </cell>
          <cell r="J62">
            <v>103.4</v>
          </cell>
          <cell r="K62">
            <v>0</v>
          </cell>
          <cell r="L62">
            <v>103.4</v>
          </cell>
          <cell r="M62">
            <v>103.4</v>
          </cell>
          <cell r="N62">
            <v>0</v>
          </cell>
          <cell r="O62">
            <v>103.4</v>
          </cell>
        </row>
        <row r="63">
          <cell r="B63" t="str">
            <v>BARG UNIT</v>
          </cell>
          <cell r="C63">
            <v>34</v>
          </cell>
          <cell r="D63" t="str">
            <v>HUMAN RESRC &amp; CORP SVCS</v>
          </cell>
          <cell r="E63" t="str">
            <v>Staff</v>
          </cell>
          <cell r="F63">
            <v>120</v>
          </cell>
          <cell r="G63" t="str">
            <v>Non Productive</v>
          </cell>
          <cell r="H63" t="str">
            <v>TRAVEL TIME</v>
          </cell>
          <cell r="I63">
            <v>0.5</v>
          </cell>
          <cell r="J63">
            <v>13.22</v>
          </cell>
          <cell r="K63">
            <v>0</v>
          </cell>
          <cell r="L63">
            <v>13.22</v>
          </cell>
          <cell r="M63">
            <v>13.22</v>
          </cell>
          <cell r="N63">
            <v>0</v>
          </cell>
          <cell r="O63">
            <v>13.22</v>
          </cell>
        </row>
        <row r="64">
          <cell r="B64" t="str">
            <v>BARG UNIT</v>
          </cell>
          <cell r="C64">
            <v>34</v>
          </cell>
          <cell r="D64" t="str">
            <v>HUMAN RESRC &amp; CORP SVCS</v>
          </cell>
          <cell r="E64" t="str">
            <v>Staff</v>
          </cell>
          <cell r="F64">
            <v>130</v>
          </cell>
          <cell r="G64" t="str">
            <v>Non Productive</v>
          </cell>
          <cell r="H64" t="str">
            <v>EQUIPMENT BREAKDOWN</v>
          </cell>
          <cell r="I64">
            <v>1.75</v>
          </cell>
          <cell r="J64">
            <v>46.27</v>
          </cell>
          <cell r="K64">
            <v>0</v>
          </cell>
          <cell r="L64">
            <v>46.27</v>
          </cell>
          <cell r="M64">
            <v>46.27</v>
          </cell>
          <cell r="N64">
            <v>0</v>
          </cell>
          <cell r="O64">
            <v>46.27</v>
          </cell>
        </row>
        <row r="65">
          <cell r="B65" t="str">
            <v>BARG UNIT</v>
          </cell>
          <cell r="C65">
            <v>34</v>
          </cell>
          <cell r="D65" t="str">
            <v>HUMAN RESRC &amp; CORP SVCS</v>
          </cell>
          <cell r="E65" t="str">
            <v>Staff</v>
          </cell>
          <cell r="F65">
            <v>140</v>
          </cell>
          <cell r="G65" t="str">
            <v>Non Productive</v>
          </cell>
          <cell r="H65" t="str">
            <v>SAFETY MEETING</v>
          </cell>
          <cell r="I65">
            <v>39.25</v>
          </cell>
          <cell r="J65">
            <v>921.52</v>
          </cell>
          <cell r="K65">
            <v>0</v>
          </cell>
          <cell r="L65">
            <v>921.52</v>
          </cell>
          <cell r="M65">
            <v>921.52</v>
          </cell>
          <cell r="N65">
            <v>0</v>
          </cell>
          <cell r="O65">
            <v>921.52</v>
          </cell>
        </row>
        <row r="66">
          <cell r="B66" t="str">
            <v>BARG UNIT</v>
          </cell>
          <cell r="C66">
            <v>34</v>
          </cell>
          <cell r="D66" t="str">
            <v>HUMAN RESRC &amp; CORP SVCS</v>
          </cell>
          <cell r="E66" t="str">
            <v>Staff</v>
          </cell>
          <cell r="F66">
            <v>150</v>
          </cell>
          <cell r="G66" t="str">
            <v>Non Productive</v>
          </cell>
          <cell r="H66" t="str">
            <v>CO/UNION MEETING</v>
          </cell>
          <cell r="I66">
            <v>5.75</v>
          </cell>
          <cell r="J66">
            <v>154.68</v>
          </cell>
          <cell r="K66">
            <v>0</v>
          </cell>
          <cell r="L66">
            <v>154.68</v>
          </cell>
          <cell r="M66">
            <v>154.68</v>
          </cell>
          <cell r="N66">
            <v>0</v>
          </cell>
          <cell r="O66">
            <v>154.68</v>
          </cell>
        </row>
        <row r="67">
          <cell r="B67" t="str">
            <v>BARG UNIT</v>
          </cell>
          <cell r="C67">
            <v>34</v>
          </cell>
          <cell r="D67" t="str">
            <v>HUMAN RESRC &amp; CORP SVCS</v>
          </cell>
          <cell r="E67" t="str">
            <v>Staff</v>
          </cell>
          <cell r="F67">
            <v>160</v>
          </cell>
          <cell r="G67" t="str">
            <v>Non Productive</v>
          </cell>
          <cell r="H67" t="str">
            <v>OTHER MEETING</v>
          </cell>
          <cell r="I67">
            <v>14.75</v>
          </cell>
          <cell r="J67">
            <v>310.93</v>
          </cell>
          <cell r="K67">
            <v>0</v>
          </cell>
          <cell r="L67">
            <v>310.93</v>
          </cell>
          <cell r="M67">
            <v>310.93</v>
          </cell>
          <cell r="N67">
            <v>0</v>
          </cell>
          <cell r="O67">
            <v>310.93</v>
          </cell>
        </row>
        <row r="68">
          <cell r="B68" t="str">
            <v>BARG UNIT</v>
          </cell>
          <cell r="C68">
            <v>34</v>
          </cell>
          <cell r="D68" t="str">
            <v>HUMAN RESRC &amp; CORP SVCS</v>
          </cell>
          <cell r="E68" t="str">
            <v>Staff</v>
          </cell>
          <cell r="F68">
            <v>170</v>
          </cell>
          <cell r="G68" t="str">
            <v>Non Productive</v>
          </cell>
          <cell r="H68" t="str">
            <v>RAIN TIME</v>
          </cell>
          <cell r="I68">
            <v>27.25</v>
          </cell>
          <cell r="J68">
            <v>719.44</v>
          </cell>
          <cell r="K68">
            <v>0</v>
          </cell>
          <cell r="L68">
            <v>719.44</v>
          </cell>
          <cell r="M68">
            <v>719.44</v>
          </cell>
          <cell r="N68">
            <v>0</v>
          </cell>
          <cell r="O68">
            <v>719.44</v>
          </cell>
        </row>
        <row r="69">
          <cell r="B69" t="str">
            <v>BARG UNIT</v>
          </cell>
          <cell r="C69">
            <v>34</v>
          </cell>
          <cell r="D69" t="str">
            <v>HUMAN RESRC &amp; CORP SVCS</v>
          </cell>
          <cell r="E69" t="str">
            <v>Staff</v>
          </cell>
          <cell r="F69">
            <v>250</v>
          </cell>
          <cell r="G69" t="str">
            <v>Non Productive</v>
          </cell>
          <cell r="H69" t="str">
            <v>TEMPORARY RELIEVING</v>
          </cell>
          <cell r="I69">
            <v>163.5</v>
          </cell>
          <cell r="J69">
            <v>418.94</v>
          </cell>
          <cell r="K69">
            <v>0</v>
          </cell>
          <cell r="L69">
            <v>418.94</v>
          </cell>
          <cell r="M69">
            <v>418.94</v>
          </cell>
          <cell r="N69">
            <v>0</v>
          </cell>
          <cell r="O69">
            <v>418.94</v>
          </cell>
        </row>
        <row r="70">
          <cell r="B70" t="str">
            <v>BARG UNIT</v>
          </cell>
          <cell r="C70">
            <v>34</v>
          </cell>
          <cell r="D70" t="str">
            <v>HUMAN RESRC &amp; CORP SVCS</v>
          </cell>
          <cell r="E70" t="str">
            <v>Staff</v>
          </cell>
          <cell r="F70">
            <v>310</v>
          </cell>
          <cell r="G70" t="str">
            <v>Excluded</v>
          </cell>
          <cell r="H70" t="str">
            <v>DISABILITY - COMPANY</v>
          </cell>
          <cell r="I70">
            <v>0</v>
          </cell>
          <cell r="J70">
            <v>10669.75</v>
          </cell>
          <cell r="K70">
            <v>0</v>
          </cell>
          <cell r="L70">
            <v>0</v>
          </cell>
          <cell r="M70">
            <v>0</v>
          </cell>
          <cell r="N70">
            <v>10669.75</v>
          </cell>
          <cell r="O70">
            <v>10669.75</v>
          </cell>
        </row>
        <row r="71">
          <cell r="B71" t="str">
            <v>BARG UNIT</v>
          </cell>
          <cell r="C71">
            <v>34</v>
          </cell>
          <cell r="D71" t="str">
            <v>HUMAN RESRC &amp; CORP SVCS</v>
          </cell>
          <cell r="E71" t="str">
            <v>Staff</v>
          </cell>
          <cell r="F71">
            <v>320</v>
          </cell>
          <cell r="G71" t="str">
            <v>Excluded</v>
          </cell>
          <cell r="H71" t="str">
            <v>DISABILITY SUPPL</v>
          </cell>
          <cell r="I71">
            <v>0</v>
          </cell>
          <cell r="J71">
            <v>3129.4</v>
          </cell>
          <cell r="K71">
            <v>0</v>
          </cell>
          <cell r="L71">
            <v>0</v>
          </cell>
          <cell r="M71">
            <v>0</v>
          </cell>
          <cell r="N71">
            <v>3129.4</v>
          </cell>
          <cell r="O71">
            <v>3129.4</v>
          </cell>
        </row>
        <row r="72">
          <cell r="B72" t="str">
            <v>BARG UNIT</v>
          </cell>
          <cell r="C72">
            <v>34</v>
          </cell>
          <cell r="D72" t="str">
            <v>HUMAN RESRC &amp; CORP SVCS</v>
          </cell>
          <cell r="E72" t="str">
            <v>Staff</v>
          </cell>
          <cell r="F72">
            <v>330</v>
          </cell>
          <cell r="G72" t="str">
            <v>Excluded</v>
          </cell>
          <cell r="H72" t="str">
            <v>RETRO PAY THRFTBL</v>
          </cell>
          <cell r="I72">
            <v>3</v>
          </cell>
          <cell r="J72">
            <v>-1123.58</v>
          </cell>
          <cell r="K72">
            <v>0</v>
          </cell>
          <cell r="L72">
            <v>0</v>
          </cell>
          <cell r="M72">
            <v>0</v>
          </cell>
          <cell r="N72">
            <v>-1123.58</v>
          </cell>
          <cell r="O72">
            <v>-1123.58</v>
          </cell>
        </row>
        <row r="73">
          <cell r="B73" t="str">
            <v>BARG UNIT</v>
          </cell>
          <cell r="C73">
            <v>34</v>
          </cell>
          <cell r="D73" t="str">
            <v>HUMAN RESRC &amp; CORP SVCS</v>
          </cell>
          <cell r="E73" t="str">
            <v>Staff</v>
          </cell>
          <cell r="F73">
            <v>410</v>
          </cell>
          <cell r="G73" t="str">
            <v>Non Productive</v>
          </cell>
          <cell r="H73" t="str">
            <v>PART DAY DISABILITY</v>
          </cell>
          <cell r="I73">
            <v>5</v>
          </cell>
          <cell r="J73">
            <v>89.1</v>
          </cell>
          <cell r="K73">
            <v>0</v>
          </cell>
          <cell r="L73">
            <v>89.1</v>
          </cell>
          <cell r="M73">
            <v>89.1</v>
          </cell>
          <cell r="N73">
            <v>0</v>
          </cell>
          <cell r="O73">
            <v>89.1</v>
          </cell>
        </row>
        <row r="74">
          <cell r="B74" t="str">
            <v>BARG UNIT</v>
          </cell>
          <cell r="C74">
            <v>34</v>
          </cell>
          <cell r="D74" t="str">
            <v>HUMAN RESRC &amp; CORP SVCS</v>
          </cell>
          <cell r="E74" t="str">
            <v>Staff</v>
          </cell>
          <cell r="F74">
            <v>430</v>
          </cell>
          <cell r="G74" t="str">
            <v>Non Productive</v>
          </cell>
          <cell r="H74" t="str">
            <v>FINAL VACATION ALLOW</v>
          </cell>
          <cell r="I74">
            <v>2637</v>
          </cell>
          <cell r="J74">
            <v>64081.29</v>
          </cell>
          <cell r="K74">
            <v>0</v>
          </cell>
          <cell r="L74">
            <v>64081.29</v>
          </cell>
          <cell r="M74">
            <v>64081.29</v>
          </cell>
          <cell r="N74">
            <v>0</v>
          </cell>
          <cell r="O74">
            <v>64081.29</v>
          </cell>
        </row>
        <row r="75">
          <cell r="B75" t="str">
            <v>BARG UNIT</v>
          </cell>
          <cell r="C75">
            <v>34</v>
          </cell>
          <cell r="D75" t="str">
            <v>HUMAN RESRC &amp; CORP SVCS</v>
          </cell>
          <cell r="E75" t="str">
            <v>Staff</v>
          </cell>
          <cell r="F75">
            <v>440</v>
          </cell>
          <cell r="G75" t="str">
            <v>Non Productive</v>
          </cell>
          <cell r="H75" t="str">
            <v>EXTENSION SICK TIME</v>
          </cell>
          <cell r="I75">
            <v>3661.5</v>
          </cell>
          <cell r="J75">
            <v>53145.08</v>
          </cell>
          <cell r="K75">
            <v>0</v>
          </cell>
          <cell r="L75">
            <v>53145.08</v>
          </cell>
          <cell r="M75">
            <v>53145.08</v>
          </cell>
          <cell r="N75">
            <v>0</v>
          </cell>
          <cell r="O75">
            <v>53145.08</v>
          </cell>
        </row>
        <row r="76">
          <cell r="B76" t="str">
            <v>BARG UNIT</v>
          </cell>
          <cell r="C76">
            <v>34</v>
          </cell>
          <cell r="D76" t="str">
            <v>HUMAN RESRC &amp; CORP SVCS</v>
          </cell>
          <cell r="E76" t="str">
            <v>Staff</v>
          </cell>
          <cell r="F76">
            <v>480</v>
          </cell>
          <cell r="G76" t="str">
            <v>Non Productive</v>
          </cell>
          <cell r="H76" t="str">
            <v>FINAL FLOATING HOL</v>
          </cell>
          <cell r="I76">
            <v>8</v>
          </cell>
          <cell r="J76">
            <v>142.72</v>
          </cell>
          <cell r="K76">
            <v>0</v>
          </cell>
          <cell r="L76">
            <v>142.72</v>
          </cell>
          <cell r="M76">
            <v>142.72</v>
          </cell>
          <cell r="N76">
            <v>0</v>
          </cell>
          <cell r="O76">
            <v>142.72</v>
          </cell>
        </row>
        <row r="77">
          <cell r="B77" t="str">
            <v>BARG UNIT</v>
          </cell>
          <cell r="C77">
            <v>34</v>
          </cell>
          <cell r="D77" t="str">
            <v>HUMAN RESRC &amp; CORP SVCS</v>
          </cell>
          <cell r="E77" t="str">
            <v>Staff</v>
          </cell>
          <cell r="F77">
            <v>730</v>
          </cell>
          <cell r="G77" t="str">
            <v>Non Productive</v>
          </cell>
          <cell r="H77" t="str">
            <v>MGT REQUEST MEETING</v>
          </cell>
          <cell r="I77">
            <v>2</v>
          </cell>
          <cell r="J77">
            <v>48.6</v>
          </cell>
          <cell r="K77">
            <v>0</v>
          </cell>
          <cell r="L77">
            <v>48.6</v>
          </cell>
          <cell r="M77">
            <v>48.6</v>
          </cell>
          <cell r="N77">
            <v>0</v>
          </cell>
          <cell r="O77">
            <v>48.6</v>
          </cell>
        </row>
        <row r="78">
          <cell r="B78" t="str">
            <v>BARG UNIT</v>
          </cell>
          <cell r="C78">
            <v>34</v>
          </cell>
          <cell r="D78" t="str">
            <v>HUMAN RESRC &amp; CORP SVCS</v>
          </cell>
          <cell r="E78" t="str">
            <v>Staff</v>
          </cell>
          <cell r="F78">
            <v>970</v>
          </cell>
          <cell r="G78" t="str">
            <v>Excluded</v>
          </cell>
          <cell r="H78" t="str">
            <v>PRETAX MEDICAL</v>
          </cell>
          <cell r="I78">
            <v>0</v>
          </cell>
          <cell r="J78">
            <v>-7060.24</v>
          </cell>
          <cell r="K78">
            <v>0</v>
          </cell>
          <cell r="L78">
            <v>0</v>
          </cell>
          <cell r="M78">
            <v>0</v>
          </cell>
          <cell r="N78">
            <v>-7060.24</v>
          </cell>
          <cell r="O78">
            <v>-7060.24</v>
          </cell>
        </row>
        <row r="79">
          <cell r="B79" t="str">
            <v>BARG UNIT</v>
          </cell>
          <cell r="C79">
            <v>34</v>
          </cell>
          <cell r="D79" t="str">
            <v>HUMAN RESRC &amp; CORP SVCS</v>
          </cell>
          <cell r="E79" t="str">
            <v>Staff</v>
          </cell>
          <cell r="F79">
            <v>972</v>
          </cell>
          <cell r="G79" t="str">
            <v>Excluded</v>
          </cell>
          <cell r="H79" t="str">
            <v>PRETAX DENTAL</v>
          </cell>
          <cell r="I79">
            <v>0</v>
          </cell>
          <cell r="J79">
            <v>-961.27</v>
          </cell>
          <cell r="K79">
            <v>0</v>
          </cell>
          <cell r="L79">
            <v>0</v>
          </cell>
          <cell r="M79">
            <v>0</v>
          </cell>
          <cell r="N79">
            <v>-961.27</v>
          </cell>
          <cell r="O79">
            <v>-961.27</v>
          </cell>
        </row>
        <row r="80">
          <cell r="B80" t="str">
            <v>BARG UNIT</v>
          </cell>
          <cell r="C80">
            <v>34</v>
          </cell>
          <cell r="D80" t="str">
            <v>HUMAN RESRC &amp; CORP SVCS</v>
          </cell>
          <cell r="E80" t="str">
            <v>Staff</v>
          </cell>
          <cell r="F80">
            <v>974</v>
          </cell>
          <cell r="G80" t="str">
            <v>Excluded</v>
          </cell>
          <cell r="H80" t="str">
            <v>PRETAX EMP LIFE INS</v>
          </cell>
          <cell r="I80">
            <v>0</v>
          </cell>
          <cell r="J80">
            <v>-2345.77</v>
          </cell>
          <cell r="K80">
            <v>0</v>
          </cell>
          <cell r="L80">
            <v>0</v>
          </cell>
          <cell r="M80">
            <v>0</v>
          </cell>
          <cell r="N80">
            <v>-2345.77</v>
          </cell>
          <cell r="O80">
            <v>-2345.77</v>
          </cell>
        </row>
        <row r="81">
          <cell r="B81" t="str">
            <v>BARG UNIT</v>
          </cell>
          <cell r="C81">
            <v>34</v>
          </cell>
          <cell r="D81" t="str">
            <v>HUMAN RESRC &amp; CORP SVCS</v>
          </cell>
          <cell r="E81" t="str">
            <v>Staff</v>
          </cell>
          <cell r="F81">
            <v>990</v>
          </cell>
          <cell r="G81" t="str">
            <v>Excluded</v>
          </cell>
          <cell r="H81" t="str">
            <v>THRIFT CATCH UP</v>
          </cell>
          <cell r="I81">
            <v>0</v>
          </cell>
          <cell r="J81">
            <v>-1000</v>
          </cell>
          <cell r="K81">
            <v>0</v>
          </cell>
          <cell r="L81">
            <v>0</v>
          </cell>
          <cell r="M81">
            <v>0</v>
          </cell>
          <cell r="N81">
            <v>-1000</v>
          </cell>
          <cell r="O81">
            <v>-1000</v>
          </cell>
        </row>
        <row r="82">
          <cell r="B82" t="str">
            <v>BARG UNIT</v>
          </cell>
          <cell r="C82">
            <v>34</v>
          </cell>
          <cell r="D82" t="str">
            <v>HUMAN RESRC &amp; CORP SVCS</v>
          </cell>
          <cell r="E82" t="str">
            <v>Staff</v>
          </cell>
          <cell r="F82">
            <v>998</v>
          </cell>
          <cell r="G82" t="str">
            <v>Excluded</v>
          </cell>
          <cell r="H82" t="str">
            <v>BA THRFT STP AT CAP</v>
          </cell>
          <cell r="I82">
            <v>0</v>
          </cell>
          <cell r="J82">
            <v>-19496.04</v>
          </cell>
          <cell r="K82">
            <v>0</v>
          </cell>
          <cell r="L82">
            <v>0</v>
          </cell>
          <cell r="M82">
            <v>0</v>
          </cell>
          <cell r="N82">
            <v>-19496.04</v>
          </cell>
          <cell r="O82">
            <v>-19496.04</v>
          </cell>
        </row>
        <row r="83">
          <cell r="B83" t="str">
            <v>BARG UNIT</v>
          </cell>
          <cell r="C83">
            <v>34</v>
          </cell>
          <cell r="D83" t="str">
            <v>HUMAN RESRC &amp; CORP SVCS</v>
          </cell>
          <cell r="E83" t="str">
            <v>Staff</v>
          </cell>
          <cell r="F83">
            <v>999</v>
          </cell>
          <cell r="G83" t="str">
            <v>Excluded</v>
          </cell>
          <cell r="H83" t="str">
            <v>SUP THRFT STP AT CAP</v>
          </cell>
          <cell r="I83">
            <v>0</v>
          </cell>
          <cell r="J83">
            <v>-20409.48</v>
          </cell>
          <cell r="K83">
            <v>0</v>
          </cell>
          <cell r="L83">
            <v>0</v>
          </cell>
          <cell r="M83">
            <v>0</v>
          </cell>
          <cell r="N83">
            <v>-20409.48</v>
          </cell>
          <cell r="O83">
            <v>-20409.48</v>
          </cell>
        </row>
        <row r="84">
          <cell r="B84" t="str">
            <v>BARG UNIT</v>
          </cell>
          <cell r="C84">
            <v>34</v>
          </cell>
          <cell r="D84" t="str">
            <v>HUMAN RESRC &amp; CORP SVCS</v>
          </cell>
          <cell r="E84" t="str">
            <v>Staff</v>
          </cell>
          <cell r="F84" t="str">
            <v>C37</v>
          </cell>
          <cell r="G84" t="str">
            <v>Excluded</v>
          </cell>
          <cell r="H84" t="str">
            <v>UNUSED VACATION PAY</v>
          </cell>
          <cell r="I84">
            <v>0</v>
          </cell>
          <cell r="J84">
            <v>8540.4</v>
          </cell>
          <cell r="K84">
            <v>0</v>
          </cell>
          <cell r="L84">
            <v>0</v>
          </cell>
          <cell r="M84">
            <v>0</v>
          </cell>
          <cell r="N84">
            <v>8540.4</v>
          </cell>
          <cell r="O84">
            <v>8540.4</v>
          </cell>
        </row>
        <row r="85">
          <cell r="B85" t="str">
            <v>BARG UNIT</v>
          </cell>
          <cell r="C85">
            <v>34</v>
          </cell>
          <cell r="D85" t="str">
            <v>HUMAN RESRC &amp; CORP SVCS</v>
          </cell>
          <cell r="E85" t="str">
            <v>Staff</v>
          </cell>
          <cell r="F85" t="str">
            <v>G03</v>
          </cell>
          <cell r="G85" t="str">
            <v>Excluded</v>
          </cell>
          <cell r="H85" t="str">
            <v>IMP RECOGNITION AWARD</v>
          </cell>
          <cell r="I85">
            <v>0</v>
          </cell>
          <cell r="J85">
            <v>50</v>
          </cell>
          <cell r="K85">
            <v>0</v>
          </cell>
          <cell r="L85">
            <v>0</v>
          </cell>
          <cell r="M85">
            <v>0</v>
          </cell>
          <cell r="N85">
            <v>50</v>
          </cell>
          <cell r="O85">
            <v>50</v>
          </cell>
        </row>
        <row r="86">
          <cell r="B86" t="str">
            <v>BARG UNIT</v>
          </cell>
          <cell r="C86">
            <v>34</v>
          </cell>
          <cell r="D86" t="str">
            <v>HUMAN RESRC &amp; CORP SVCS</v>
          </cell>
          <cell r="E86" t="str">
            <v>Staff</v>
          </cell>
          <cell r="F86" t="str">
            <v>H26</v>
          </cell>
          <cell r="G86" t="str">
            <v>Non Productive</v>
          </cell>
          <cell r="H86" t="str">
            <v>STARS GROSS UP</v>
          </cell>
          <cell r="I86">
            <v>0</v>
          </cell>
          <cell r="J86">
            <v>18.489999999999998</v>
          </cell>
          <cell r="K86">
            <v>0</v>
          </cell>
          <cell r="L86">
            <v>18.489999999999998</v>
          </cell>
          <cell r="M86">
            <v>18.489999999999998</v>
          </cell>
          <cell r="N86">
            <v>0</v>
          </cell>
          <cell r="O86">
            <v>18.489999999999998</v>
          </cell>
        </row>
        <row r="87">
          <cell r="B87" t="str">
            <v>BARG UNIT</v>
          </cell>
          <cell r="C87">
            <v>34</v>
          </cell>
          <cell r="D87" t="str">
            <v>HUMAN RESRC &amp; CORP SVCS</v>
          </cell>
          <cell r="E87" t="str">
            <v>Staff</v>
          </cell>
          <cell r="F87" t="str">
            <v>J10</v>
          </cell>
          <cell r="G87" t="str">
            <v>Excluded</v>
          </cell>
          <cell r="H87" t="str">
            <v>O.T. MEALS NON-XM</v>
          </cell>
          <cell r="I87">
            <v>122</v>
          </cell>
          <cell r="J87">
            <v>1342</v>
          </cell>
          <cell r="K87">
            <v>0</v>
          </cell>
          <cell r="L87">
            <v>0</v>
          </cell>
          <cell r="M87">
            <v>0</v>
          </cell>
          <cell r="N87">
            <v>1342</v>
          </cell>
          <cell r="O87">
            <v>1342</v>
          </cell>
        </row>
        <row r="88">
          <cell r="B88" t="str">
            <v>BARG UNIT</v>
          </cell>
          <cell r="C88">
            <v>34</v>
          </cell>
          <cell r="D88" t="str">
            <v>HUMAN RESRC &amp; CORP SVCS</v>
          </cell>
          <cell r="E88" t="str">
            <v>Staff</v>
          </cell>
          <cell r="F88" t="str">
            <v>J20</v>
          </cell>
          <cell r="G88" t="str">
            <v>Excluded</v>
          </cell>
          <cell r="H88" t="str">
            <v>IMP INC EXCESS LIF T</v>
          </cell>
          <cell r="I88">
            <v>0</v>
          </cell>
          <cell r="J88">
            <v>1996.08</v>
          </cell>
          <cell r="K88">
            <v>0</v>
          </cell>
          <cell r="L88">
            <v>0</v>
          </cell>
          <cell r="M88">
            <v>0</v>
          </cell>
          <cell r="N88">
            <v>1996.08</v>
          </cell>
          <cell r="O88">
            <v>1996.08</v>
          </cell>
        </row>
        <row r="89">
          <cell r="B89" t="str">
            <v>BARG UNIT</v>
          </cell>
          <cell r="C89">
            <v>34</v>
          </cell>
          <cell r="D89" t="str">
            <v>HUMAN RESRC &amp; CORP SVCS</v>
          </cell>
          <cell r="E89" t="str">
            <v>Staff</v>
          </cell>
          <cell r="F89" t="str">
            <v>J25</v>
          </cell>
          <cell r="G89" t="str">
            <v>Excluded</v>
          </cell>
          <cell r="H89" t="str">
            <v>IMP INC DEP LIFE</v>
          </cell>
          <cell r="I89">
            <v>0</v>
          </cell>
          <cell r="J89">
            <v>188</v>
          </cell>
          <cell r="K89">
            <v>0</v>
          </cell>
          <cell r="L89">
            <v>0</v>
          </cell>
          <cell r="M89">
            <v>0</v>
          </cell>
          <cell r="N89">
            <v>188</v>
          </cell>
          <cell r="O89">
            <v>188</v>
          </cell>
        </row>
        <row r="90">
          <cell r="B90" t="str">
            <v>BARG UNIT</v>
          </cell>
          <cell r="C90">
            <v>34</v>
          </cell>
          <cell r="D90" t="str">
            <v>HUMAN RESRC &amp; CORP SVCS</v>
          </cell>
          <cell r="E90" t="str">
            <v>Staff</v>
          </cell>
          <cell r="F90" t="str">
            <v>R40</v>
          </cell>
          <cell r="G90" t="str">
            <v>Excluded</v>
          </cell>
          <cell r="H90" t="str">
            <v>FULL DY DIS-NOT PAID</v>
          </cell>
          <cell r="I90">
            <v>1736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BARG UNIT</v>
          </cell>
          <cell r="C91">
            <v>34</v>
          </cell>
          <cell r="D91" t="str">
            <v>HUMAN RESRC &amp; CORP SVCS</v>
          </cell>
          <cell r="E91" t="str">
            <v>Staff</v>
          </cell>
          <cell r="F91" t="str">
            <v>R59</v>
          </cell>
          <cell r="G91" t="str">
            <v>Excluded</v>
          </cell>
          <cell r="H91" t="str">
            <v>FMLA - INFO ONLY</v>
          </cell>
          <cell r="I91">
            <v>1848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BARG UNIT</v>
          </cell>
          <cell r="C92">
            <v>34</v>
          </cell>
          <cell r="D92" t="str">
            <v>HUMAN RESRC &amp; CORP SVCS</v>
          </cell>
          <cell r="E92" t="str">
            <v>Staff</v>
          </cell>
          <cell r="F92" t="str">
            <v>R63</v>
          </cell>
          <cell r="G92" t="str">
            <v>Excluded</v>
          </cell>
          <cell r="H92" t="str">
            <v>EMPL ILL-NOT PAID</v>
          </cell>
          <cell r="I92">
            <v>-878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B93" t="str">
            <v>BARG UNIT</v>
          </cell>
          <cell r="C93">
            <v>34</v>
          </cell>
          <cell r="D93" t="str">
            <v>HUMAN RESRC &amp; CORP SVCS</v>
          </cell>
          <cell r="E93" t="str">
            <v>Staff</v>
          </cell>
          <cell r="F93" t="str">
            <v>R69</v>
          </cell>
          <cell r="G93" t="str">
            <v>Excluded</v>
          </cell>
          <cell r="H93" t="str">
            <v>OTHER-NOT PAID</v>
          </cell>
          <cell r="I93">
            <v>208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B94" t="str">
            <v>BARG UNIT</v>
          </cell>
          <cell r="C94">
            <v>34</v>
          </cell>
          <cell r="D94" t="str">
            <v>HUMAN RESRC &amp; CORP SVCS</v>
          </cell>
          <cell r="E94" t="str">
            <v>Staff</v>
          </cell>
          <cell r="F94" t="str">
            <v>T51</v>
          </cell>
          <cell r="G94" t="str">
            <v>Non Productive</v>
          </cell>
          <cell r="H94" t="str">
            <v>GRIEVANCE SETTLEMENT</v>
          </cell>
          <cell r="I94">
            <v>0</v>
          </cell>
          <cell r="J94">
            <v>2812.03</v>
          </cell>
          <cell r="K94">
            <v>0</v>
          </cell>
          <cell r="L94">
            <v>2812.03</v>
          </cell>
          <cell r="M94">
            <v>2812.03</v>
          </cell>
          <cell r="N94">
            <v>0</v>
          </cell>
          <cell r="O94">
            <v>2812.03</v>
          </cell>
        </row>
        <row r="95">
          <cell r="B95" t="str">
            <v>BARG UNIT</v>
          </cell>
          <cell r="C95">
            <v>34</v>
          </cell>
          <cell r="D95" t="str">
            <v>HUMAN RESRC &amp; CORP SVCS</v>
          </cell>
          <cell r="E95" t="str">
            <v>Staff</v>
          </cell>
          <cell r="F95" t="str">
            <v>T52</v>
          </cell>
          <cell r="G95" t="str">
            <v>Non Productive</v>
          </cell>
          <cell r="H95" t="str">
            <v>03 MED/DEN REFUND</v>
          </cell>
          <cell r="I95">
            <v>0</v>
          </cell>
          <cell r="J95">
            <v>105.04</v>
          </cell>
          <cell r="K95">
            <v>0</v>
          </cell>
          <cell r="L95">
            <v>105.04</v>
          </cell>
          <cell r="M95">
            <v>105.04</v>
          </cell>
          <cell r="N95">
            <v>0</v>
          </cell>
          <cell r="O95">
            <v>105.04</v>
          </cell>
        </row>
        <row r="96">
          <cell r="B96" t="str">
            <v>BARG UNIT</v>
          </cell>
          <cell r="C96">
            <v>34</v>
          </cell>
          <cell r="D96" t="str">
            <v>HUMAN RESRC &amp; CORP SVCS</v>
          </cell>
          <cell r="E96" t="str">
            <v>Staff</v>
          </cell>
          <cell r="F96" t="str">
            <v>T80</v>
          </cell>
          <cell r="G96" t="str">
            <v>Non Productive</v>
          </cell>
          <cell r="H96" t="str">
            <v>OT ADJUSTMENT</v>
          </cell>
          <cell r="I96">
            <v>0</v>
          </cell>
          <cell r="J96">
            <v>34.49</v>
          </cell>
          <cell r="K96">
            <v>0</v>
          </cell>
          <cell r="L96">
            <v>34.49</v>
          </cell>
          <cell r="M96">
            <v>34.49</v>
          </cell>
          <cell r="N96">
            <v>0</v>
          </cell>
          <cell r="O96">
            <v>34.49</v>
          </cell>
        </row>
        <row r="97">
          <cell r="B97" t="str">
            <v>BARG UNIT</v>
          </cell>
          <cell r="C97">
            <v>34</v>
          </cell>
          <cell r="D97" t="str">
            <v>HUMAN RESRC &amp; CORP SVCS</v>
          </cell>
          <cell r="E97" t="str">
            <v>Staff</v>
          </cell>
          <cell r="F97" t="str">
            <v>Y12</v>
          </cell>
          <cell r="G97" t="str">
            <v>Productive</v>
          </cell>
          <cell r="H97" t="str">
            <v>TRAVEL TIME-1 1/2</v>
          </cell>
          <cell r="I97">
            <v>1.25</v>
          </cell>
          <cell r="J97">
            <v>49.58</v>
          </cell>
          <cell r="K97">
            <v>49.58</v>
          </cell>
          <cell r="L97">
            <v>0</v>
          </cell>
          <cell r="M97">
            <v>49.58</v>
          </cell>
          <cell r="N97">
            <v>0</v>
          </cell>
          <cell r="O97">
            <v>49.58</v>
          </cell>
        </row>
        <row r="98">
          <cell r="B98" t="str">
            <v>BARG UNIT</v>
          </cell>
          <cell r="C98">
            <v>34</v>
          </cell>
          <cell r="D98" t="str">
            <v>HUMAN RESRC &amp; CORP SVCS</v>
          </cell>
          <cell r="E98" t="str">
            <v>Staff</v>
          </cell>
          <cell r="F98" t="str">
            <v>Y13</v>
          </cell>
          <cell r="G98" t="str">
            <v>Productive</v>
          </cell>
          <cell r="H98" t="str">
            <v>EQUIP BRKDWN-1 1/2</v>
          </cell>
          <cell r="I98">
            <v>1</v>
          </cell>
          <cell r="J98">
            <v>39.659999999999997</v>
          </cell>
          <cell r="K98">
            <v>39.659999999999997</v>
          </cell>
          <cell r="L98">
            <v>0</v>
          </cell>
          <cell r="M98">
            <v>39.659999999999997</v>
          </cell>
          <cell r="N98">
            <v>0</v>
          </cell>
          <cell r="O98">
            <v>39.659999999999997</v>
          </cell>
        </row>
        <row r="99">
          <cell r="B99" t="str">
            <v>BARG UNIT</v>
          </cell>
          <cell r="C99">
            <v>34</v>
          </cell>
          <cell r="D99" t="str">
            <v>HUMAN RESRC &amp; CORP SVCS</v>
          </cell>
          <cell r="E99" t="str">
            <v>Staff</v>
          </cell>
          <cell r="F99" t="str">
            <v>Y14</v>
          </cell>
          <cell r="G99" t="str">
            <v>Productive</v>
          </cell>
          <cell r="H99" t="str">
            <v>SAFETY MEETING-1 1/2</v>
          </cell>
          <cell r="I99">
            <v>0.75</v>
          </cell>
          <cell r="J99">
            <v>29.75</v>
          </cell>
          <cell r="K99">
            <v>29.75</v>
          </cell>
          <cell r="L99">
            <v>0</v>
          </cell>
          <cell r="M99">
            <v>29.75</v>
          </cell>
          <cell r="N99">
            <v>0</v>
          </cell>
          <cell r="O99">
            <v>29.75</v>
          </cell>
        </row>
        <row r="100">
          <cell r="B100" t="str">
            <v>BARG UNIT</v>
          </cell>
          <cell r="C100">
            <v>34</v>
          </cell>
          <cell r="D100" t="str">
            <v>HUMAN RESRC &amp; CORP SVCS</v>
          </cell>
          <cell r="E100" t="str">
            <v>Staff</v>
          </cell>
          <cell r="F100" t="str">
            <v>Y17</v>
          </cell>
          <cell r="G100" t="str">
            <v>Productive</v>
          </cell>
          <cell r="H100" t="str">
            <v>RAIN TIME-1 1/2</v>
          </cell>
          <cell r="I100">
            <v>7</v>
          </cell>
          <cell r="J100">
            <v>282.45999999999998</v>
          </cell>
          <cell r="K100">
            <v>282.45999999999998</v>
          </cell>
          <cell r="L100">
            <v>0</v>
          </cell>
          <cell r="M100">
            <v>282.45999999999998</v>
          </cell>
          <cell r="N100">
            <v>0</v>
          </cell>
          <cell r="O100">
            <v>282.45999999999998</v>
          </cell>
        </row>
        <row r="101">
          <cell r="B101" t="str">
            <v>BARG UNIT</v>
          </cell>
          <cell r="C101">
            <v>34</v>
          </cell>
          <cell r="D101" t="str">
            <v>HUMAN RESRC &amp; CORP SVCS</v>
          </cell>
          <cell r="E101" t="str">
            <v>Staff</v>
          </cell>
          <cell r="F101" t="str">
            <v>Y18</v>
          </cell>
          <cell r="G101" t="str">
            <v>Productive</v>
          </cell>
          <cell r="H101" t="str">
            <v>SERV CREWS 1 1/2</v>
          </cell>
          <cell r="I101">
            <v>0.25</v>
          </cell>
          <cell r="J101">
            <v>9.92</v>
          </cell>
          <cell r="K101">
            <v>9.92</v>
          </cell>
          <cell r="L101">
            <v>0</v>
          </cell>
          <cell r="M101">
            <v>9.92</v>
          </cell>
          <cell r="N101">
            <v>0</v>
          </cell>
          <cell r="O101">
            <v>9.92</v>
          </cell>
        </row>
        <row r="102">
          <cell r="B102" t="str">
            <v>BARG UNIT</v>
          </cell>
          <cell r="C102">
            <v>34</v>
          </cell>
          <cell r="D102" t="str">
            <v>HUMAN RESRC &amp; CORP SVCS</v>
          </cell>
          <cell r="E102" t="str">
            <v>Staff</v>
          </cell>
          <cell r="F102" t="str">
            <v>Y21</v>
          </cell>
          <cell r="G102" t="str">
            <v>Productive</v>
          </cell>
          <cell r="H102" t="str">
            <v>TIME &amp; ONE HALF OT</v>
          </cell>
          <cell r="I102">
            <v>530.75</v>
          </cell>
          <cell r="J102">
            <v>20030.330000000002</v>
          </cell>
          <cell r="K102">
            <v>20030.330000000002</v>
          </cell>
          <cell r="L102">
            <v>0</v>
          </cell>
          <cell r="M102">
            <v>20030.330000000002</v>
          </cell>
          <cell r="N102">
            <v>0</v>
          </cell>
          <cell r="O102">
            <v>20030.330000000002</v>
          </cell>
        </row>
        <row r="103">
          <cell r="B103" t="str">
            <v>BARG UNIT</v>
          </cell>
          <cell r="C103">
            <v>34</v>
          </cell>
          <cell r="D103" t="str">
            <v>HUMAN RESRC &amp; CORP SVCS</v>
          </cell>
          <cell r="E103" t="str">
            <v>Staff</v>
          </cell>
          <cell r="F103" t="str">
            <v>Y25</v>
          </cell>
          <cell r="G103" t="str">
            <v>Productive</v>
          </cell>
          <cell r="H103" t="str">
            <v>TEMP RELIEVING-1 1/2</v>
          </cell>
          <cell r="I103">
            <v>52.5</v>
          </cell>
          <cell r="J103">
            <v>215.48</v>
          </cell>
          <cell r="K103">
            <v>215.48</v>
          </cell>
          <cell r="L103">
            <v>0</v>
          </cell>
          <cell r="M103">
            <v>215.48</v>
          </cell>
          <cell r="N103">
            <v>0</v>
          </cell>
          <cell r="O103">
            <v>215.48</v>
          </cell>
        </row>
        <row r="104">
          <cell r="B104" t="str">
            <v>BARG UNIT</v>
          </cell>
          <cell r="C104">
            <v>34</v>
          </cell>
          <cell r="D104" t="str">
            <v>HUMAN RESRC &amp; CORP SVCS</v>
          </cell>
          <cell r="E104" t="str">
            <v>Staff</v>
          </cell>
          <cell r="F104" t="str">
            <v>Y50</v>
          </cell>
          <cell r="G104" t="str">
            <v>Productive</v>
          </cell>
          <cell r="H104" t="str">
            <v>1ST SHIFT DIFF-1 1/2</v>
          </cell>
          <cell r="I104">
            <v>14</v>
          </cell>
          <cell r="J104">
            <v>15.76</v>
          </cell>
          <cell r="K104">
            <v>15.76</v>
          </cell>
          <cell r="L104">
            <v>0</v>
          </cell>
          <cell r="M104">
            <v>15.76</v>
          </cell>
          <cell r="N104">
            <v>0</v>
          </cell>
          <cell r="O104">
            <v>15.76</v>
          </cell>
        </row>
        <row r="105">
          <cell r="B105" t="str">
            <v>BARG UNIT</v>
          </cell>
          <cell r="C105">
            <v>34</v>
          </cell>
          <cell r="D105" t="str">
            <v>HUMAN RESRC &amp; CORP SVCS</v>
          </cell>
          <cell r="E105" t="str">
            <v>Staff</v>
          </cell>
          <cell r="F105" t="str">
            <v>Y52</v>
          </cell>
          <cell r="G105" t="str">
            <v>Productive</v>
          </cell>
          <cell r="H105" t="str">
            <v>WEEKEND SHIFT 1-1/2</v>
          </cell>
          <cell r="I105">
            <v>57.5</v>
          </cell>
          <cell r="J105">
            <v>86.25</v>
          </cell>
          <cell r="K105">
            <v>86.25</v>
          </cell>
          <cell r="L105">
            <v>0</v>
          </cell>
          <cell r="M105">
            <v>86.25</v>
          </cell>
          <cell r="N105">
            <v>0</v>
          </cell>
          <cell r="O105">
            <v>86.25</v>
          </cell>
        </row>
        <row r="106">
          <cell r="B106" t="str">
            <v>BARG UNIT</v>
          </cell>
          <cell r="C106">
            <v>34</v>
          </cell>
          <cell r="D106" t="str">
            <v>HUMAN RESRC &amp; CORP SVCS</v>
          </cell>
          <cell r="E106" t="str">
            <v>Staff</v>
          </cell>
          <cell r="F106" t="str">
            <v>Z22</v>
          </cell>
          <cell r="G106" t="str">
            <v>Productive</v>
          </cell>
          <cell r="H106" t="str">
            <v>DOUBLE OVERTIME</v>
          </cell>
          <cell r="I106">
            <v>15.5</v>
          </cell>
          <cell r="J106">
            <v>816.17</v>
          </cell>
          <cell r="K106">
            <v>816.17</v>
          </cell>
          <cell r="L106">
            <v>0</v>
          </cell>
          <cell r="M106">
            <v>816.17</v>
          </cell>
          <cell r="N106">
            <v>0</v>
          </cell>
          <cell r="O106">
            <v>816.17</v>
          </cell>
        </row>
        <row r="107">
          <cell r="B107" t="str">
            <v>BARG UNIT</v>
          </cell>
          <cell r="C107">
            <v>34</v>
          </cell>
          <cell r="D107" t="str">
            <v>HUMAN RESRC &amp; CORP SVCS</v>
          </cell>
          <cell r="E107" t="str">
            <v>Staff</v>
          </cell>
          <cell r="F107" t="str">
            <v>Z52</v>
          </cell>
          <cell r="G107" t="str">
            <v>Productive</v>
          </cell>
          <cell r="H107" t="str">
            <v>WEEKEND SHFT DBL</v>
          </cell>
          <cell r="I107">
            <v>3.5</v>
          </cell>
          <cell r="J107">
            <v>7</v>
          </cell>
          <cell r="K107">
            <v>7</v>
          </cell>
          <cell r="L107">
            <v>0</v>
          </cell>
          <cell r="M107">
            <v>7</v>
          </cell>
          <cell r="N107">
            <v>0</v>
          </cell>
          <cell r="O107">
            <v>7</v>
          </cell>
        </row>
        <row r="108">
          <cell r="B108" t="str">
            <v>BARG UNIT</v>
          </cell>
          <cell r="C108">
            <v>58</v>
          </cell>
          <cell r="D108" t="str">
            <v>INFO MANAGEMENT</v>
          </cell>
          <cell r="E108" t="str">
            <v>Staff</v>
          </cell>
          <cell r="F108">
            <v>10</v>
          </cell>
          <cell r="G108" t="str">
            <v>Productive</v>
          </cell>
          <cell r="H108" t="str">
            <v>REGULAR</v>
          </cell>
          <cell r="I108">
            <v>30565.5</v>
          </cell>
          <cell r="J108">
            <v>816007.6</v>
          </cell>
          <cell r="K108">
            <v>816007.6</v>
          </cell>
          <cell r="L108">
            <v>0</v>
          </cell>
          <cell r="M108">
            <v>816007.6</v>
          </cell>
          <cell r="N108">
            <v>0</v>
          </cell>
          <cell r="O108">
            <v>816007.6</v>
          </cell>
        </row>
        <row r="109">
          <cell r="B109" t="str">
            <v>BARG UNIT</v>
          </cell>
          <cell r="C109">
            <v>58</v>
          </cell>
          <cell r="D109" t="str">
            <v>INFO MANAGEMENT</v>
          </cell>
          <cell r="E109" t="str">
            <v>Staff</v>
          </cell>
          <cell r="F109">
            <v>20</v>
          </cell>
          <cell r="G109" t="str">
            <v>Non Productive</v>
          </cell>
          <cell r="H109" t="str">
            <v>HOLIDAY</v>
          </cell>
          <cell r="I109">
            <v>1480</v>
          </cell>
          <cell r="J109">
            <v>39592.639999999999</v>
          </cell>
          <cell r="K109">
            <v>0</v>
          </cell>
          <cell r="L109">
            <v>39592.639999999999</v>
          </cell>
          <cell r="M109">
            <v>39592.639999999999</v>
          </cell>
          <cell r="N109">
            <v>0</v>
          </cell>
          <cell r="O109">
            <v>39592.639999999999</v>
          </cell>
        </row>
        <row r="110">
          <cell r="B110" t="str">
            <v>BARG UNIT</v>
          </cell>
          <cell r="C110">
            <v>58</v>
          </cell>
          <cell r="D110" t="str">
            <v>INFO MANAGEMENT</v>
          </cell>
          <cell r="E110" t="str">
            <v>Staff</v>
          </cell>
          <cell r="F110">
            <v>30</v>
          </cell>
          <cell r="G110" t="str">
            <v>Non Productive</v>
          </cell>
          <cell r="H110" t="str">
            <v>VACATION</v>
          </cell>
          <cell r="I110">
            <v>2406</v>
          </cell>
          <cell r="J110">
            <v>63879.34</v>
          </cell>
          <cell r="K110">
            <v>0</v>
          </cell>
          <cell r="L110">
            <v>63879.34</v>
          </cell>
          <cell r="M110">
            <v>63879.34</v>
          </cell>
          <cell r="N110">
            <v>0</v>
          </cell>
          <cell r="O110">
            <v>63879.34</v>
          </cell>
        </row>
        <row r="111">
          <cell r="B111" t="str">
            <v>BARG UNIT</v>
          </cell>
          <cell r="C111">
            <v>58</v>
          </cell>
          <cell r="D111" t="str">
            <v>INFO MANAGEMENT</v>
          </cell>
          <cell r="E111" t="str">
            <v>Staff</v>
          </cell>
          <cell r="F111">
            <v>40</v>
          </cell>
          <cell r="G111" t="str">
            <v>Non Productive</v>
          </cell>
          <cell r="H111" t="str">
            <v>EMPLOYEE ILLNESS</v>
          </cell>
          <cell r="I111">
            <v>557</v>
          </cell>
          <cell r="J111">
            <v>14957.02</v>
          </cell>
          <cell r="K111">
            <v>0</v>
          </cell>
          <cell r="L111">
            <v>14957.02</v>
          </cell>
          <cell r="M111">
            <v>14957.02</v>
          </cell>
          <cell r="N111">
            <v>0</v>
          </cell>
          <cell r="O111">
            <v>14957.02</v>
          </cell>
        </row>
        <row r="112">
          <cell r="B112" t="str">
            <v>BARG UNIT</v>
          </cell>
          <cell r="C112">
            <v>58</v>
          </cell>
          <cell r="D112" t="str">
            <v>INFO MANAGEMENT</v>
          </cell>
          <cell r="E112" t="str">
            <v>Staff</v>
          </cell>
          <cell r="F112">
            <v>50</v>
          </cell>
          <cell r="G112" t="str">
            <v>Non Productive</v>
          </cell>
          <cell r="H112" t="str">
            <v>JURY DUTY</v>
          </cell>
          <cell r="I112">
            <v>8</v>
          </cell>
          <cell r="J112">
            <v>217.84</v>
          </cell>
          <cell r="K112">
            <v>0</v>
          </cell>
          <cell r="L112">
            <v>217.84</v>
          </cell>
          <cell r="M112">
            <v>217.84</v>
          </cell>
          <cell r="N112">
            <v>0</v>
          </cell>
          <cell r="O112">
            <v>217.84</v>
          </cell>
        </row>
        <row r="113">
          <cell r="B113" t="str">
            <v>BARG UNIT</v>
          </cell>
          <cell r="C113">
            <v>58</v>
          </cell>
          <cell r="D113" t="str">
            <v>INFO MANAGEMENT</v>
          </cell>
          <cell r="E113" t="str">
            <v>Staff</v>
          </cell>
          <cell r="F113">
            <v>70</v>
          </cell>
          <cell r="G113" t="str">
            <v>Non Productive</v>
          </cell>
          <cell r="H113" t="str">
            <v>DEATH IN FAMILY</v>
          </cell>
          <cell r="I113">
            <v>48</v>
          </cell>
          <cell r="J113">
            <v>1307.04</v>
          </cell>
          <cell r="K113">
            <v>0</v>
          </cell>
          <cell r="L113">
            <v>1307.04</v>
          </cell>
          <cell r="M113">
            <v>1307.04</v>
          </cell>
          <cell r="N113">
            <v>0</v>
          </cell>
          <cell r="O113">
            <v>1307.04</v>
          </cell>
        </row>
        <row r="114">
          <cell r="B114" t="str">
            <v>BARG UNIT</v>
          </cell>
          <cell r="C114">
            <v>58</v>
          </cell>
          <cell r="D114" t="str">
            <v>INFO MANAGEMENT</v>
          </cell>
          <cell r="E114" t="str">
            <v>Staff</v>
          </cell>
          <cell r="F114">
            <v>80</v>
          </cell>
          <cell r="G114" t="str">
            <v>Non Productive</v>
          </cell>
          <cell r="H114" t="str">
            <v>SER ILL IN FAM</v>
          </cell>
          <cell r="I114">
            <v>124</v>
          </cell>
          <cell r="J114">
            <v>3353.96</v>
          </cell>
          <cell r="K114">
            <v>0</v>
          </cell>
          <cell r="L114">
            <v>3353.96</v>
          </cell>
          <cell r="M114">
            <v>3353.96</v>
          </cell>
          <cell r="N114">
            <v>0</v>
          </cell>
          <cell r="O114">
            <v>3353.96</v>
          </cell>
        </row>
        <row r="115">
          <cell r="B115" t="str">
            <v>BARG UNIT</v>
          </cell>
          <cell r="C115">
            <v>58</v>
          </cell>
          <cell r="D115" t="str">
            <v>INFO MANAGEMENT</v>
          </cell>
          <cell r="E115" t="str">
            <v>Staff</v>
          </cell>
          <cell r="F115">
            <v>90</v>
          </cell>
          <cell r="G115" t="str">
            <v>Non Productive</v>
          </cell>
          <cell r="H115" t="str">
            <v>OTHER REGULAR HOURS</v>
          </cell>
          <cell r="I115">
            <v>3</v>
          </cell>
          <cell r="J115">
            <v>59.79</v>
          </cell>
          <cell r="K115">
            <v>0</v>
          </cell>
          <cell r="L115">
            <v>59.79</v>
          </cell>
          <cell r="M115">
            <v>59.79</v>
          </cell>
          <cell r="N115">
            <v>0</v>
          </cell>
          <cell r="O115">
            <v>59.79</v>
          </cell>
        </row>
        <row r="116">
          <cell r="B116" t="str">
            <v>BARG UNIT</v>
          </cell>
          <cell r="C116">
            <v>58</v>
          </cell>
          <cell r="D116" t="str">
            <v>INFO MANAGEMENT</v>
          </cell>
          <cell r="E116" t="str">
            <v>Staff</v>
          </cell>
          <cell r="F116">
            <v>100</v>
          </cell>
          <cell r="G116" t="str">
            <v>Non Productive</v>
          </cell>
          <cell r="H116" t="str">
            <v>REST TIME</v>
          </cell>
          <cell r="I116">
            <v>6.5</v>
          </cell>
          <cell r="J116">
            <v>176.29</v>
          </cell>
          <cell r="K116">
            <v>0</v>
          </cell>
          <cell r="L116">
            <v>176.29</v>
          </cell>
          <cell r="M116">
            <v>176.29</v>
          </cell>
          <cell r="N116">
            <v>0</v>
          </cell>
          <cell r="O116">
            <v>176.29</v>
          </cell>
        </row>
        <row r="117">
          <cell r="B117" t="str">
            <v>BARG UNIT</v>
          </cell>
          <cell r="C117">
            <v>58</v>
          </cell>
          <cell r="D117" t="str">
            <v>INFO MANAGEMENT</v>
          </cell>
          <cell r="E117" t="str">
            <v>Staff</v>
          </cell>
          <cell r="F117">
            <v>120</v>
          </cell>
          <cell r="G117" t="str">
            <v>Non Productive</v>
          </cell>
          <cell r="H117" t="str">
            <v>TRAVEL TIME</v>
          </cell>
          <cell r="I117">
            <v>2</v>
          </cell>
          <cell r="J117">
            <v>39.86</v>
          </cell>
          <cell r="K117">
            <v>0</v>
          </cell>
          <cell r="L117">
            <v>39.86</v>
          </cell>
          <cell r="M117">
            <v>39.86</v>
          </cell>
          <cell r="N117">
            <v>0</v>
          </cell>
          <cell r="O117">
            <v>39.86</v>
          </cell>
        </row>
        <row r="118">
          <cell r="B118" t="str">
            <v>BARG UNIT</v>
          </cell>
          <cell r="C118">
            <v>58</v>
          </cell>
          <cell r="D118" t="str">
            <v>INFO MANAGEMENT</v>
          </cell>
          <cell r="E118" t="str">
            <v>Staff</v>
          </cell>
          <cell r="F118">
            <v>330</v>
          </cell>
          <cell r="G118" t="str">
            <v>Excluded</v>
          </cell>
          <cell r="H118" t="str">
            <v>RETRO PAY THRFTBL</v>
          </cell>
          <cell r="I118">
            <v>0</v>
          </cell>
          <cell r="J118">
            <v>331.59</v>
          </cell>
          <cell r="K118">
            <v>0</v>
          </cell>
          <cell r="L118">
            <v>0</v>
          </cell>
          <cell r="M118">
            <v>0</v>
          </cell>
          <cell r="N118">
            <v>331.59</v>
          </cell>
          <cell r="O118">
            <v>331.59</v>
          </cell>
        </row>
        <row r="119">
          <cell r="B119" t="str">
            <v>BARG UNIT</v>
          </cell>
          <cell r="C119">
            <v>58</v>
          </cell>
          <cell r="D119" t="str">
            <v>INFO MANAGEMENT</v>
          </cell>
          <cell r="E119" t="str">
            <v>Staff</v>
          </cell>
          <cell r="F119">
            <v>430</v>
          </cell>
          <cell r="G119" t="str">
            <v>Non Productive</v>
          </cell>
          <cell r="H119" t="str">
            <v>FINAL VACATION ALLOW</v>
          </cell>
          <cell r="I119">
            <v>192</v>
          </cell>
          <cell r="J119">
            <v>5228.16</v>
          </cell>
          <cell r="K119">
            <v>0</v>
          </cell>
          <cell r="L119">
            <v>5228.16</v>
          </cell>
          <cell r="M119">
            <v>5228.16</v>
          </cell>
          <cell r="N119">
            <v>0</v>
          </cell>
          <cell r="O119">
            <v>5228.16</v>
          </cell>
        </row>
        <row r="120">
          <cell r="B120" t="str">
            <v>BARG UNIT</v>
          </cell>
          <cell r="C120">
            <v>58</v>
          </cell>
          <cell r="D120" t="str">
            <v>INFO MANAGEMENT</v>
          </cell>
          <cell r="E120" t="str">
            <v>Staff</v>
          </cell>
          <cell r="F120">
            <v>480</v>
          </cell>
          <cell r="G120" t="str">
            <v>Non Productive</v>
          </cell>
          <cell r="H120" t="str">
            <v>FINAL FLOATING HOL</v>
          </cell>
          <cell r="I120">
            <v>8</v>
          </cell>
          <cell r="J120">
            <v>221.68</v>
          </cell>
          <cell r="K120">
            <v>0</v>
          </cell>
          <cell r="L120">
            <v>221.68</v>
          </cell>
          <cell r="M120">
            <v>221.68</v>
          </cell>
          <cell r="N120">
            <v>0</v>
          </cell>
          <cell r="O120">
            <v>221.68</v>
          </cell>
        </row>
        <row r="121">
          <cell r="B121" t="str">
            <v>BARG UNIT</v>
          </cell>
          <cell r="C121">
            <v>58</v>
          </cell>
          <cell r="D121" t="str">
            <v>INFO MANAGEMENT</v>
          </cell>
          <cell r="E121" t="str">
            <v>Staff</v>
          </cell>
          <cell r="F121">
            <v>970</v>
          </cell>
          <cell r="G121" t="str">
            <v>Excluded</v>
          </cell>
          <cell r="H121" t="str">
            <v>PRETAX MEDICAL</v>
          </cell>
          <cell r="I121">
            <v>0</v>
          </cell>
          <cell r="J121">
            <v>-14916.16</v>
          </cell>
          <cell r="K121">
            <v>0</v>
          </cell>
          <cell r="L121">
            <v>0</v>
          </cell>
          <cell r="M121">
            <v>0</v>
          </cell>
          <cell r="N121">
            <v>-14916.16</v>
          </cell>
          <cell r="O121">
            <v>-14916.16</v>
          </cell>
        </row>
        <row r="122">
          <cell r="B122" t="str">
            <v>BARG UNIT</v>
          </cell>
          <cell r="C122">
            <v>58</v>
          </cell>
          <cell r="D122" t="str">
            <v>INFO MANAGEMENT</v>
          </cell>
          <cell r="E122" t="str">
            <v>Staff</v>
          </cell>
          <cell r="F122">
            <v>972</v>
          </cell>
          <cell r="G122" t="str">
            <v>Excluded</v>
          </cell>
          <cell r="H122" t="str">
            <v>PRETAX DENTAL</v>
          </cell>
          <cell r="I122">
            <v>0</v>
          </cell>
          <cell r="J122">
            <v>-1943.36</v>
          </cell>
          <cell r="K122">
            <v>0</v>
          </cell>
          <cell r="L122">
            <v>0</v>
          </cell>
          <cell r="M122">
            <v>0</v>
          </cell>
          <cell r="N122">
            <v>-1943.36</v>
          </cell>
          <cell r="O122">
            <v>-1943.36</v>
          </cell>
        </row>
        <row r="123">
          <cell r="B123" t="str">
            <v>BARG UNIT</v>
          </cell>
          <cell r="C123">
            <v>58</v>
          </cell>
          <cell r="D123" t="str">
            <v>INFO MANAGEMENT</v>
          </cell>
          <cell r="E123" t="str">
            <v>Staff</v>
          </cell>
          <cell r="F123">
            <v>974</v>
          </cell>
          <cell r="G123" t="str">
            <v>Excluded</v>
          </cell>
          <cell r="H123" t="str">
            <v>PRETAX EMP LIFE INS</v>
          </cell>
          <cell r="I123">
            <v>0</v>
          </cell>
          <cell r="J123">
            <v>-5641.42</v>
          </cell>
          <cell r="K123">
            <v>0</v>
          </cell>
          <cell r="L123">
            <v>0</v>
          </cell>
          <cell r="M123">
            <v>0</v>
          </cell>
          <cell r="N123">
            <v>-5641.42</v>
          </cell>
          <cell r="O123">
            <v>-5641.42</v>
          </cell>
        </row>
        <row r="124">
          <cell r="B124" t="str">
            <v>BARG UNIT</v>
          </cell>
          <cell r="C124">
            <v>58</v>
          </cell>
          <cell r="D124" t="str">
            <v>INFO MANAGEMENT</v>
          </cell>
          <cell r="E124" t="str">
            <v>Staff</v>
          </cell>
          <cell r="F124">
            <v>990</v>
          </cell>
          <cell r="G124" t="str">
            <v>Excluded</v>
          </cell>
          <cell r="H124" t="str">
            <v>THRIFT CATCH UP</v>
          </cell>
          <cell r="I124">
            <v>0</v>
          </cell>
          <cell r="J124">
            <v>-2000</v>
          </cell>
          <cell r="K124">
            <v>0</v>
          </cell>
          <cell r="L124">
            <v>0</v>
          </cell>
          <cell r="M124">
            <v>0</v>
          </cell>
          <cell r="N124">
            <v>-2000</v>
          </cell>
          <cell r="O124">
            <v>-2000</v>
          </cell>
        </row>
        <row r="125">
          <cell r="B125" t="str">
            <v>BARG UNIT</v>
          </cell>
          <cell r="C125">
            <v>58</v>
          </cell>
          <cell r="D125" t="str">
            <v>INFO MANAGEMENT</v>
          </cell>
          <cell r="E125" t="str">
            <v>Staff</v>
          </cell>
          <cell r="F125">
            <v>998</v>
          </cell>
          <cell r="G125" t="str">
            <v>Excluded</v>
          </cell>
          <cell r="H125" t="str">
            <v>BA THRFT STP AT CAP</v>
          </cell>
          <cell r="I125">
            <v>0</v>
          </cell>
          <cell r="J125">
            <v>-43100.47</v>
          </cell>
          <cell r="K125">
            <v>0</v>
          </cell>
          <cell r="L125">
            <v>0</v>
          </cell>
          <cell r="M125">
            <v>0</v>
          </cell>
          <cell r="N125">
            <v>-43100.47</v>
          </cell>
          <cell r="O125">
            <v>-43100.47</v>
          </cell>
        </row>
        <row r="126">
          <cell r="B126" t="str">
            <v>BARG UNIT</v>
          </cell>
          <cell r="C126">
            <v>58</v>
          </cell>
          <cell r="D126" t="str">
            <v>INFO MANAGEMENT</v>
          </cell>
          <cell r="E126" t="str">
            <v>Staff</v>
          </cell>
          <cell r="F126">
            <v>999</v>
          </cell>
          <cell r="G126" t="str">
            <v>Excluded</v>
          </cell>
          <cell r="H126" t="str">
            <v>SUP THRFT STP AT CAP</v>
          </cell>
          <cell r="I126">
            <v>0</v>
          </cell>
          <cell r="J126">
            <v>-32550.29</v>
          </cell>
          <cell r="K126">
            <v>0</v>
          </cell>
          <cell r="L126">
            <v>0</v>
          </cell>
          <cell r="M126">
            <v>0</v>
          </cell>
          <cell r="N126">
            <v>-32550.29</v>
          </cell>
          <cell r="O126">
            <v>-32550.29</v>
          </cell>
        </row>
        <row r="127">
          <cell r="B127" t="str">
            <v>BARG UNIT</v>
          </cell>
          <cell r="C127">
            <v>58</v>
          </cell>
          <cell r="D127" t="str">
            <v>INFO MANAGEMENT</v>
          </cell>
          <cell r="E127" t="str">
            <v>Staff</v>
          </cell>
          <cell r="F127" t="str">
            <v>G09</v>
          </cell>
          <cell r="G127" t="str">
            <v>Excluded</v>
          </cell>
          <cell r="H127" t="str">
            <v>WELLNESS REFUND</v>
          </cell>
          <cell r="I127">
            <v>0</v>
          </cell>
          <cell r="J127">
            <v>233.1</v>
          </cell>
          <cell r="K127">
            <v>0</v>
          </cell>
          <cell r="L127">
            <v>0</v>
          </cell>
          <cell r="M127">
            <v>0</v>
          </cell>
          <cell r="N127">
            <v>233.1</v>
          </cell>
          <cell r="O127">
            <v>233.1</v>
          </cell>
        </row>
        <row r="128">
          <cell r="B128" t="str">
            <v>BARG UNIT</v>
          </cell>
          <cell r="C128">
            <v>58</v>
          </cell>
          <cell r="D128" t="str">
            <v>INFO MANAGEMENT</v>
          </cell>
          <cell r="E128" t="str">
            <v>Staff</v>
          </cell>
          <cell r="F128" t="str">
            <v>J10</v>
          </cell>
          <cell r="G128" t="str">
            <v>Excluded</v>
          </cell>
          <cell r="H128" t="str">
            <v>O.T. MEALS NON-XM</v>
          </cell>
          <cell r="I128">
            <v>1219</v>
          </cell>
          <cell r="J128">
            <v>13409</v>
          </cell>
          <cell r="K128">
            <v>0</v>
          </cell>
          <cell r="L128">
            <v>0</v>
          </cell>
          <cell r="M128">
            <v>0</v>
          </cell>
          <cell r="N128">
            <v>13409</v>
          </cell>
          <cell r="O128">
            <v>13409</v>
          </cell>
        </row>
        <row r="129">
          <cell r="B129" t="str">
            <v>BARG UNIT</v>
          </cell>
          <cell r="C129">
            <v>58</v>
          </cell>
          <cell r="D129" t="str">
            <v>INFO MANAGEMENT</v>
          </cell>
          <cell r="E129" t="str">
            <v>Staff</v>
          </cell>
          <cell r="F129" t="str">
            <v>J20</v>
          </cell>
          <cell r="G129" t="str">
            <v>Excluded</v>
          </cell>
          <cell r="H129" t="str">
            <v>IMP INC EXCESS LIF T</v>
          </cell>
          <cell r="I129">
            <v>0</v>
          </cell>
          <cell r="J129">
            <v>5099.4799999999996</v>
          </cell>
          <cell r="K129">
            <v>0</v>
          </cell>
          <cell r="L129">
            <v>0</v>
          </cell>
          <cell r="M129">
            <v>0</v>
          </cell>
          <cell r="N129">
            <v>5099.4799999999996</v>
          </cell>
          <cell r="O129">
            <v>5099.4799999999996</v>
          </cell>
        </row>
        <row r="130">
          <cell r="B130" t="str">
            <v>BARG UNIT</v>
          </cell>
          <cell r="C130">
            <v>58</v>
          </cell>
          <cell r="D130" t="str">
            <v>INFO MANAGEMENT</v>
          </cell>
          <cell r="E130" t="str">
            <v>Staff</v>
          </cell>
          <cell r="F130" t="str">
            <v>J25</v>
          </cell>
          <cell r="G130" t="str">
            <v>Excluded</v>
          </cell>
          <cell r="H130" t="str">
            <v>IMP INC DEP LIFE</v>
          </cell>
          <cell r="I130">
            <v>0</v>
          </cell>
          <cell r="J130">
            <v>384</v>
          </cell>
          <cell r="K130">
            <v>0</v>
          </cell>
          <cell r="L130">
            <v>0</v>
          </cell>
          <cell r="M130">
            <v>0</v>
          </cell>
          <cell r="N130">
            <v>384</v>
          </cell>
          <cell r="O130">
            <v>384</v>
          </cell>
        </row>
        <row r="131">
          <cell r="B131" t="str">
            <v>BARG UNIT</v>
          </cell>
          <cell r="C131">
            <v>58</v>
          </cell>
          <cell r="D131" t="str">
            <v>INFO MANAGEMENT</v>
          </cell>
          <cell r="E131" t="str">
            <v>Staff</v>
          </cell>
          <cell r="F131" t="str">
            <v>J68</v>
          </cell>
          <cell r="G131" t="str">
            <v>Excluded</v>
          </cell>
          <cell r="H131" t="str">
            <v>COMMUT CO. CAR</v>
          </cell>
          <cell r="I131">
            <v>0</v>
          </cell>
          <cell r="J131">
            <v>3060</v>
          </cell>
          <cell r="K131">
            <v>0</v>
          </cell>
          <cell r="L131">
            <v>0</v>
          </cell>
          <cell r="M131">
            <v>0</v>
          </cell>
          <cell r="N131">
            <v>3060</v>
          </cell>
          <cell r="O131">
            <v>3060</v>
          </cell>
        </row>
        <row r="132">
          <cell r="B132" t="str">
            <v>BARG UNIT</v>
          </cell>
          <cell r="C132">
            <v>58</v>
          </cell>
          <cell r="D132" t="str">
            <v>INFO MANAGEMENT</v>
          </cell>
          <cell r="E132" t="str">
            <v>Staff</v>
          </cell>
          <cell r="F132" t="str">
            <v>R59</v>
          </cell>
          <cell r="G132" t="str">
            <v>Excluded</v>
          </cell>
          <cell r="H132" t="str">
            <v>FMLA - INFO ONLY</v>
          </cell>
          <cell r="I132">
            <v>64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BARG UNIT</v>
          </cell>
          <cell r="C133">
            <v>58</v>
          </cell>
          <cell r="D133" t="str">
            <v>INFO MANAGEMENT</v>
          </cell>
          <cell r="E133" t="str">
            <v>Staff</v>
          </cell>
          <cell r="F133" t="str">
            <v>R62</v>
          </cell>
          <cell r="G133" t="str">
            <v>Excluded</v>
          </cell>
          <cell r="H133" t="str">
            <v>LV OF ABS-NOT PAID</v>
          </cell>
          <cell r="I133">
            <v>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BARG UNIT</v>
          </cell>
          <cell r="C134">
            <v>58</v>
          </cell>
          <cell r="D134" t="str">
            <v>INFO MANAGEMENT</v>
          </cell>
          <cell r="E134" t="str">
            <v>Staff</v>
          </cell>
          <cell r="F134" t="str">
            <v>R63</v>
          </cell>
          <cell r="G134" t="str">
            <v>Excluded</v>
          </cell>
          <cell r="H134" t="str">
            <v>EMPL ILL-NOT PAID</v>
          </cell>
          <cell r="I134">
            <v>98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BARG UNIT</v>
          </cell>
          <cell r="C135">
            <v>58</v>
          </cell>
          <cell r="D135" t="str">
            <v>INFO MANAGEMENT</v>
          </cell>
          <cell r="E135" t="str">
            <v>Staff</v>
          </cell>
          <cell r="F135" t="str">
            <v>R65</v>
          </cell>
          <cell r="G135" t="str">
            <v>Excluded</v>
          </cell>
          <cell r="H135" t="str">
            <v>EMPL REQ N-PD</v>
          </cell>
          <cell r="I135">
            <v>6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>BARG UNIT</v>
          </cell>
          <cell r="C136">
            <v>58</v>
          </cell>
          <cell r="D136" t="str">
            <v>INFO MANAGEMENT</v>
          </cell>
          <cell r="E136" t="str">
            <v>Staff</v>
          </cell>
          <cell r="F136" t="str">
            <v>R69</v>
          </cell>
          <cell r="G136" t="str">
            <v>Excluded</v>
          </cell>
          <cell r="H136" t="str">
            <v>OTHER-NOT PAID</v>
          </cell>
          <cell r="I136">
            <v>56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BARG UNIT</v>
          </cell>
          <cell r="C137">
            <v>58</v>
          </cell>
          <cell r="D137" t="str">
            <v>INFO MANAGEMENT</v>
          </cell>
          <cell r="E137" t="str">
            <v>Staff</v>
          </cell>
          <cell r="F137" t="str">
            <v>T52</v>
          </cell>
          <cell r="G137" t="str">
            <v>Non Productive</v>
          </cell>
          <cell r="H137" t="str">
            <v>03 MED/DEN REFUND</v>
          </cell>
          <cell r="I137">
            <v>0</v>
          </cell>
          <cell r="J137">
            <v>151.69</v>
          </cell>
          <cell r="K137">
            <v>0</v>
          </cell>
          <cell r="L137">
            <v>151.69</v>
          </cell>
          <cell r="M137">
            <v>151.69</v>
          </cell>
          <cell r="N137">
            <v>0</v>
          </cell>
          <cell r="O137">
            <v>151.69</v>
          </cell>
        </row>
        <row r="138">
          <cell r="B138" t="str">
            <v>BARG UNIT</v>
          </cell>
          <cell r="C138">
            <v>58</v>
          </cell>
          <cell r="D138" t="str">
            <v>INFO MANAGEMENT</v>
          </cell>
          <cell r="E138" t="str">
            <v>Staff</v>
          </cell>
          <cell r="F138" t="str">
            <v>T80</v>
          </cell>
          <cell r="G138" t="str">
            <v>Non Productive</v>
          </cell>
          <cell r="H138" t="str">
            <v>OT ADJUSTMENT</v>
          </cell>
          <cell r="I138">
            <v>0</v>
          </cell>
          <cell r="J138">
            <v>1221.8399999999999</v>
          </cell>
          <cell r="K138">
            <v>0</v>
          </cell>
          <cell r="L138">
            <v>1221.8399999999999</v>
          </cell>
          <cell r="M138">
            <v>1221.8399999999999</v>
          </cell>
          <cell r="N138">
            <v>0</v>
          </cell>
          <cell r="O138">
            <v>1221.8399999999999</v>
          </cell>
        </row>
        <row r="139">
          <cell r="B139" t="str">
            <v>BARG UNIT</v>
          </cell>
          <cell r="C139">
            <v>58</v>
          </cell>
          <cell r="D139" t="str">
            <v>INFO MANAGEMENT</v>
          </cell>
          <cell r="E139" t="str">
            <v>Staff</v>
          </cell>
          <cell r="F139" t="str">
            <v>Y12</v>
          </cell>
          <cell r="G139" t="str">
            <v>Productive</v>
          </cell>
          <cell r="H139" t="str">
            <v>TRAVEL TIME-1 1/2</v>
          </cell>
          <cell r="I139">
            <v>3</v>
          </cell>
          <cell r="J139">
            <v>100.64</v>
          </cell>
          <cell r="K139">
            <v>100.64</v>
          </cell>
          <cell r="L139">
            <v>0</v>
          </cell>
          <cell r="M139">
            <v>100.64</v>
          </cell>
          <cell r="N139">
            <v>0</v>
          </cell>
          <cell r="O139">
            <v>100.64</v>
          </cell>
        </row>
        <row r="140">
          <cell r="B140" t="str">
            <v>BARG UNIT</v>
          </cell>
          <cell r="C140">
            <v>58</v>
          </cell>
          <cell r="D140" t="str">
            <v>INFO MANAGEMENT</v>
          </cell>
          <cell r="E140" t="str">
            <v>Staff</v>
          </cell>
          <cell r="F140" t="str">
            <v>Y13</v>
          </cell>
          <cell r="G140" t="str">
            <v>Productive</v>
          </cell>
          <cell r="H140" t="str">
            <v>EQUIP BRKDWN-1 1/2</v>
          </cell>
          <cell r="I140">
            <v>4</v>
          </cell>
          <cell r="J140">
            <v>160.56</v>
          </cell>
          <cell r="K140">
            <v>160.56</v>
          </cell>
          <cell r="L140">
            <v>0</v>
          </cell>
          <cell r="M140">
            <v>160.56</v>
          </cell>
          <cell r="N140">
            <v>0</v>
          </cell>
          <cell r="O140">
            <v>160.56</v>
          </cell>
        </row>
        <row r="141">
          <cell r="B141" t="str">
            <v>BARG UNIT</v>
          </cell>
          <cell r="C141">
            <v>58</v>
          </cell>
          <cell r="D141" t="str">
            <v>INFO MANAGEMENT</v>
          </cell>
          <cell r="E141" t="str">
            <v>Staff</v>
          </cell>
          <cell r="F141" t="str">
            <v>Y21</v>
          </cell>
          <cell r="G141" t="str">
            <v>Productive</v>
          </cell>
          <cell r="H141" t="str">
            <v>TIME &amp; ONE HALF OT</v>
          </cell>
          <cell r="I141">
            <v>5187</v>
          </cell>
          <cell r="J141">
            <v>211392.13</v>
          </cell>
          <cell r="K141">
            <v>211392.13</v>
          </cell>
          <cell r="L141">
            <v>0</v>
          </cell>
          <cell r="M141">
            <v>211392.13</v>
          </cell>
          <cell r="N141">
            <v>0</v>
          </cell>
          <cell r="O141">
            <v>211392.13</v>
          </cell>
        </row>
        <row r="142">
          <cell r="B142" t="str">
            <v>BARG UNIT</v>
          </cell>
          <cell r="C142">
            <v>58</v>
          </cell>
          <cell r="D142" t="str">
            <v>INFO MANAGEMENT</v>
          </cell>
          <cell r="E142" t="str">
            <v>Staff</v>
          </cell>
          <cell r="F142" t="str">
            <v>Z01</v>
          </cell>
          <cell r="G142" t="str">
            <v>Productive</v>
          </cell>
          <cell r="H142" t="str">
            <v>REGULAR-DBL OT</v>
          </cell>
          <cell r="I142">
            <v>8</v>
          </cell>
          <cell r="J142">
            <v>217.84</v>
          </cell>
          <cell r="K142">
            <v>217.84</v>
          </cell>
          <cell r="L142">
            <v>0</v>
          </cell>
          <cell r="M142">
            <v>217.84</v>
          </cell>
          <cell r="N142">
            <v>0</v>
          </cell>
          <cell r="O142">
            <v>217.84</v>
          </cell>
        </row>
        <row r="143">
          <cell r="B143" t="str">
            <v>BARG UNIT</v>
          </cell>
          <cell r="C143">
            <v>58</v>
          </cell>
          <cell r="D143" t="str">
            <v>INFO MANAGEMENT</v>
          </cell>
          <cell r="E143" t="str">
            <v>Staff</v>
          </cell>
          <cell r="F143" t="str">
            <v>Z22</v>
          </cell>
          <cell r="G143" t="str">
            <v>Productive</v>
          </cell>
          <cell r="H143" t="str">
            <v>DOUBLE OVERTIME</v>
          </cell>
          <cell r="I143">
            <v>54.5</v>
          </cell>
          <cell r="J143">
            <v>2970.97</v>
          </cell>
          <cell r="K143">
            <v>2970.97</v>
          </cell>
          <cell r="L143">
            <v>0</v>
          </cell>
          <cell r="M143">
            <v>2970.97</v>
          </cell>
          <cell r="N143">
            <v>0</v>
          </cell>
          <cell r="O143">
            <v>2970.97</v>
          </cell>
        </row>
        <row r="144">
          <cell r="B144" t="str">
            <v>BARG UNIT</v>
          </cell>
          <cell r="C144">
            <v>31</v>
          </cell>
          <cell r="D144" t="str">
            <v>NUCLEAR DIVISION</v>
          </cell>
          <cell r="E144" t="str">
            <v>Operational</v>
          </cell>
          <cell r="F144">
            <v>10</v>
          </cell>
          <cell r="G144" t="str">
            <v>Productive</v>
          </cell>
          <cell r="H144" t="str">
            <v>REGULAR</v>
          </cell>
          <cell r="I144">
            <v>927698.5</v>
          </cell>
          <cell r="J144">
            <v>24540357.010000002</v>
          </cell>
          <cell r="K144">
            <v>24540357.010000002</v>
          </cell>
          <cell r="L144">
            <v>0</v>
          </cell>
          <cell r="M144">
            <v>24540357.010000002</v>
          </cell>
          <cell r="N144">
            <v>0</v>
          </cell>
          <cell r="O144">
            <v>24540357.010000002</v>
          </cell>
        </row>
        <row r="145">
          <cell r="B145" t="str">
            <v>BARG UNIT</v>
          </cell>
          <cell r="C145">
            <v>31</v>
          </cell>
          <cell r="D145" t="str">
            <v>NUCLEAR DIVISION</v>
          </cell>
          <cell r="E145" t="str">
            <v>Operational</v>
          </cell>
          <cell r="F145">
            <v>20</v>
          </cell>
          <cell r="G145" t="str">
            <v>Non Productive</v>
          </cell>
          <cell r="H145" t="str">
            <v>HOLIDAY</v>
          </cell>
          <cell r="I145">
            <v>40312</v>
          </cell>
          <cell r="J145">
            <v>1055011.76</v>
          </cell>
          <cell r="K145">
            <v>0</v>
          </cell>
          <cell r="L145">
            <v>1055011.76</v>
          </cell>
          <cell r="M145">
            <v>1055011.76</v>
          </cell>
          <cell r="N145">
            <v>0</v>
          </cell>
          <cell r="O145">
            <v>1055011.76</v>
          </cell>
        </row>
        <row r="146">
          <cell r="B146" t="str">
            <v>BARG UNIT</v>
          </cell>
          <cell r="C146">
            <v>31</v>
          </cell>
          <cell r="D146" t="str">
            <v>NUCLEAR DIVISION</v>
          </cell>
          <cell r="E146" t="str">
            <v>Operational</v>
          </cell>
          <cell r="F146">
            <v>30</v>
          </cell>
          <cell r="G146" t="str">
            <v>Non Productive</v>
          </cell>
          <cell r="H146" t="str">
            <v>VACATION</v>
          </cell>
          <cell r="I146">
            <v>83583.5</v>
          </cell>
          <cell r="J146">
            <v>2243861.56</v>
          </cell>
          <cell r="K146">
            <v>0</v>
          </cell>
          <cell r="L146">
            <v>2243861.56</v>
          </cell>
          <cell r="M146">
            <v>2243861.56</v>
          </cell>
          <cell r="N146">
            <v>0</v>
          </cell>
          <cell r="O146">
            <v>2243861.56</v>
          </cell>
        </row>
        <row r="147">
          <cell r="B147" t="str">
            <v>BARG UNIT</v>
          </cell>
          <cell r="C147">
            <v>31</v>
          </cell>
          <cell r="D147" t="str">
            <v>NUCLEAR DIVISION</v>
          </cell>
          <cell r="E147" t="str">
            <v>Operational</v>
          </cell>
          <cell r="F147">
            <v>40</v>
          </cell>
          <cell r="G147" t="str">
            <v>Non Productive</v>
          </cell>
          <cell r="H147" t="str">
            <v>EMPLOYEE ILLNESS</v>
          </cell>
          <cell r="I147">
            <v>27978</v>
          </cell>
          <cell r="J147">
            <v>727915.31</v>
          </cell>
          <cell r="K147">
            <v>0</v>
          </cell>
          <cell r="L147">
            <v>727915.31</v>
          </cell>
          <cell r="M147">
            <v>727915.31</v>
          </cell>
          <cell r="N147">
            <v>0</v>
          </cell>
          <cell r="O147">
            <v>727915.31</v>
          </cell>
        </row>
        <row r="148">
          <cell r="B148" t="str">
            <v>BARG UNIT</v>
          </cell>
          <cell r="C148">
            <v>31</v>
          </cell>
          <cell r="D148" t="str">
            <v>NUCLEAR DIVISION</v>
          </cell>
          <cell r="E148" t="str">
            <v>Operational</v>
          </cell>
          <cell r="F148">
            <v>50</v>
          </cell>
          <cell r="G148" t="str">
            <v>Non Productive</v>
          </cell>
          <cell r="H148" t="str">
            <v>JURY DUTY</v>
          </cell>
          <cell r="I148">
            <v>982</v>
          </cell>
          <cell r="J148">
            <v>26708.86</v>
          </cell>
          <cell r="K148">
            <v>0</v>
          </cell>
          <cell r="L148">
            <v>26708.86</v>
          </cell>
          <cell r="M148">
            <v>26708.86</v>
          </cell>
          <cell r="N148">
            <v>0</v>
          </cell>
          <cell r="O148">
            <v>26708.86</v>
          </cell>
        </row>
        <row r="149">
          <cell r="B149" t="str">
            <v>BARG UNIT</v>
          </cell>
          <cell r="C149">
            <v>31</v>
          </cell>
          <cell r="D149" t="str">
            <v>NUCLEAR DIVISION</v>
          </cell>
          <cell r="E149" t="str">
            <v>Operational</v>
          </cell>
          <cell r="F149">
            <v>60</v>
          </cell>
          <cell r="G149" t="str">
            <v>Non Productive</v>
          </cell>
          <cell r="H149" t="str">
            <v>COURT SERVICE</v>
          </cell>
          <cell r="I149">
            <v>34</v>
          </cell>
          <cell r="J149">
            <v>864.78</v>
          </cell>
          <cell r="K149">
            <v>0</v>
          </cell>
          <cell r="L149">
            <v>864.78</v>
          </cell>
          <cell r="M149">
            <v>864.78</v>
          </cell>
          <cell r="N149">
            <v>0</v>
          </cell>
          <cell r="O149">
            <v>864.78</v>
          </cell>
        </row>
        <row r="150">
          <cell r="B150" t="str">
            <v>BARG UNIT</v>
          </cell>
          <cell r="C150">
            <v>31</v>
          </cell>
          <cell r="D150" t="str">
            <v>NUCLEAR DIVISION</v>
          </cell>
          <cell r="E150" t="str">
            <v>Operational</v>
          </cell>
          <cell r="F150">
            <v>70</v>
          </cell>
          <cell r="G150" t="str">
            <v>Non Productive</v>
          </cell>
          <cell r="H150" t="str">
            <v>DEATH IN FAMILY</v>
          </cell>
          <cell r="I150">
            <v>1521</v>
          </cell>
          <cell r="J150">
            <v>41112.39</v>
          </cell>
          <cell r="K150">
            <v>0</v>
          </cell>
          <cell r="L150">
            <v>41112.39</v>
          </cell>
          <cell r="M150">
            <v>41112.39</v>
          </cell>
          <cell r="N150">
            <v>0</v>
          </cell>
          <cell r="O150">
            <v>41112.39</v>
          </cell>
        </row>
        <row r="151">
          <cell r="B151" t="str">
            <v>BARG UNIT</v>
          </cell>
          <cell r="C151">
            <v>31</v>
          </cell>
          <cell r="D151" t="str">
            <v>NUCLEAR DIVISION</v>
          </cell>
          <cell r="E151" t="str">
            <v>Operational</v>
          </cell>
          <cell r="F151">
            <v>80</v>
          </cell>
          <cell r="G151" t="str">
            <v>Non Productive</v>
          </cell>
          <cell r="H151" t="str">
            <v>SER ILL IN FAM</v>
          </cell>
          <cell r="I151">
            <v>5208.5</v>
          </cell>
          <cell r="J151">
            <v>136296.32000000001</v>
          </cell>
          <cell r="K151">
            <v>0</v>
          </cell>
          <cell r="L151">
            <v>136296.32000000001</v>
          </cell>
          <cell r="M151">
            <v>136296.32000000001</v>
          </cell>
          <cell r="N151">
            <v>0</v>
          </cell>
          <cell r="O151">
            <v>136296.32000000001</v>
          </cell>
        </row>
        <row r="152">
          <cell r="B152" t="str">
            <v>BARG UNIT</v>
          </cell>
          <cell r="C152">
            <v>31</v>
          </cell>
          <cell r="D152" t="str">
            <v>NUCLEAR DIVISION</v>
          </cell>
          <cell r="E152" t="str">
            <v>Operational</v>
          </cell>
          <cell r="F152">
            <v>90</v>
          </cell>
          <cell r="G152" t="str">
            <v>Non Productive</v>
          </cell>
          <cell r="H152" t="str">
            <v>OTHER REGULAR HOURS</v>
          </cell>
          <cell r="I152">
            <v>1488</v>
          </cell>
          <cell r="J152">
            <v>39075.050000000003</v>
          </cell>
          <cell r="K152">
            <v>0</v>
          </cell>
          <cell r="L152">
            <v>39075.050000000003</v>
          </cell>
          <cell r="M152">
            <v>39075.050000000003</v>
          </cell>
          <cell r="N152">
            <v>0</v>
          </cell>
          <cell r="O152">
            <v>39075.050000000003</v>
          </cell>
        </row>
        <row r="153">
          <cell r="B153" t="str">
            <v>BARG UNIT</v>
          </cell>
          <cell r="C153">
            <v>31</v>
          </cell>
          <cell r="D153" t="str">
            <v>NUCLEAR DIVISION</v>
          </cell>
          <cell r="E153" t="str">
            <v>Operational</v>
          </cell>
          <cell r="F153">
            <v>100</v>
          </cell>
          <cell r="G153" t="str">
            <v>Non Productive</v>
          </cell>
          <cell r="H153" t="str">
            <v>REST TIME</v>
          </cell>
          <cell r="I153">
            <v>2446.25</v>
          </cell>
          <cell r="J153">
            <v>69005.570000000007</v>
          </cell>
          <cell r="K153">
            <v>0</v>
          </cell>
          <cell r="L153">
            <v>69005.570000000007</v>
          </cell>
          <cell r="M153">
            <v>69005.570000000007</v>
          </cell>
          <cell r="N153">
            <v>0</v>
          </cell>
          <cell r="O153">
            <v>69005.570000000007</v>
          </cell>
        </row>
        <row r="154">
          <cell r="B154" t="str">
            <v>BARG UNIT</v>
          </cell>
          <cell r="C154">
            <v>31</v>
          </cell>
          <cell r="D154" t="str">
            <v>NUCLEAR DIVISION</v>
          </cell>
          <cell r="E154" t="str">
            <v>Operational</v>
          </cell>
          <cell r="F154">
            <v>110</v>
          </cell>
          <cell r="G154" t="str">
            <v>Non Productive</v>
          </cell>
          <cell r="H154" t="str">
            <v>WORK HEADQUARTERS</v>
          </cell>
          <cell r="I154">
            <v>8</v>
          </cell>
          <cell r="J154">
            <v>226.72</v>
          </cell>
          <cell r="K154">
            <v>0</v>
          </cell>
          <cell r="L154">
            <v>226.72</v>
          </cell>
          <cell r="M154">
            <v>226.72</v>
          </cell>
          <cell r="N154">
            <v>0</v>
          </cell>
          <cell r="O154">
            <v>226.72</v>
          </cell>
        </row>
        <row r="155">
          <cell r="B155" t="str">
            <v>BARG UNIT</v>
          </cell>
          <cell r="C155">
            <v>31</v>
          </cell>
          <cell r="D155" t="str">
            <v>NUCLEAR DIVISION</v>
          </cell>
          <cell r="E155" t="str">
            <v>Operational</v>
          </cell>
          <cell r="F155">
            <v>120</v>
          </cell>
          <cell r="G155" t="str">
            <v>Non Productive</v>
          </cell>
          <cell r="H155" t="str">
            <v>TRAVEL TIME</v>
          </cell>
          <cell r="I155">
            <v>427.5</v>
          </cell>
          <cell r="J155">
            <v>10827.7</v>
          </cell>
          <cell r="K155">
            <v>0</v>
          </cell>
          <cell r="L155">
            <v>10827.7</v>
          </cell>
          <cell r="M155">
            <v>10827.7</v>
          </cell>
          <cell r="N155">
            <v>0</v>
          </cell>
          <cell r="O155">
            <v>10827.7</v>
          </cell>
        </row>
        <row r="156">
          <cell r="B156" t="str">
            <v>BARG UNIT</v>
          </cell>
          <cell r="C156">
            <v>31</v>
          </cell>
          <cell r="D156" t="str">
            <v>NUCLEAR DIVISION</v>
          </cell>
          <cell r="E156" t="str">
            <v>Operational</v>
          </cell>
          <cell r="F156">
            <v>140</v>
          </cell>
          <cell r="G156" t="str">
            <v>Non Productive</v>
          </cell>
          <cell r="H156" t="str">
            <v>SAFETY MEETING</v>
          </cell>
          <cell r="I156">
            <v>571.75</v>
          </cell>
          <cell r="J156">
            <v>14682.6</v>
          </cell>
          <cell r="K156">
            <v>0</v>
          </cell>
          <cell r="L156">
            <v>14682.6</v>
          </cell>
          <cell r="M156">
            <v>14682.6</v>
          </cell>
          <cell r="N156">
            <v>0</v>
          </cell>
          <cell r="O156">
            <v>14682.6</v>
          </cell>
        </row>
        <row r="157">
          <cell r="B157" t="str">
            <v>BARG UNIT</v>
          </cell>
          <cell r="C157">
            <v>31</v>
          </cell>
          <cell r="D157" t="str">
            <v>NUCLEAR DIVISION</v>
          </cell>
          <cell r="E157" t="str">
            <v>Operational</v>
          </cell>
          <cell r="F157">
            <v>160</v>
          </cell>
          <cell r="G157" t="str">
            <v>Non Productive</v>
          </cell>
          <cell r="H157" t="str">
            <v>OTHER MEETING</v>
          </cell>
          <cell r="I157">
            <v>13260.5</v>
          </cell>
          <cell r="J157">
            <v>347206.37</v>
          </cell>
          <cell r="K157">
            <v>0</v>
          </cell>
          <cell r="L157">
            <v>347206.37</v>
          </cell>
          <cell r="M157">
            <v>347206.37</v>
          </cell>
          <cell r="N157">
            <v>0</v>
          </cell>
          <cell r="O157">
            <v>347206.37</v>
          </cell>
        </row>
        <row r="158">
          <cell r="B158" t="str">
            <v>BARG UNIT</v>
          </cell>
          <cell r="C158">
            <v>31</v>
          </cell>
          <cell r="D158" t="str">
            <v>NUCLEAR DIVISION</v>
          </cell>
          <cell r="E158" t="str">
            <v>Operational</v>
          </cell>
          <cell r="F158">
            <v>250</v>
          </cell>
          <cell r="G158" t="str">
            <v>Non Productive</v>
          </cell>
          <cell r="H158" t="str">
            <v>TEMPORARY RELIEVING</v>
          </cell>
          <cell r="I158">
            <v>53381.25</v>
          </cell>
          <cell r="J158">
            <v>149491.70000000001</v>
          </cell>
          <cell r="K158">
            <v>0</v>
          </cell>
          <cell r="L158">
            <v>149491.70000000001</v>
          </cell>
          <cell r="M158">
            <v>149491.70000000001</v>
          </cell>
          <cell r="N158">
            <v>0</v>
          </cell>
          <cell r="O158">
            <v>149491.70000000001</v>
          </cell>
        </row>
        <row r="159">
          <cell r="B159" t="str">
            <v>BARG UNIT</v>
          </cell>
          <cell r="C159">
            <v>31</v>
          </cell>
          <cell r="D159" t="str">
            <v>NUCLEAR DIVISION</v>
          </cell>
          <cell r="E159" t="str">
            <v>Operational</v>
          </cell>
          <cell r="F159">
            <v>310</v>
          </cell>
          <cell r="G159" t="str">
            <v>Excluded</v>
          </cell>
          <cell r="H159" t="str">
            <v>DISABILITY - COMPANY</v>
          </cell>
          <cell r="I159">
            <v>0</v>
          </cell>
          <cell r="J159">
            <v>23197.89</v>
          </cell>
          <cell r="K159">
            <v>0</v>
          </cell>
          <cell r="L159">
            <v>0</v>
          </cell>
          <cell r="M159">
            <v>0</v>
          </cell>
          <cell r="N159">
            <v>23197.89</v>
          </cell>
          <cell r="O159">
            <v>23197.89</v>
          </cell>
        </row>
        <row r="160">
          <cell r="B160" t="str">
            <v>BARG UNIT</v>
          </cell>
          <cell r="C160">
            <v>31</v>
          </cell>
          <cell r="D160" t="str">
            <v>NUCLEAR DIVISION</v>
          </cell>
          <cell r="E160" t="str">
            <v>Operational</v>
          </cell>
          <cell r="F160">
            <v>320</v>
          </cell>
          <cell r="G160" t="str">
            <v>Excluded</v>
          </cell>
          <cell r="H160" t="str">
            <v>DISABILITY SUPPL</v>
          </cell>
          <cell r="I160">
            <v>0</v>
          </cell>
          <cell r="J160">
            <v>3043.55</v>
          </cell>
          <cell r="K160">
            <v>0</v>
          </cell>
          <cell r="L160">
            <v>0</v>
          </cell>
          <cell r="M160">
            <v>0</v>
          </cell>
          <cell r="N160">
            <v>3043.55</v>
          </cell>
          <cell r="O160">
            <v>3043.55</v>
          </cell>
        </row>
        <row r="161">
          <cell r="B161" t="str">
            <v>BARG UNIT</v>
          </cell>
          <cell r="C161">
            <v>31</v>
          </cell>
          <cell r="D161" t="str">
            <v>NUCLEAR DIVISION</v>
          </cell>
          <cell r="E161" t="str">
            <v>Operational</v>
          </cell>
          <cell r="F161">
            <v>330</v>
          </cell>
          <cell r="G161" t="str">
            <v>Excluded</v>
          </cell>
          <cell r="H161" t="str">
            <v>RETRO PAY THRFTBL</v>
          </cell>
          <cell r="I161">
            <v>0</v>
          </cell>
          <cell r="J161">
            <v>9470.83</v>
          </cell>
          <cell r="K161">
            <v>0</v>
          </cell>
          <cell r="L161">
            <v>0</v>
          </cell>
          <cell r="M161">
            <v>0</v>
          </cell>
          <cell r="N161">
            <v>9470.83</v>
          </cell>
          <cell r="O161">
            <v>9470.83</v>
          </cell>
        </row>
        <row r="162">
          <cell r="B162" t="str">
            <v>BARG UNIT</v>
          </cell>
          <cell r="C162">
            <v>31</v>
          </cell>
          <cell r="D162" t="str">
            <v>NUCLEAR DIVISION</v>
          </cell>
          <cell r="E162" t="str">
            <v>Operational</v>
          </cell>
          <cell r="F162">
            <v>350</v>
          </cell>
          <cell r="G162" t="str">
            <v>Excluded</v>
          </cell>
          <cell r="H162" t="str">
            <v>MISC. EARN-THRFTBL</v>
          </cell>
          <cell r="I162">
            <v>0</v>
          </cell>
          <cell r="J162">
            <v>9217.91</v>
          </cell>
          <cell r="K162">
            <v>0</v>
          </cell>
          <cell r="L162">
            <v>0</v>
          </cell>
          <cell r="M162">
            <v>0</v>
          </cell>
          <cell r="N162">
            <v>9217.91</v>
          </cell>
          <cell r="O162">
            <v>9217.91</v>
          </cell>
        </row>
        <row r="163">
          <cell r="B163" t="str">
            <v>BARG UNIT</v>
          </cell>
          <cell r="C163">
            <v>31</v>
          </cell>
          <cell r="D163" t="str">
            <v>NUCLEAR DIVISION</v>
          </cell>
          <cell r="E163" t="str">
            <v>Operational</v>
          </cell>
          <cell r="F163">
            <v>410</v>
          </cell>
          <cell r="G163" t="str">
            <v>Non Productive</v>
          </cell>
          <cell r="H163" t="str">
            <v>PART DAY DISABILITY</v>
          </cell>
          <cell r="I163">
            <v>657.25</v>
          </cell>
          <cell r="J163">
            <v>15236.61</v>
          </cell>
          <cell r="K163">
            <v>0</v>
          </cell>
          <cell r="L163">
            <v>15236.61</v>
          </cell>
          <cell r="M163">
            <v>15236.61</v>
          </cell>
          <cell r="N163">
            <v>0</v>
          </cell>
          <cell r="O163">
            <v>15236.61</v>
          </cell>
        </row>
        <row r="164">
          <cell r="B164" t="str">
            <v>BARG UNIT</v>
          </cell>
          <cell r="C164">
            <v>31</v>
          </cell>
          <cell r="D164" t="str">
            <v>NUCLEAR DIVISION</v>
          </cell>
          <cell r="E164" t="str">
            <v>Operational</v>
          </cell>
          <cell r="F164">
            <v>430</v>
          </cell>
          <cell r="G164" t="str">
            <v>Non Productive</v>
          </cell>
          <cell r="H164" t="str">
            <v>FINAL VACATION ALLOW</v>
          </cell>
          <cell r="I164">
            <v>2338</v>
          </cell>
          <cell r="J164">
            <v>64929.62</v>
          </cell>
          <cell r="K164">
            <v>0</v>
          </cell>
          <cell r="L164">
            <v>64929.62</v>
          </cell>
          <cell r="M164">
            <v>64929.62</v>
          </cell>
          <cell r="N164">
            <v>0</v>
          </cell>
          <cell r="O164">
            <v>64929.62</v>
          </cell>
        </row>
        <row r="165">
          <cell r="B165" t="str">
            <v>BARG UNIT</v>
          </cell>
          <cell r="C165">
            <v>31</v>
          </cell>
          <cell r="D165" t="str">
            <v>NUCLEAR DIVISION</v>
          </cell>
          <cell r="E165" t="str">
            <v>Operational</v>
          </cell>
          <cell r="F165">
            <v>440</v>
          </cell>
          <cell r="G165" t="str">
            <v>Non Productive</v>
          </cell>
          <cell r="H165" t="str">
            <v>EXTENSION SICK TIME</v>
          </cell>
          <cell r="I165">
            <v>80</v>
          </cell>
          <cell r="J165">
            <v>2189.6</v>
          </cell>
          <cell r="K165">
            <v>0</v>
          </cell>
          <cell r="L165">
            <v>2189.6</v>
          </cell>
          <cell r="M165">
            <v>2189.6</v>
          </cell>
          <cell r="N165">
            <v>0</v>
          </cell>
          <cell r="O165">
            <v>2189.6</v>
          </cell>
        </row>
        <row r="166">
          <cell r="B166" t="str">
            <v>BARG UNIT</v>
          </cell>
          <cell r="C166">
            <v>31</v>
          </cell>
          <cell r="D166" t="str">
            <v>NUCLEAR DIVISION</v>
          </cell>
          <cell r="E166" t="str">
            <v>Operational</v>
          </cell>
          <cell r="F166">
            <v>450</v>
          </cell>
          <cell r="G166" t="str">
            <v>Non Productive</v>
          </cell>
          <cell r="H166" t="str">
            <v>LIGHT DUTY OJ INJ</v>
          </cell>
          <cell r="I166">
            <v>315.25</v>
          </cell>
          <cell r="J166">
            <v>6435.85</v>
          </cell>
          <cell r="K166">
            <v>0</v>
          </cell>
          <cell r="L166">
            <v>6435.85</v>
          </cell>
          <cell r="M166">
            <v>6435.85</v>
          </cell>
          <cell r="N166">
            <v>0</v>
          </cell>
          <cell r="O166">
            <v>6435.85</v>
          </cell>
        </row>
        <row r="167">
          <cell r="B167" t="str">
            <v>BARG UNIT</v>
          </cell>
          <cell r="C167">
            <v>31</v>
          </cell>
          <cell r="D167" t="str">
            <v>NUCLEAR DIVISION</v>
          </cell>
          <cell r="E167" t="str">
            <v>Operational</v>
          </cell>
          <cell r="F167">
            <v>460</v>
          </cell>
          <cell r="G167" t="str">
            <v>Non Productive</v>
          </cell>
          <cell r="H167" t="str">
            <v>LIGHT DUTY-OTHER</v>
          </cell>
          <cell r="I167">
            <v>315.75</v>
          </cell>
          <cell r="J167">
            <v>8023.23</v>
          </cell>
          <cell r="K167">
            <v>0</v>
          </cell>
          <cell r="L167">
            <v>8023.23</v>
          </cell>
          <cell r="M167">
            <v>8023.23</v>
          </cell>
          <cell r="N167">
            <v>0</v>
          </cell>
          <cell r="O167">
            <v>8023.23</v>
          </cell>
        </row>
        <row r="168">
          <cell r="B168" t="str">
            <v>BARG UNIT</v>
          </cell>
          <cell r="C168">
            <v>31</v>
          </cell>
          <cell r="D168" t="str">
            <v>NUCLEAR DIVISION</v>
          </cell>
          <cell r="E168" t="str">
            <v>Operational</v>
          </cell>
          <cell r="F168">
            <v>480</v>
          </cell>
          <cell r="G168" t="str">
            <v>Non Productive</v>
          </cell>
          <cell r="H168" t="str">
            <v>FINAL FLOATING HOL</v>
          </cell>
          <cell r="I168">
            <v>88</v>
          </cell>
          <cell r="J168">
            <v>2422.7199999999998</v>
          </cell>
          <cell r="K168">
            <v>0</v>
          </cell>
          <cell r="L168">
            <v>2422.7199999999998</v>
          </cell>
          <cell r="M168">
            <v>2422.7199999999998</v>
          </cell>
          <cell r="N168">
            <v>0</v>
          </cell>
          <cell r="O168">
            <v>2422.7199999999998</v>
          </cell>
        </row>
        <row r="169">
          <cell r="B169" t="str">
            <v>BARG UNIT</v>
          </cell>
          <cell r="C169">
            <v>31</v>
          </cell>
          <cell r="D169" t="str">
            <v>NUCLEAR DIVISION</v>
          </cell>
          <cell r="E169" t="str">
            <v>Operational</v>
          </cell>
          <cell r="F169">
            <v>550</v>
          </cell>
          <cell r="G169" t="str">
            <v>Non Productive</v>
          </cell>
          <cell r="H169" t="str">
            <v>S/T DISAB 60 PCT</v>
          </cell>
          <cell r="I169">
            <v>5.5</v>
          </cell>
          <cell r="J169">
            <v>84.88</v>
          </cell>
          <cell r="K169">
            <v>0</v>
          </cell>
          <cell r="L169">
            <v>84.88</v>
          </cell>
          <cell r="M169">
            <v>84.88</v>
          </cell>
          <cell r="N169">
            <v>0</v>
          </cell>
          <cell r="O169">
            <v>84.88</v>
          </cell>
        </row>
        <row r="170">
          <cell r="B170" t="str">
            <v>BARG UNIT</v>
          </cell>
          <cell r="C170">
            <v>31</v>
          </cell>
          <cell r="D170" t="str">
            <v>NUCLEAR DIVISION</v>
          </cell>
          <cell r="E170" t="str">
            <v>Operational</v>
          </cell>
          <cell r="F170">
            <v>700</v>
          </cell>
          <cell r="G170" t="str">
            <v>Non Productive</v>
          </cell>
          <cell r="H170" t="str">
            <v>JOINT SAFETY ACTIV</v>
          </cell>
          <cell r="I170">
            <v>1111</v>
          </cell>
          <cell r="J170">
            <v>31600.53</v>
          </cell>
          <cell r="K170">
            <v>0</v>
          </cell>
          <cell r="L170">
            <v>31600.53</v>
          </cell>
          <cell r="M170">
            <v>31600.53</v>
          </cell>
          <cell r="N170">
            <v>0</v>
          </cell>
          <cell r="O170">
            <v>31600.53</v>
          </cell>
        </row>
        <row r="171">
          <cell r="B171" t="str">
            <v>BARG UNIT</v>
          </cell>
          <cell r="C171">
            <v>31</v>
          </cell>
          <cell r="D171" t="str">
            <v>NUCLEAR DIVISION</v>
          </cell>
          <cell r="E171" t="str">
            <v>Operational</v>
          </cell>
          <cell r="F171">
            <v>710</v>
          </cell>
          <cell r="G171" t="str">
            <v>Non Productive</v>
          </cell>
          <cell r="H171" t="str">
            <v>DISPUTE RESOLUTION</v>
          </cell>
          <cell r="I171">
            <v>793</v>
          </cell>
          <cell r="J171">
            <v>20855.07</v>
          </cell>
          <cell r="K171">
            <v>0</v>
          </cell>
          <cell r="L171">
            <v>20855.07</v>
          </cell>
          <cell r="M171">
            <v>20855.07</v>
          </cell>
          <cell r="N171">
            <v>0</v>
          </cell>
          <cell r="O171">
            <v>20855.07</v>
          </cell>
        </row>
        <row r="172">
          <cell r="B172" t="str">
            <v>BARG UNIT</v>
          </cell>
          <cell r="C172">
            <v>31</v>
          </cell>
          <cell r="D172" t="str">
            <v>NUCLEAR DIVISION</v>
          </cell>
          <cell r="E172" t="str">
            <v>Operational</v>
          </cell>
          <cell r="F172">
            <v>720</v>
          </cell>
          <cell r="G172" t="str">
            <v>Non Productive</v>
          </cell>
          <cell r="H172" t="str">
            <v>JOINT TEAM INVOLVE</v>
          </cell>
          <cell r="I172">
            <v>216</v>
          </cell>
          <cell r="J172">
            <v>6089.06</v>
          </cell>
          <cell r="K172">
            <v>0</v>
          </cell>
          <cell r="L172">
            <v>6089.06</v>
          </cell>
          <cell r="M172">
            <v>6089.06</v>
          </cell>
          <cell r="N172">
            <v>0</v>
          </cell>
          <cell r="O172">
            <v>6089.06</v>
          </cell>
        </row>
        <row r="173">
          <cell r="B173" t="str">
            <v>BARG UNIT</v>
          </cell>
          <cell r="C173">
            <v>31</v>
          </cell>
          <cell r="D173" t="str">
            <v>NUCLEAR DIVISION</v>
          </cell>
          <cell r="E173" t="str">
            <v>Operational</v>
          </cell>
          <cell r="F173">
            <v>730</v>
          </cell>
          <cell r="G173" t="str">
            <v>Non Productive</v>
          </cell>
          <cell r="H173" t="str">
            <v>MGT REQUEST MEETING</v>
          </cell>
          <cell r="I173">
            <v>46.5</v>
          </cell>
          <cell r="J173">
            <v>1198.3800000000001</v>
          </cell>
          <cell r="K173">
            <v>0</v>
          </cell>
          <cell r="L173">
            <v>1198.3800000000001</v>
          </cell>
          <cell r="M173">
            <v>1198.3800000000001</v>
          </cell>
          <cell r="N173">
            <v>0</v>
          </cell>
          <cell r="O173">
            <v>1198.3800000000001</v>
          </cell>
        </row>
        <row r="174">
          <cell r="B174" t="str">
            <v>BARG UNIT</v>
          </cell>
          <cell r="C174">
            <v>31</v>
          </cell>
          <cell r="D174" t="str">
            <v>NUCLEAR DIVISION</v>
          </cell>
          <cell r="E174" t="str">
            <v>Operational</v>
          </cell>
          <cell r="F174">
            <v>740</v>
          </cell>
          <cell r="G174" t="str">
            <v>Non Productive</v>
          </cell>
          <cell r="H174" t="str">
            <v>NEGOTIATIONS</v>
          </cell>
          <cell r="I174">
            <v>16</v>
          </cell>
          <cell r="J174">
            <v>403.52</v>
          </cell>
          <cell r="K174">
            <v>0</v>
          </cell>
          <cell r="L174">
            <v>403.52</v>
          </cell>
          <cell r="M174">
            <v>403.52</v>
          </cell>
          <cell r="N174">
            <v>0</v>
          </cell>
          <cell r="O174">
            <v>403.52</v>
          </cell>
        </row>
        <row r="175">
          <cell r="B175" t="str">
            <v>BARG UNIT</v>
          </cell>
          <cell r="C175">
            <v>31</v>
          </cell>
          <cell r="D175" t="str">
            <v>NUCLEAR DIVISION</v>
          </cell>
          <cell r="E175" t="str">
            <v>Operational</v>
          </cell>
          <cell r="F175">
            <v>960</v>
          </cell>
          <cell r="G175" t="str">
            <v>Excluded</v>
          </cell>
          <cell r="H175" t="str">
            <v>PRETAX CHILD-CARE DEDUCTION</v>
          </cell>
          <cell r="I175">
            <v>0</v>
          </cell>
          <cell r="J175">
            <v>-21514.2</v>
          </cell>
          <cell r="K175">
            <v>0</v>
          </cell>
          <cell r="L175">
            <v>0</v>
          </cell>
          <cell r="M175">
            <v>0</v>
          </cell>
          <cell r="N175">
            <v>-21514.2</v>
          </cell>
          <cell r="O175">
            <v>-21514.2</v>
          </cell>
        </row>
        <row r="176">
          <cell r="B176" t="str">
            <v>BARG UNIT</v>
          </cell>
          <cell r="C176">
            <v>31</v>
          </cell>
          <cell r="D176" t="str">
            <v>NUCLEAR DIVISION</v>
          </cell>
          <cell r="E176" t="str">
            <v>Operational</v>
          </cell>
          <cell r="F176">
            <v>970</v>
          </cell>
          <cell r="G176" t="str">
            <v>Excluded</v>
          </cell>
          <cell r="H176" t="str">
            <v>PRETAX MEDICAL</v>
          </cell>
          <cell r="I176">
            <v>0</v>
          </cell>
          <cell r="J176">
            <v>-489439.52</v>
          </cell>
          <cell r="K176">
            <v>0</v>
          </cell>
          <cell r="L176">
            <v>0</v>
          </cell>
          <cell r="M176">
            <v>0</v>
          </cell>
          <cell r="N176">
            <v>-489439.52</v>
          </cell>
          <cell r="O176">
            <v>-489439.52</v>
          </cell>
        </row>
        <row r="177">
          <cell r="B177" t="str">
            <v>BARG UNIT</v>
          </cell>
          <cell r="C177">
            <v>31</v>
          </cell>
          <cell r="D177" t="str">
            <v>NUCLEAR DIVISION</v>
          </cell>
          <cell r="E177" t="str">
            <v>Operational</v>
          </cell>
          <cell r="F177">
            <v>971</v>
          </cell>
          <cell r="G177" t="str">
            <v>Excluded</v>
          </cell>
          <cell r="H177" t="str">
            <v>MEDICAL BENEFIT $</v>
          </cell>
          <cell r="I177">
            <v>0</v>
          </cell>
          <cell r="J177">
            <v>296</v>
          </cell>
          <cell r="K177">
            <v>0</v>
          </cell>
          <cell r="L177">
            <v>0</v>
          </cell>
          <cell r="M177">
            <v>0</v>
          </cell>
          <cell r="N177">
            <v>296</v>
          </cell>
          <cell r="O177">
            <v>296</v>
          </cell>
        </row>
        <row r="178">
          <cell r="B178" t="str">
            <v>BARG UNIT</v>
          </cell>
          <cell r="C178">
            <v>31</v>
          </cell>
          <cell r="D178" t="str">
            <v>NUCLEAR DIVISION</v>
          </cell>
          <cell r="E178" t="str">
            <v>Operational</v>
          </cell>
          <cell r="F178">
            <v>972</v>
          </cell>
          <cell r="G178" t="str">
            <v>Excluded</v>
          </cell>
          <cell r="H178" t="str">
            <v>PRETAX DENTAL</v>
          </cell>
          <cell r="I178">
            <v>0</v>
          </cell>
          <cell r="J178">
            <v>-62832.47</v>
          </cell>
          <cell r="K178">
            <v>0</v>
          </cell>
          <cell r="L178">
            <v>0</v>
          </cell>
          <cell r="M178">
            <v>0</v>
          </cell>
          <cell r="N178">
            <v>-62832.47</v>
          </cell>
          <cell r="O178">
            <v>-62832.47</v>
          </cell>
        </row>
        <row r="179">
          <cell r="B179" t="str">
            <v>BARG UNIT</v>
          </cell>
          <cell r="C179">
            <v>31</v>
          </cell>
          <cell r="D179" t="str">
            <v>NUCLEAR DIVISION</v>
          </cell>
          <cell r="E179" t="str">
            <v>Operational</v>
          </cell>
          <cell r="F179">
            <v>973</v>
          </cell>
          <cell r="G179" t="str">
            <v>Excluded</v>
          </cell>
          <cell r="H179" t="str">
            <v>DENTAL BENEFIT $</v>
          </cell>
          <cell r="I179">
            <v>0</v>
          </cell>
          <cell r="J179">
            <v>6.5</v>
          </cell>
          <cell r="K179">
            <v>0</v>
          </cell>
          <cell r="L179">
            <v>0</v>
          </cell>
          <cell r="M179">
            <v>0</v>
          </cell>
          <cell r="N179">
            <v>6.5</v>
          </cell>
          <cell r="O179">
            <v>6.5</v>
          </cell>
        </row>
        <row r="180">
          <cell r="B180" t="str">
            <v>BARG UNIT</v>
          </cell>
          <cell r="C180">
            <v>31</v>
          </cell>
          <cell r="D180" t="str">
            <v>NUCLEAR DIVISION</v>
          </cell>
          <cell r="E180" t="str">
            <v>Operational</v>
          </cell>
          <cell r="F180">
            <v>974</v>
          </cell>
          <cell r="G180" t="str">
            <v>Excluded</v>
          </cell>
          <cell r="H180" t="str">
            <v>PRETAX EMP LIFE INS</v>
          </cell>
          <cell r="I180">
            <v>0</v>
          </cell>
          <cell r="J180">
            <v>-108809.97</v>
          </cell>
          <cell r="K180">
            <v>0</v>
          </cell>
          <cell r="L180">
            <v>0</v>
          </cell>
          <cell r="M180">
            <v>0</v>
          </cell>
          <cell r="N180">
            <v>-108809.97</v>
          </cell>
          <cell r="O180">
            <v>-108809.97</v>
          </cell>
        </row>
        <row r="181">
          <cell r="B181" t="str">
            <v>BARG UNIT</v>
          </cell>
          <cell r="C181">
            <v>31</v>
          </cell>
          <cell r="D181" t="str">
            <v>NUCLEAR DIVISION</v>
          </cell>
          <cell r="E181" t="str">
            <v>Operational</v>
          </cell>
          <cell r="F181">
            <v>976</v>
          </cell>
          <cell r="G181" t="str">
            <v>Excluded</v>
          </cell>
          <cell r="H181" t="str">
            <v>LIFE INS BENEFIT $</v>
          </cell>
          <cell r="I181">
            <v>0</v>
          </cell>
          <cell r="J181">
            <v>8.9600000000000009</v>
          </cell>
          <cell r="K181">
            <v>0</v>
          </cell>
          <cell r="L181">
            <v>0</v>
          </cell>
          <cell r="M181">
            <v>0</v>
          </cell>
          <cell r="N181">
            <v>8.9600000000000009</v>
          </cell>
          <cell r="O181">
            <v>8.9600000000000009</v>
          </cell>
        </row>
        <row r="182">
          <cell r="B182" t="str">
            <v>BARG UNIT</v>
          </cell>
          <cell r="C182">
            <v>31</v>
          </cell>
          <cell r="D182" t="str">
            <v>NUCLEAR DIVISION</v>
          </cell>
          <cell r="E182" t="str">
            <v>Operational</v>
          </cell>
          <cell r="F182">
            <v>977</v>
          </cell>
          <cell r="G182" t="str">
            <v>Excluded</v>
          </cell>
          <cell r="H182" t="str">
            <v>PRETAX LTD</v>
          </cell>
          <cell r="I182">
            <v>0</v>
          </cell>
          <cell r="J182">
            <v>-46.46</v>
          </cell>
          <cell r="K182">
            <v>0</v>
          </cell>
          <cell r="L182">
            <v>0</v>
          </cell>
          <cell r="M182">
            <v>0</v>
          </cell>
          <cell r="N182">
            <v>-46.46</v>
          </cell>
          <cell r="O182">
            <v>-46.46</v>
          </cell>
        </row>
        <row r="183">
          <cell r="B183" t="str">
            <v>BARG UNIT</v>
          </cell>
          <cell r="C183">
            <v>31</v>
          </cell>
          <cell r="D183" t="str">
            <v>NUCLEAR DIVISION</v>
          </cell>
          <cell r="E183" t="str">
            <v>Operational</v>
          </cell>
          <cell r="F183">
            <v>978</v>
          </cell>
          <cell r="G183" t="str">
            <v>Excluded</v>
          </cell>
          <cell r="H183" t="str">
            <v>LTD BENEFIT $</v>
          </cell>
          <cell r="I183">
            <v>0</v>
          </cell>
          <cell r="J183">
            <v>46.46</v>
          </cell>
          <cell r="K183">
            <v>0</v>
          </cell>
          <cell r="L183">
            <v>0</v>
          </cell>
          <cell r="M183">
            <v>0</v>
          </cell>
          <cell r="N183">
            <v>46.46</v>
          </cell>
          <cell r="O183">
            <v>46.46</v>
          </cell>
        </row>
        <row r="184">
          <cell r="B184" t="str">
            <v>BARG UNIT</v>
          </cell>
          <cell r="C184">
            <v>31</v>
          </cell>
          <cell r="D184" t="str">
            <v>NUCLEAR DIVISION</v>
          </cell>
          <cell r="E184" t="str">
            <v>Operational</v>
          </cell>
          <cell r="F184">
            <v>984</v>
          </cell>
          <cell r="G184" t="str">
            <v>Excluded</v>
          </cell>
          <cell r="H184" t="str">
            <v>VISION - PRE-TAX DED</v>
          </cell>
          <cell r="I184">
            <v>0</v>
          </cell>
          <cell r="J184">
            <v>-19.78</v>
          </cell>
          <cell r="K184">
            <v>0</v>
          </cell>
          <cell r="L184">
            <v>0</v>
          </cell>
          <cell r="M184">
            <v>0</v>
          </cell>
          <cell r="N184">
            <v>-19.78</v>
          </cell>
          <cell r="O184">
            <v>-19.78</v>
          </cell>
        </row>
        <row r="185">
          <cell r="B185" t="str">
            <v>BARG UNIT</v>
          </cell>
          <cell r="C185">
            <v>31</v>
          </cell>
          <cell r="D185" t="str">
            <v>NUCLEAR DIVISION</v>
          </cell>
          <cell r="E185" t="str">
            <v>Operational</v>
          </cell>
          <cell r="F185">
            <v>990</v>
          </cell>
          <cell r="G185" t="str">
            <v>Excluded</v>
          </cell>
          <cell r="H185" t="str">
            <v>THRIFT CATCH UP</v>
          </cell>
          <cell r="I185">
            <v>0</v>
          </cell>
          <cell r="J185">
            <v>-9679.2000000000007</v>
          </cell>
          <cell r="K185">
            <v>0</v>
          </cell>
          <cell r="L185">
            <v>0</v>
          </cell>
          <cell r="M185">
            <v>0</v>
          </cell>
          <cell r="N185">
            <v>-9679.2000000000007</v>
          </cell>
          <cell r="O185">
            <v>-9679.2000000000007</v>
          </cell>
        </row>
        <row r="186">
          <cell r="B186" t="str">
            <v>BARG UNIT</v>
          </cell>
          <cell r="C186">
            <v>31</v>
          </cell>
          <cell r="D186" t="str">
            <v>NUCLEAR DIVISION</v>
          </cell>
          <cell r="E186" t="str">
            <v>Operational</v>
          </cell>
          <cell r="F186">
            <v>998</v>
          </cell>
          <cell r="G186" t="str">
            <v>Excluded</v>
          </cell>
          <cell r="H186" t="str">
            <v>BA THRFT STP AT CAP</v>
          </cell>
          <cell r="I186">
            <v>0</v>
          </cell>
          <cell r="J186">
            <v>-1542208.98</v>
          </cell>
          <cell r="K186">
            <v>0</v>
          </cell>
          <cell r="L186">
            <v>0</v>
          </cell>
          <cell r="M186">
            <v>0</v>
          </cell>
          <cell r="N186">
            <v>-1542208.98</v>
          </cell>
          <cell r="O186">
            <v>-1542208.98</v>
          </cell>
        </row>
        <row r="187">
          <cell r="B187" t="str">
            <v>BARG UNIT</v>
          </cell>
          <cell r="C187">
            <v>31</v>
          </cell>
          <cell r="D187" t="str">
            <v>NUCLEAR DIVISION</v>
          </cell>
          <cell r="E187" t="str">
            <v>Operational</v>
          </cell>
          <cell r="F187">
            <v>999</v>
          </cell>
          <cell r="G187" t="str">
            <v>Excluded</v>
          </cell>
          <cell r="H187" t="str">
            <v>SUP THRFT STP AT CAP</v>
          </cell>
          <cell r="I187">
            <v>0</v>
          </cell>
          <cell r="J187">
            <v>-1073334.5</v>
          </cell>
          <cell r="K187">
            <v>0</v>
          </cell>
          <cell r="L187">
            <v>0</v>
          </cell>
          <cell r="M187">
            <v>0</v>
          </cell>
          <cell r="N187">
            <v>-1073334.5</v>
          </cell>
          <cell r="O187">
            <v>-1073334.5</v>
          </cell>
        </row>
        <row r="188">
          <cell r="B188" t="str">
            <v>BARG UNIT</v>
          </cell>
          <cell r="C188">
            <v>31</v>
          </cell>
          <cell r="D188" t="str">
            <v>NUCLEAR DIVISION</v>
          </cell>
          <cell r="E188" t="str">
            <v>Operational</v>
          </cell>
          <cell r="F188" t="str">
            <v>C56</v>
          </cell>
          <cell r="G188" t="str">
            <v>Excluded</v>
          </cell>
          <cell r="H188" t="str">
            <v>EXCELLENCE AWD NUC</v>
          </cell>
          <cell r="I188">
            <v>0</v>
          </cell>
          <cell r="J188">
            <v>425</v>
          </cell>
          <cell r="K188">
            <v>0</v>
          </cell>
          <cell r="L188">
            <v>0</v>
          </cell>
          <cell r="M188">
            <v>0</v>
          </cell>
          <cell r="N188">
            <v>425</v>
          </cell>
          <cell r="O188">
            <v>425</v>
          </cell>
        </row>
        <row r="189">
          <cell r="B189" t="str">
            <v>BARG UNIT</v>
          </cell>
          <cell r="C189">
            <v>31</v>
          </cell>
          <cell r="D189" t="str">
            <v>NUCLEAR DIVISION</v>
          </cell>
          <cell r="E189" t="str">
            <v>Operational</v>
          </cell>
          <cell r="F189" t="str">
            <v>G03</v>
          </cell>
          <cell r="G189" t="str">
            <v>Excluded</v>
          </cell>
          <cell r="H189" t="str">
            <v>IMP RECOGNITION AWARD</v>
          </cell>
          <cell r="I189">
            <v>0</v>
          </cell>
          <cell r="J189">
            <v>575</v>
          </cell>
          <cell r="K189">
            <v>0</v>
          </cell>
          <cell r="L189">
            <v>0</v>
          </cell>
          <cell r="M189">
            <v>0</v>
          </cell>
          <cell r="N189">
            <v>575</v>
          </cell>
          <cell r="O189">
            <v>575</v>
          </cell>
        </row>
        <row r="190">
          <cell r="B190" t="str">
            <v>BARG UNIT</v>
          </cell>
          <cell r="C190">
            <v>31</v>
          </cell>
          <cell r="D190" t="str">
            <v>NUCLEAR DIVISION</v>
          </cell>
          <cell r="E190" t="str">
            <v>Operational</v>
          </cell>
          <cell r="F190" t="str">
            <v>G04</v>
          </cell>
          <cell r="G190" t="str">
            <v>Excluded</v>
          </cell>
          <cell r="H190" t="str">
            <v>GROSSUP</v>
          </cell>
          <cell r="I190">
            <v>0</v>
          </cell>
          <cell r="J190">
            <v>554</v>
          </cell>
          <cell r="K190">
            <v>0</v>
          </cell>
          <cell r="L190">
            <v>0</v>
          </cell>
          <cell r="M190">
            <v>0</v>
          </cell>
          <cell r="N190">
            <v>554</v>
          </cell>
          <cell r="O190">
            <v>554</v>
          </cell>
        </row>
        <row r="191">
          <cell r="B191" t="str">
            <v>BARG UNIT</v>
          </cell>
          <cell r="C191">
            <v>31</v>
          </cell>
          <cell r="D191" t="str">
            <v>NUCLEAR DIVISION</v>
          </cell>
          <cell r="E191" t="str">
            <v>Operational</v>
          </cell>
          <cell r="F191" t="str">
            <v>G09</v>
          </cell>
          <cell r="G191" t="str">
            <v>Excluded</v>
          </cell>
          <cell r="H191" t="str">
            <v>WELLNESS REFUND</v>
          </cell>
          <cell r="I191">
            <v>0</v>
          </cell>
          <cell r="J191">
            <v>2160.06</v>
          </cell>
          <cell r="K191">
            <v>0</v>
          </cell>
          <cell r="L191">
            <v>0</v>
          </cell>
          <cell r="M191">
            <v>0</v>
          </cell>
          <cell r="N191">
            <v>2160.06</v>
          </cell>
          <cell r="O191">
            <v>2160.06</v>
          </cell>
        </row>
        <row r="192">
          <cell r="B192" t="str">
            <v>BARG UNIT</v>
          </cell>
          <cell r="C192">
            <v>31</v>
          </cell>
          <cell r="D192" t="str">
            <v>NUCLEAR DIVISION</v>
          </cell>
          <cell r="E192" t="str">
            <v>Operational</v>
          </cell>
          <cell r="F192" t="str">
            <v>G20</v>
          </cell>
          <cell r="G192" t="str">
            <v>Excluded</v>
          </cell>
          <cell r="H192" t="str">
            <v>MOV EXP-TXBL</v>
          </cell>
          <cell r="I192">
            <v>0</v>
          </cell>
          <cell r="J192">
            <v>2628.5</v>
          </cell>
          <cell r="K192">
            <v>0</v>
          </cell>
          <cell r="L192">
            <v>0</v>
          </cell>
          <cell r="M192">
            <v>0</v>
          </cell>
          <cell r="N192">
            <v>2628.5</v>
          </cell>
          <cell r="O192">
            <v>2628.5</v>
          </cell>
        </row>
        <row r="193">
          <cell r="B193" t="str">
            <v>BARG UNIT</v>
          </cell>
          <cell r="C193">
            <v>31</v>
          </cell>
          <cell r="D193" t="str">
            <v>NUCLEAR DIVISION</v>
          </cell>
          <cell r="E193" t="str">
            <v>Operational</v>
          </cell>
          <cell r="F193" t="str">
            <v>G25</v>
          </cell>
          <cell r="G193" t="str">
            <v>Excluded</v>
          </cell>
          <cell r="H193" t="str">
            <v>MOV EXP GROSSUP</v>
          </cell>
          <cell r="I193">
            <v>0</v>
          </cell>
          <cell r="J193">
            <v>238</v>
          </cell>
          <cell r="K193">
            <v>0</v>
          </cell>
          <cell r="L193">
            <v>0</v>
          </cell>
          <cell r="M193">
            <v>0</v>
          </cell>
          <cell r="N193">
            <v>238</v>
          </cell>
          <cell r="O193">
            <v>238</v>
          </cell>
        </row>
        <row r="194">
          <cell r="B194" t="str">
            <v>BARG UNIT</v>
          </cell>
          <cell r="C194">
            <v>31</v>
          </cell>
          <cell r="D194" t="str">
            <v>NUCLEAR DIVISION</v>
          </cell>
          <cell r="E194" t="str">
            <v>Operational</v>
          </cell>
          <cell r="F194" t="str">
            <v>J10</v>
          </cell>
          <cell r="G194" t="str">
            <v>Excluded</v>
          </cell>
          <cell r="H194" t="str">
            <v>O.T. MEALS NON-XM</v>
          </cell>
          <cell r="I194">
            <v>37007</v>
          </cell>
          <cell r="J194">
            <v>407077</v>
          </cell>
          <cell r="K194">
            <v>0</v>
          </cell>
          <cell r="L194">
            <v>0</v>
          </cell>
          <cell r="M194">
            <v>0</v>
          </cell>
          <cell r="N194">
            <v>407077</v>
          </cell>
          <cell r="O194">
            <v>407077</v>
          </cell>
        </row>
        <row r="195">
          <cell r="B195" t="str">
            <v>BARG UNIT</v>
          </cell>
          <cell r="C195">
            <v>31</v>
          </cell>
          <cell r="D195" t="str">
            <v>NUCLEAR DIVISION</v>
          </cell>
          <cell r="E195" t="str">
            <v>Operational</v>
          </cell>
          <cell r="F195" t="str">
            <v>J20</v>
          </cell>
          <cell r="G195" t="str">
            <v>Excluded</v>
          </cell>
          <cell r="H195" t="str">
            <v>IMP INC EXCESS LIF T</v>
          </cell>
          <cell r="I195">
            <v>0</v>
          </cell>
          <cell r="J195">
            <v>77784.86</v>
          </cell>
          <cell r="K195">
            <v>0</v>
          </cell>
          <cell r="L195">
            <v>0</v>
          </cell>
          <cell r="M195">
            <v>0</v>
          </cell>
          <cell r="N195">
            <v>77784.86</v>
          </cell>
          <cell r="O195">
            <v>77784.86</v>
          </cell>
        </row>
        <row r="196">
          <cell r="B196" t="str">
            <v>BARG UNIT</v>
          </cell>
          <cell r="C196">
            <v>31</v>
          </cell>
          <cell r="D196" t="str">
            <v>NUCLEAR DIVISION</v>
          </cell>
          <cell r="E196" t="str">
            <v>Operational</v>
          </cell>
          <cell r="F196" t="str">
            <v>J25</v>
          </cell>
          <cell r="G196" t="str">
            <v>Excluded</v>
          </cell>
          <cell r="H196" t="str">
            <v>IMP INC DEP LIFE</v>
          </cell>
          <cell r="I196">
            <v>0</v>
          </cell>
          <cell r="J196">
            <v>8328.2000000000007</v>
          </cell>
          <cell r="K196">
            <v>0</v>
          </cell>
          <cell r="L196">
            <v>0</v>
          </cell>
          <cell r="M196">
            <v>0</v>
          </cell>
          <cell r="N196">
            <v>8328.2000000000007</v>
          </cell>
          <cell r="O196">
            <v>8328.2000000000007</v>
          </cell>
        </row>
        <row r="197">
          <cell r="B197" t="str">
            <v>BARG UNIT</v>
          </cell>
          <cell r="C197">
            <v>31</v>
          </cell>
          <cell r="D197" t="str">
            <v>NUCLEAR DIVISION</v>
          </cell>
          <cell r="E197" t="str">
            <v>Operational</v>
          </cell>
          <cell r="F197" t="str">
            <v>J40</v>
          </cell>
          <cell r="G197" t="str">
            <v>Excluded</v>
          </cell>
          <cell r="H197" t="str">
            <v>PH ALLOW-TXBL</v>
          </cell>
          <cell r="I197">
            <v>0</v>
          </cell>
          <cell r="J197">
            <v>2790</v>
          </cell>
          <cell r="K197">
            <v>0</v>
          </cell>
          <cell r="L197">
            <v>0</v>
          </cell>
          <cell r="M197">
            <v>0</v>
          </cell>
          <cell r="N197">
            <v>2790</v>
          </cell>
          <cell r="O197">
            <v>2790</v>
          </cell>
        </row>
        <row r="198">
          <cell r="B198" t="str">
            <v>BARG UNIT</v>
          </cell>
          <cell r="C198">
            <v>31</v>
          </cell>
          <cell r="D198" t="str">
            <v>NUCLEAR DIVISION</v>
          </cell>
          <cell r="E198" t="str">
            <v>Operational</v>
          </cell>
          <cell r="F198" t="str">
            <v>P61</v>
          </cell>
          <cell r="G198" t="str">
            <v>Excluded</v>
          </cell>
          <cell r="H198" t="str">
            <v>MOV EXP NON TXBL</v>
          </cell>
          <cell r="I198">
            <v>0</v>
          </cell>
          <cell r="J198">
            <v>1674.76</v>
          </cell>
          <cell r="K198">
            <v>0</v>
          </cell>
          <cell r="L198">
            <v>0</v>
          </cell>
          <cell r="M198">
            <v>0</v>
          </cell>
          <cell r="N198">
            <v>1674.76</v>
          </cell>
          <cell r="O198">
            <v>1674.76</v>
          </cell>
        </row>
        <row r="199">
          <cell r="B199" t="str">
            <v>BARG UNIT</v>
          </cell>
          <cell r="C199">
            <v>31</v>
          </cell>
          <cell r="D199" t="str">
            <v>NUCLEAR DIVISION</v>
          </cell>
          <cell r="E199" t="str">
            <v>Operational</v>
          </cell>
          <cell r="F199" t="str">
            <v>R40</v>
          </cell>
          <cell r="G199" t="str">
            <v>Excluded</v>
          </cell>
          <cell r="H199" t="str">
            <v>FULL DY DIS-NOT PAID</v>
          </cell>
          <cell r="I199">
            <v>2120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BARG UNIT</v>
          </cell>
          <cell r="C200">
            <v>31</v>
          </cell>
          <cell r="D200" t="str">
            <v>NUCLEAR DIVISION</v>
          </cell>
          <cell r="E200" t="str">
            <v>Operational</v>
          </cell>
          <cell r="F200" t="str">
            <v>R42</v>
          </cell>
          <cell r="G200" t="str">
            <v>Excluded</v>
          </cell>
          <cell r="H200" t="str">
            <v>HOL WRK-VAC-NOT PAID</v>
          </cell>
          <cell r="I200">
            <v>6176</v>
          </cell>
          <cell r="J200">
            <v>178247.84</v>
          </cell>
          <cell r="K200">
            <v>0</v>
          </cell>
          <cell r="L200">
            <v>0</v>
          </cell>
          <cell r="M200">
            <v>0</v>
          </cell>
          <cell r="N200">
            <v>178247.84</v>
          </cell>
          <cell r="O200">
            <v>178247.84</v>
          </cell>
        </row>
        <row r="201">
          <cell r="B201" t="str">
            <v>BARG UNIT</v>
          </cell>
          <cell r="C201">
            <v>31</v>
          </cell>
          <cell r="D201" t="str">
            <v>NUCLEAR DIVISION</v>
          </cell>
          <cell r="E201" t="str">
            <v>Operational</v>
          </cell>
          <cell r="F201" t="str">
            <v>R59</v>
          </cell>
          <cell r="G201" t="str">
            <v>Excluded</v>
          </cell>
          <cell r="H201" t="str">
            <v>FMLA - INFO ONLY</v>
          </cell>
          <cell r="I201">
            <v>12871.75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B202" t="str">
            <v>BARG UNIT</v>
          </cell>
          <cell r="C202">
            <v>31</v>
          </cell>
          <cell r="D202" t="str">
            <v>NUCLEAR DIVISION</v>
          </cell>
          <cell r="E202" t="str">
            <v>Operational</v>
          </cell>
          <cell r="F202" t="str">
            <v>R61</v>
          </cell>
          <cell r="G202" t="str">
            <v>Excluded</v>
          </cell>
          <cell r="H202" t="str">
            <v>DISCIP ACTN N-PD</v>
          </cell>
          <cell r="I202">
            <v>257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BARG UNIT</v>
          </cell>
          <cell r="C203">
            <v>31</v>
          </cell>
          <cell r="D203" t="str">
            <v>NUCLEAR DIVISION</v>
          </cell>
          <cell r="E203" t="str">
            <v>Operational</v>
          </cell>
          <cell r="F203" t="str">
            <v>R62</v>
          </cell>
          <cell r="G203" t="str">
            <v>Excluded</v>
          </cell>
          <cell r="H203" t="str">
            <v>LV OF ABS-NOT PAID</v>
          </cell>
          <cell r="I203">
            <v>360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BARG UNIT</v>
          </cell>
          <cell r="C204">
            <v>31</v>
          </cell>
          <cell r="D204" t="str">
            <v>NUCLEAR DIVISION</v>
          </cell>
          <cell r="E204" t="str">
            <v>Operational</v>
          </cell>
          <cell r="F204" t="str">
            <v>R63</v>
          </cell>
          <cell r="G204" t="str">
            <v>Excluded</v>
          </cell>
          <cell r="H204" t="str">
            <v>EMPL ILL-NOT PAID</v>
          </cell>
          <cell r="I204">
            <v>241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BARG UNIT</v>
          </cell>
          <cell r="C205">
            <v>31</v>
          </cell>
          <cell r="D205" t="str">
            <v>NUCLEAR DIVISION</v>
          </cell>
          <cell r="E205" t="str">
            <v>Operational</v>
          </cell>
          <cell r="F205" t="str">
            <v>R64</v>
          </cell>
          <cell r="G205" t="str">
            <v>Excluded</v>
          </cell>
          <cell r="H205" t="str">
            <v>FAMILY LEAVE NOT-PD</v>
          </cell>
          <cell r="I205">
            <v>56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BARG UNIT</v>
          </cell>
          <cell r="C206">
            <v>31</v>
          </cell>
          <cell r="D206" t="str">
            <v>NUCLEAR DIVISION</v>
          </cell>
          <cell r="E206" t="str">
            <v>Operational</v>
          </cell>
          <cell r="F206" t="str">
            <v>R65</v>
          </cell>
          <cell r="G206" t="str">
            <v>Excluded</v>
          </cell>
          <cell r="H206" t="str">
            <v>EMPL REQ N-PD</v>
          </cell>
          <cell r="I206">
            <v>2005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BARG UNIT</v>
          </cell>
          <cell r="C207">
            <v>31</v>
          </cell>
          <cell r="D207" t="str">
            <v>NUCLEAR DIVISION</v>
          </cell>
          <cell r="E207" t="str">
            <v>Operational</v>
          </cell>
          <cell r="F207" t="str">
            <v>R66</v>
          </cell>
          <cell r="G207" t="str">
            <v>Excluded</v>
          </cell>
          <cell r="H207" t="str">
            <v>UNION AFF-NOT PAID</v>
          </cell>
          <cell r="I207">
            <v>817.5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BARG UNIT</v>
          </cell>
          <cell r="C208">
            <v>31</v>
          </cell>
          <cell r="D208" t="str">
            <v>NUCLEAR DIVISION</v>
          </cell>
          <cell r="E208" t="str">
            <v>Operational</v>
          </cell>
          <cell r="F208" t="str">
            <v>R69</v>
          </cell>
          <cell r="G208" t="str">
            <v>Excluded</v>
          </cell>
          <cell r="H208" t="str">
            <v>OTHER-NOT PAID</v>
          </cell>
          <cell r="I208">
            <v>117.75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BARG UNIT</v>
          </cell>
          <cell r="C209">
            <v>31</v>
          </cell>
          <cell r="D209" t="str">
            <v>NUCLEAR DIVISION</v>
          </cell>
          <cell r="E209" t="str">
            <v>Operational</v>
          </cell>
          <cell r="F209" t="str">
            <v>R80</v>
          </cell>
          <cell r="G209" t="str">
            <v>Excluded</v>
          </cell>
          <cell r="H209" t="str">
            <v>THRIFT BASE-MIL LV</v>
          </cell>
          <cell r="I209">
            <v>960</v>
          </cell>
          <cell r="J209">
            <v>26736</v>
          </cell>
          <cell r="K209">
            <v>0</v>
          </cell>
          <cell r="L209">
            <v>0</v>
          </cell>
          <cell r="M209">
            <v>0</v>
          </cell>
          <cell r="N209">
            <v>26736</v>
          </cell>
          <cell r="O209">
            <v>26736</v>
          </cell>
        </row>
        <row r="210">
          <cell r="B210" t="str">
            <v>BARG UNIT</v>
          </cell>
          <cell r="C210">
            <v>31</v>
          </cell>
          <cell r="D210" t="str">
            <v>NUCLEAR DIVISION</v>
          </cell>
          <cell r="E210" t="str">
            <v>Operational</v>
          </cell>
          <cell r="F210" t="str">
            <v>S50</v>
          </cell>
          <cell r="G210" t="str">
            <v>Non Productive</v>
          </cell>
          <cell r="H210" t="str">
            <v>SHIFT DIFF REG M-8AM</v>
          </cell>
          <cell r="I210">
            <v>92695.5</v>
          </cell>
          <cell r="J210">
            <v>69523.429999999993</v>
          </cell>
          <cell r="K210">
            <v>0</v>
          </cell>
          <cell r="L210">
            <v>69523.429999999993</v>
          </cell>
          <cell r="M210">
            <v>69523.429999999993</v>
          </cell>
          <cell r="N210">
            <v>0</v>
          </cell>
          <cell r="O210">
            <v>69523.429999999993</v>
          </cell>
        </row>
        <row r="211">
          <cell r="B211" t="str">
            <v>BARG UNIT</v>
          </cell>
          <cell r="C211">
            <v>31</v>
          </cell>
          <cell r="D211" t="str">
            <v>NUCLEAR DIVISION</v>
          </cell>
          <cell r="E211" t="str">
            <v>Operational</v>
          </cell>
          <cell r="F211" t="str">
            <v>S51</v>
          </cell>
          <cell r="G211" t="str">
            <v>Non Productive</v>
          </cell>
          <cell r="H211" t="str">
            <v>SHIFT DIFF REG 4PM-M</v>
          </cell>
          <cell r="I211">
            <v>11462.5</v>
          </cell>
          <cell r="J211">
            <v>6877.5</v>
          </cell>
          <cell r="K211">
            <v>0</v>
          </cell>
          <cell r="L211">
            <v>6877.5</v>
          </cell>
          <cell r="M211">
            <v>6877.5</v>
          </cell>
          <cell r="N211">
            <v>0</v>
          </cell>
          <cell r="O211">
            <v>6877.5</v>
          </cell>
        </row>
        <row r="212">
          <cell r="B212" t="str">
            <v>BARG UNIT</v>
          </cell>
          <cell r="C212">
            <v>31</v>
          </cell>
          <cell r="D212" t="str">
            <v>NUCLEAR DIVISION</v>
          </cell>
          <cell r="E212" t="str">
            <v>Operational</v>
          </cell>
          <cell r="F212" t="str">
            <v>T12</v>
          </cell>
          <cell r="G212" t="str">
            <v>Non Productive</v>
          </cell>
          <cell r="H212" t="str">
            <v>ALTERNATIVE AWARD</v>
          </cell>
          <cell r="I212">
            <v>0</v>
          </cell>
          <cell r="J212">
            <v>410.96</v>
          </cell>
          <cell r="K212">
            <v>0</v>
          </cell>
          <cell r="L212">
            <v>410.96</v>
          </cell>
          <cell r="M212">
            <v>410.96</v>
          </cell>
          <cell r="N212">
            <v>0</v>
          </cell>
          <cell r="O212">
            <v>410.96</v>
          </cell>
        </row>
        <row r="213">
          <cell r="B213" t="str">
            <v>BARG UNIT</v>
          </cell>
          <cell r="C213">
            <v>31</v>
          </cell>
          <cell r="D213" t="str">
            <v>NUCLEAR DIVISION</v>
          </cell>
          <cell r="E213" t="str">
            <v>Operational</v>
          </cell>
          <cell r="F213" t="str">
            <v>T36</v>
          </cell>
          <cell r="G213" t="str">
            <v>Non Productive</v>
          </cell>
          <cell r="H213" t="str">
            <v>MISC EARN</v>
          </cell>
          <cell r="I213">
            <v>0</v>
          </cell>
          <cell r="J213">
            <v>5665.5</v>
          </cell>
          <cell r="K213">
            <v>0</v>
          </cell>
          <cell r="L213">
            <v>5665.5</v>
          </cell>
          <cell r="M213">
            <v>5665.5</v>
          </cell>
          <cell r="N213">
            <v>0</v>
          </cell>
          <cell r="O213">
            <v>5665.5</v>
          </cell>
        </row>
        <row r="214">
          <cell r="B214" t="str">
            <v>BARG UNIT</v>
          </cell>
          <cell r="C214">
            <v>31</v>
          </cell>
          <cell r="D214" t="str">
            <v>NUCLEAR DIVISION</v>
          </cell>
          <cell r="E214" t="str">
            <v>Operational</v>
          </cell>
          <cell r="F214" t="str">
            <v>T40</v>
          </cell>
          <cell r="G214" t="str">
            <v>Non Productive</v>
          </cell>
          <cell r="H214" t="str">
            <v>MISC EARN N-THRFT</v>
          </cell>
          <cell r="I214">
            <v>0</v>
          </cell>
          <cell r="J214">
            <v>1607.42</v>
          </cell>
          <cell r="K214">
            <v>0</v>
          </cell>
          <cell r="L214">
            <v>1607.42</v>
          </cell>
          <cell r="M214">
            <v>1607.42</v>
          </cell>
          <cell r="N214">
            <v>0</v>
          </cell>
          <cell r="O214">
            <v>1607.42</v>
          </cell>
        </row>
        <row r="215">
          <cell r="B215" t="str">
            <v>BARG UNIT</v>
          </cell>
          <cell r="C215">
            <v>31</v>
          </cell>
          <cell r="D215" t="str">
            <v>NUCLEAR DIVISION</v>
          </cell>
          <cell r="E215" t="str">
            <v>Operational</v>
          </cell>
          <cell r="F215" t="str">
            <v>T42</v>
          </cell>
          <cell r="G215" t="str">
            <v>Non Productive</v>
          </cell>
          <cell r="H215" t="str">
            <v>CLEANING ALLOWANCE</v>
          </cell>
          <cell r="I215">
            <v>0</v>
          </cell>
          <cell r="J215">
            <v>77668</v>
          </cell>
          <cell r="K215">
            <v>0</v>
          </cell>
          <cell r="L215">
            <v>77668</v>
          </cell>
          <cell r="M215">
            <v>77668</v>
          </cell>
          <cell r="N215">
            <v>0</v>
          </cell>
          <cell r="O215">
            <v>77668</v>
          </cell>
        </row>
        <row r="216">
          <cell r="B216" t="str">
            <v>BARG UNIT</v>
          </cell>
          <cell r="C216">
            <v>31</v>
          </cell>
          <cell r="D216" t="str">
            <v>NUCLEAR DIVISION</v>
          </cell>
          <cell r="E216" t="str">
            <v>Operational</v>
          </cell>
          <cell r="F216" t="str">
            <v>T43</v>
          </cell>
          <cell r="G216" t="str">
            <v>Excluded</v>
          </cell>
          <cell r="H216" t="str">
            <v>MIL LEAVE SUPP PAY</v>
          </cell>
          <cell r="I216">
            <v>0</v>
          </cell>
          <cell r="J216">
            <v>12618.08</v>
          </cell>
          <cell r="K216">
            <v>0</v>
          </cell>
          <cell r="L216">
            <v>0</v>
          </cell>
          <cell r="M216">
            <v>0</v>
          </cell>
          <cell r="N216">
            <v>12618.08</v>
          </cell>
          <cell r="O216">
            <v>12618.08</v>
          </cell>
        </row>
        <row r="217">
          <cell r="B217" t="str">
            <v>BARG UNIT</v>
          </cell>
          <cell r="C217">
            <v>31</v>
          </cell>
          <cell r="D217" t="str">
            <v>NUCLEAR DIVISION</v>
          </cell>
          <cell r="E217" t="str">
            <v>Operational</v>
          </cell>
          <cell r="F217" t="str">
            <v>T47</v>
          </cell>
          <cell r="G217" t="str">
            <v>Non Productive</v>
          </cell>
          <cell r="H217" t="str">
            <v>LICENSE BONUS</v>
          </cell>
          <cell r="I217">
            <v>0</v>
          </cell>
          <cell r="J217">
            <v>297000</v>
          </cell>
          <cell r="K217">
            <v>0</v>
          </cell>
          <cell r="L217">
            <v>297000</v>
          </cell>
          <cell r="M217">
            <v>297000</v>
          </cell>
          <cell r="N217">
            <v>0</v>
          </cell>
          <cell r="O217">
            <v>297000</v>
          </cell>
        </row>
        <row r="218">
          <cell r="B218" t="str">
            <v>BARG UNIT</v>
          </cell>
          <cell r="C218">
            <v>31</v>
          </cell>
          <cell r="D218" t="str">
            <v>NUCLEAR DIVISION</v>
          </cell>
          <cell r="E218" t="str">
            <v>Operational</v>
          </cell>
          <cell r="F218" t="str">
            <v>T50</v>
          </cell>
          <cell r="G218" t="str">
            <v>Non Productive</v>
          </cell>
          <cell r="H218" t="str">
            <v>GRIEVANCE SETTLEMENT</v>
          </cell>
          <cell r="I218">
            <v>0</v>
          </cell>
          <cell r="J218">
            <v>13137.46</v>
          </cell>
          <cell r="K218">
            <v>0</v>
          </cell>
          <cell r="L218">
            <v>13137.46</v>
          </cell>
          <cell r="M218">
            <v>13137.46</v>
          </cell>
          <cell r="N218">
            <v>0</v>
          </cell>
          <cell r="O218">
            <v>13137.46</v>
          </cell>
        </row>
        <row r="219">
          <cell r="B219" t="str">
            <v>BARG UNIT</v>
          </cell>
          <cell r="C219">
            <v>31</v>
          </cell>
          <cell r="D219" t="str">
            <v>NUCLEAR DIVISION</v>
          </cell>
          <cell r="E219" t="str">
            <v>Operational</v>
          </cell>
          <cell r="F219" t="str">
            <v>T51</v>
          </cell>
          <cell r="G219" t="str">
            <v>Non Productive</v>
          </cell>
          <cell r="H219" t="str">
            <v>GRIEVANCE SETTLEMENT</v>
          </cell>
          <cell r="I219">
            <v>0</v>
          </cell>
          <cell r="J219">
            <v>8466.86</v>
          </cell>
          <cell r="K219">
            <v>0</v>
          </cell>
          <cell r="L219">
            <v>8466.86</v>
          </cell>
          <cell r="M219">
            <v>8466.86</v>
          </cell>
          <cell r="N219">
            <v>0</v>
          </cell>
          <cell r="O219">
            <v>8466.86</v>
          </cell>
        </row>
        <row r="220">
          <cell r="B220" t="str">
            <v>BARG UNIT</v>
          </cell>
          <cell r="C220">
            <v>31</v>
          </cell>
          <cell r="D220" t="str">
            <v>NUCLEAR DIVISION</v>
          </cell>
          <cell r="E220" t="str">
            <v>Operational</v>
          </cell>
          <cell r="F220" t="str">
            <v>T52</v>
          </cell>
          <cell r="G220" t="str">
            <v>Non Productive</v>
          </cell>
          <cell r="H220" t="str">
            <v>03 MED/DEN REFUND</v>
          </cell>
          <cell r="I220">
            <v>0</v>
          </cell>
          <cell r="J220">
            <v>6297.93</v>
          </cell>
          <cell r="K220">
            <v>0</v>
          </cell>
          <cell r="L220">
            <v>6297.93</v>
          </cell>
          <cell r="M220">
            <v>6297.93</v>
          </cell>
          <cell r="N220">
            <v>0</v>
          </cell>
          <cell r="O220">
            <v>6297.93</v>
          </cell>
        </row>
        <row r="221">
          <cell r="B221" t="str">
            <v>BARG UNIT</v>
          </cell>
          <cell r="C221">
            <v>31</v>
          </cell>
          <cell r="D221" t="str">
            <v>NUCLEAR DIVISION</v>
          </cell>
          <cell r="E221" t="str">
            <v>Operational</v>
          </cell>
          <cell r="F221" t="str">
            <v>T60</v>
          </cell>
          <cell r="G221" t="str">
            <v>Non Productive</v>
          </cell>
          <cell r="H221" t="str">
            <v>RETRO PAY N-THRFTBL</v>
          </cell>
          <cell r="I221">
            <v>0</v>
          </cell>
          <cell r="J221">
            <v>80977.63</v>
          </cell>
          <cell r="K221">
            <v>0</v>
          </cell>
          <cell r="L221">
            <v>80977.63</v>
          </cell>
          <cell r="M221">
            <v>80977.63</v>
          </cell>
          <cell r="N221">
            <v>0</v>
          </cell>
          <cell r="O221">
            <v>80977.63</v>
          </cell>
        </row>
        <row r="222">
          <cell r="B222" t="str">
            <v>BARG UNIT</v>
          </cell>
          <cell r="C222">
            <v>31</v>
          </cell>
          <cell r="D222" t="str">
            <v>NUCLEAR DIVISION</v>
          </cell>
          <cell r="E222" t="str">
            <v>Operational</v>
          </cell>
          <cell r="F222" t="str">
            <v>T70</v>
          </cell>
          <cell r="G222" t="str">
            <v>Non Productive</v>
          </cell>
          <cell r="H222" t="str">
            <v>LUMP SUM PAYMENT</v>
          </cell>
          <cell r="I222">
            <v>0</v>
          </cell>
          <cell r="J222">
            <v>2503.6799999999998</v>
          </cell>
          <cell r="K222">
            <v>0</v>
          </cell>
          <cell r="L222">
            <v>2503.6799999999998</v>
          </cell>
          <cell r="M222">
            <v>2503.6799999999998</v>
          </cell>
          <cell r="N222">
            <v>0</v>
          </cell>
          <cell r="O222">
            <v>2503.6799999999998</v>
          </cell>
        </row>
        <row r="223">
          <cell r="B223" t="str">
            <v>BARG UNIT</v>
          </cell>
          <cell r="C223">
            <v>31</v>
          </cell>
          <cell r="D223" t="str">
            <v>NUCLEAR DIVISION</v>
          </cell>
          <cell r="E223" t="str">
            <v>Operational</v>
          </cell>
          <cell r="F223" t="str">
            <v>T80</v>
          </cell>
          <cell r="G223" t="str">
            <v>Non Productive</v>
          </cell>
          <cell r="H223" t="str">
            <v>OT ADJUSTMENT</v>
          </cell>
          <cell r="I223">
            <v>0</v>
          </cell>
          <cell r="J223">
            <v>18391.25</v>
          </cell>
          <cell r="K223">
            <v>0</v>
          </cell>
          <cell r="L223">
            <v>18391.25</v>
          </cell>
          <cell r="M223">
            <v>18391.25</v>
          </cell>
          <cell r="N223">
            <v>0</v>
          </cell>
          <cell r="O223">
            <v>18391.25</v>
          </cell>
        </row>
        <row r="224">
          <cell r="B224" t="str">
            <v>BARG UNIT</v>
          </cell>
          <cell r="C224">
            <v>31</v>
          </cell>
          <cell r="D224" t="str">
            <v>NUCLEAR DIVISION</v>
          </cell>
          <cell r="E224" t="str">
            <v>Operational</v>
          </cell>
          <cell r="F224" t="str">
            <v>X20</v>
          </cell>
          <cell r="G224" t="str">
            <v>Productive</v>
          </cell>
          <cell r="H224" t="str">
            <v>STRAIGHT OVERTIME</v>
          </cell>
          <cell r="I224">
            <v>100</v>
          </cell>
          <cell r="J224">
            <v>3033.56</v>
          </cell>
          <cell r="K224">
            <v>3033.56</v>
          </cell>
          <cell r="L224">
            <v>0</v>
          </cell>
          <cell r="M224">
            <v>3033.56</v>
          </cell>
          <cell r="N224">
            <v>0</v>
          </cell>
          <cell r="O224">
            <v>3033.56</v>
          </cell>
        </row>
        <row r="225">
          <cell r="B225" t="str">
            <v>BARG UNIT</v>
          </cell>
          <cell r="C225">
            <v>31</v>
          </cell>
          <cell r="D225" t="str">
            <v>NUCLEAR DIVISION</v>
          </cell>
          <cell r="E225" t="str">
            <v>Operational</v>
          </cell>
          <cell r="F225" t="str">
            <v>X50</v>
          </cell>
          <cell r="G225" t="str">
            <v>Productive</v>
          </cell>
          <cell r="H225" t="str">
            <v>1ST SHFT DIFF ST OT</v>
          </cell>
          <cell r="I225">
            <v>4</v>
          </cell>
          <cell r="J225">
            <v>3</v>
          </cell>
          <cell r="K225">
            <v>3</v>
          </cell>
          <cell r="L225">
            <v>0</v>
          </cell>
          <cell r="M225">
            <v>3</v>
          </cell>
          <cell r="N225">
            <v>0</v>
          </cell>
          <cell r="O225">
            <v>3</v>
          </cell>
        </row>
        <row r="226">
          <cell r="B226" t="str">
            <v>BARG UNIT</v>
          </cell>
          <cell r="C226">
            <v>31</v>
          </cell>
          <cell r="D226" t="str">
            <v>NUCLEAR DIVISION</v>
          </cell>
          <cell r="E226" t="str">
            <v>Operational</v>
          </cell>
          <cell r="F226" t="str">
            <v>Y01</v>
          </cell>
          <cell r="G226" t="str">
            <v>Productive</v>
          </cell>
          <cell r="H226" t="str">
            <v>REGULAR-1 1/2</v>
          </cell>
          <cell r="I226">
            <v>16136</v>
          </cell>
          <cell r="J226">
            <v>233539.45</v>
          </cell>
          <cell r="K226">
            <v>233539.45</v>
          </cell>
          <cell r="L226">
            <v>0</v>
          </cell>
          <cell r="M226">
            <v>233539.45</v>
          </cell>
          <cell r="N226">
            <v>0</v>
          </cell>
          <cell r="O226">
            <v>233539.45</v>
          </cell>
        </row>
        <row r="227">
          <cell r="B227" t="str">
            <v>BARG UNIT</v>
          </cell>
          <cell r="C227">
            <v>31</v>
          </cell>
          <cell r="D227" t="str">
            <v>NUCLEAR DIVISION</v>
          </cell>
          <cell r="E227" t="str">
            <v>Operational</v>
          </cell>
          <cell r="F227" t="str">
            <v>Y09</v>
          </cell>
          <cell r="G227" t="str">
            <v>Productive</v>
          </cell>
          <cell r="H227" t="str">
            <v>OTHER HOURS-1 1/2</v>
          </cell>
          <cell r="I227">
            <v>35</v>
          </cell>
          <cell r="J227">
            <v>1501.68</v>
          </cell>
          <cell r="K227">
            <v>1501.68</v>
          </cell>
          <cell r="L227">
            <v>0</v>
          </cell>
          <cell r="M227">
            <v>1501.68</v>
          </cell>
          <cell r="N227">
            <v>0</v>
          </cell>
          <cell r="O227">
            <v>1501.68</v>
          </cell>
        </row>
        <row r="228">
          <cell r="B228" t="str">
            <v>BARG UNIT</v>
          </cell>
          <cell r="C228">
            <v>31</v>
          </cell>
          <cell r="D228" t="str">
            <v>NUCLEAR DIVISION</v>
          </cell>
          <cell r="E228" t="str">
            <v>Operational</v>
          </cell>
          <cell r="F228" t="str">
            <v>Y11</v>
          </cell>
          <cell r="G228" t="str">
            <v>Productive</v>
          </cell>
          <cell r="H228" t="str">
            <v>WORK HEADQTRS-1 1/2</v>
          </cell>
          <cell r="I228">
            <v>58.5</v>
          </cell>
          <cell r="J228">
            <v>2224.34</v>
          </cell>
          <cell r="K228">
            <v>2224.34</v>
          </cell>
          <cell r="L228">
            <v>0</v>
          </cell>
          <cell r="M228">
            <v>2224.34</v>
          </cell>
          <cell r="N228">
            <v>0</v>
          </cell>
          <cell r="O228">
            <v>2224.34</v>
          </cell>
        </row>
        <row r="229">
          <cell r="B229" t="str">
            <v>BARG UNIT</v>
          </cell>
          <cell r="C229">
            <v>31</v>
          </cell>
          <cell r="D229" t="str">
            <v>NUCLEAR DIVISION</v>
          </cell>
          <cell r="E229" t="str">
            <v>Operational</v>
          </cell>
          <cell r="F229" t="str">
            <v>Y12</v>
          </cell>
          <cell r="G229" t="str">
            <v>Productive</v>
          </cell>
          <cell r="H229" t="str">
            <v>TRAVEL TIME-1 1/2</v>
          </cell>
          <cell r="I229">
            <v>939</v>
          </cell>
          <cell r="J229">
            <v>37146.03</v>
          </cell>
          <cell r="K229">
            <v>37146.03</v>
          </cell>
          <cell r="L229">
            <v>0</v>
          </cell>
          <cell r="M229">
            <v>37146.03</v>
          </cell>
          <cell r="N229">
            <v>0</v>
          </cell>
          <cell r="O229">
            <v>37146.03</v>
          </cell>
        </row>
        <row r="230">
          <cell r="B230" t="str">
            <v>BARG UNIT</v>
          </cell>
          <cell r="C230">
            <v>31</v>
          </cell>
          <cell r="D230" t="str">
            <v>NUCLEAR DIVISION</v>
          </cell>
          <cell r="E230" t="str">
            <v>Operational</v>
          </cell>
          <cell r="F230" t="str">
            <v>Y14</v>
          </cell>
          <cell r="G230" t="str">
            <v>Productive</v>
          </cell>
          <cell r="H230" t="str">
            <v>SAFETY MEETING-1 1/2</v>
          </cell>
          <cell r="I230">
            <v>23.25</v>
          </cell>
          <cell r="J230">
            <v>757.96</v>
          </cell>
          <cell r="K230">
            <v>757.96</v>
          </cell>
          <cell r="L230">
            <v>0</v>
          </cell>
          <cell r="M230">
            <v>757.96</v>
          </cell>
          <cell r="N230">
            <v>0</v>
          </cell>
          <cell r="O230">
            <v>757.96</v>
          </cell>
        </row>
        <row r="231">
          <cell r="B231" t="str">
            <v>BARG UNIT</v>
          </cell>
          <cell r="C231">
            <v>31</v>
          </cell>
          <cell r="D231" t="str">
            <v>NUCLEAR DIVISION</v>
          </cell>
          <cell r="E231" t="str">
            <v>Operational</v>
          </cell>
          <cell r="F231" t="str">
            <v>Y15</v>
          </cell>
          <cell r="G231" t="str">
            <v>Productive</v>
          </cell>
          <cell r="H231" t="str">
            <v>CO/UNION MTG 1 1/2</v>
          </cell>
          <cell r="I231">
            <v>3</v>
          </cell>
          <cell r="J231">
            <v>116.31</v>
          </cell>
          <cell r="K231">
            <v>116.31</v>
          </cell>
          <cell r="L231">
            <v>0</v>
          </cell>
          <cell r="M231">
            <v>116.31</v>
          </cell>
          <cell r="N231">
            <v>0</v>
          </cell>
          <cell r="O231">
            <v>116.31</v>
          </cell>
        </row>
        <row r="232">
          <cell r="B232" t="str">
            <v>BARG UNIT</v>
          </cell>
          <cell r="C232">
            <v>31</v>
          </cell>
          <cell r="D232" t="str">
            <v>NUCLEAR DIVISION</v>
          </cell>
          <cell r="E232" t="str">
            <v>Operational</v>
          </cell>
          <cell r="F232" t="str">
            <v>Y16</v>
          </cell>
          <cell r="G232" t="str">
            <v>Productive</v>
          </cell>
          <cell r="H232" t="str">
            <v>OTHER MEETING-1 1/2</v>
          </cell>
          <cell r="I232">
            <v>5880.25</v>
          </cell>
          <cell r="J232">
            <v>239164</v>
          </cell>
          <cell r="K232">
            <v>239164</v>
          </cell>
          <cell r="L232">
            <v>0</v>
          </cell>
          <cell r="M232">
            <v>239164</v>
          </cell>
          <cell r="N232">
            <v>0</v>
          </cell>
          <cell r="O232">
            <v>239164</v>
          </cell>
        </row>
        <row r="233">
          <cell r="B233" t="str">
            <v>BARG UNIT</v>
          </cell>
          <cell r="C233">
            <v>31</v>
          </cell>
          <cell r="D233" t="str">
            <v>NUCLEAR DIVISION</v>
          </cell>
          <cell r="E233" t="str">
            <v>Operational</v>
          </cell>
          <cell r="F233" t="str">
            <v>Y21</v>
          </cell>
          <cell r="G233" t="str">
            <v>Productive</v>
          </cell>
          <cell r="H233" t="str">
            <v>TIME &amp; ONE HALF OT</v>
          </cell>
          <cell r="I233">
            <v>141181</v>
          </cell>
          <cell r="J233">
            <v>5569946.9800000004</v>
          </cell>
          <cell r="K233">
            <v>5569946.9800000004</v>
          </cell>
          <cell r="L233">
            <v>0</v>
          </cell>
          <cell r="M233">
            <v>5569946.9800000004</v>
          </cell>
          <cell r="N233">
            <v>0</v>
          </cell>
          <cell r="O233">
            <v>5569946.9800000004</v>
          </cell>
        </row>
        <row r="234">
          <cell r="B234" t="str">
            <v>BARG UNIT</v>
          </cell>
          <cell r="C234">
            <v>31</v>
          </cell>
          <cell r="D234" t="str">
            <v>NUCLEAR DIVISION</v>
          </cell>
          <cell r="E234" t="str">
            <v>Operational</v>
          </cell>
          <cell r="F234" t="str">
            <v>Y25</v>
          </cell>
          <cell r="G234" t="str">
            <v>Productive</v>
          </cell>
          <cell r="H234" t="str">
            <v>TEMP RELIEVING-1 1/2</v>
          </cell>
          <cell r="I234">
            <v>10573.5</v>
          </cell>
          <cell r="J234">
            <v>43487.32</v>
          </cell>
          <cell r="K234">
            <v>43487.32</v>
          </cell>
          <cell r="L234">
            <v>0</v>
          </cell>
          <cell r="M234">
            <v>43487.32</v>
          </cell>
          <cell r="N234">
            <v>0</v>
          </cell>
          <cell r="O234">
            <v>43487.32</v>
          </cell>
        </row>
        <row r="235">
          <cell r="B235" t="str">
            <v>BARG UNIT</v>
          </cell>
          <cell r="C235">
            <v>31</v>
          </cell>
          <cell r="D235" t="str">
            <v>NUCLEAR DIVISION</v>
          </cell>
          <cell r="E235" t="str">
            <v>Operational</v>
          </cell>
          <cell r="F235" t="str">
            <v>Y50</v>
          </cell>
          <cell r="G235" t="str">
            <v>Productive</v>
          </cell>
          <cell r="H235" t="str">
            <v>1ST SHIFT DIFF-1 1/2</v>
          </cell>
          <cell r="I235">
            <v>27653.25</v>
          </cell>
          <cell r="J235">
            <v>31112.18</v>
          </cell>
          <cell r="K235">
            <v>31112.18</v>
          </cell>
          <cell r="L235">
            <v>0</v>
          </cell>
          <cell r="M235">
            <v>31112.18</v>
          </cell>
          <cell r="N235">
            <v>0</v>
          </cell>
          <cell r="O235">
            <v>31112.18</v>
          </cell>
        </row>
        <row r="236">
          <cell r="B236" t="str">
            <v>BARG UNIT</v>
          </cell>
          <cell r="C236">
            <v>31</v>
          </cell>
          <cell r="D236" t="str">
            <v>NUCLEAR DIVISION</v>
          </cell>
          <cell r="E236" t="str">
            <v>Operational</v>
          </cell>
          <cell r="F236" t="str">
            <v>Y51</v>
          </cell>
          <cell r="G236" t="str">
            <v>Productive</v>
          </cell>
          <cell r="H236" t="str">
            <v>3RD SHIFT DIFF-1 1/2</v>
          </cell>
          <cell r="I236">
            <v>17374.5</v>
          </cell>
          <cell r="J236">
            <v>15637.92</v>
          </cell>
          <cell r="K236">
            <v>15637.92</v>
          </cell>
          <cell r="L236">
            <v>0</v>
          </cell>
          <cell r="M236">
            <v>15637.92</v>
          </cell>
          <cell r="N236">
            <v>0</v>
          </cell>
          <cell r="O236">
            <v>15637.92</v>
          </cell>
        </row>
        <row r="237">
          <cell r="B237" t="str">
            <v>BARG UNIT</v>
          </cell>
          <cell r="C237">
            <v>31</v>
          </cell>
          <cell r="D237" t="str">
            <v>NUCLEAR DIVISION</v>
          </cell>
          <cell r="E237" t="str">
            <v>Operational</v>
          </cell>
          <cell r="F237" t="str">
            <v>Y70</v>
          </cell>
          <cell r="G237" t="str">
            <v>Productive</v>
          </cell>
          <cell r="H237" t="str">
            <v>JNT SFTY ACT 1 1/2</v>
          </cell>
          <cell r="I237">
            <v>81.25</v>
          </cell>
          <cell r="J237">
            <v>3470.69</v>
          </cell>
          <cell r="K237">
            <v>3470.69</v>
          </cell>
          <cell r="L237">
            <v>0</v>
          </cell>
          <cell r="M237">
            <v>3470.69</v>
          </cell>
          <cell r="N237">
            <v>0</v>
          </cell>
          <cell r="O237">
            <v>3470.69</v>
          </cell>
        </row>
        <row r="238">
          <cell r="B238" t="str">
            <v>BARG UNIT</v>
          </cell>
          <cell r="C238">
            <v>31</v>
          </cell>
          <cell r="D238" t="str">
            <v>NUCLEAR DIVISION</v>
          </cell>
          <cell r="E238" t="str">
            <v>Operational</v>
          </cell>
          <cell r="F238" t="str">
            <v>Y71</v>
          </cell>
          <cell r="G238" t="str">
            <v>Productive</v>
          </cell>
          <cell r="H238" t="str">
            <v>DISPUTE RES 1 1/2</v>
          </cell>
          <cell r="I238">
            <v>4</v>
          </cell>
          <cell r="J238">
            <v>171.78</v>
          </cell>
          <cell r="K238">
            <v>171.78</v>
          </cell>
          <cell r="L238">
            <v>0</v>
          </cell>
          <cell r="M238">
            <v>171.78</v>
          </cell>
          <cell r="N238">
            <v>0</v>
          </cell>
          <cell r="O238">
            <v>171.78</v>
          </cell>
        </row>
        <row r="239">
          <cell r="B239" t="str">
            <v>BARG UNIT</v>
          </cell>
          <cell r="C239">
            <v>31</v>
          </cell>
          <cell r="D239" t="str">
            <v>NUCLEAR DIVISION</v>
          </cell>
          <cell r="E239" t="str">
            <v>Operational</v>
          </cell>
          <cell r="F239" t="str">
            <v>Y72</v>
          </cell>
          <cell r="G239" t="str">
            <v>Productive</v>
          </cell>
          <cell r="H239" t="str">
            <v>JNT TEAM INV 1 1/2</v>
          </cell>
          <cell r="I239">
            <v>4.5</v>
          </cell>
          <cell r="J239">
            <v>190.42</v>
          </cell>
          <cell r="K239">
            <v>190.42</v>
          </cell>
          <cell r="L239">
            <v>0</v>
          </cell>
          <cell r="M239">
            <v>190.42</v>
          </cell>
          <cell r="N239">
            <v>0</v>
          </cell>
          <cell r="O239">
            <v>190.42</v>
          </cell>
        </row>
        <row r="240">
          <cell r="B240" t="str">
            <v>BARG UNIT</v>
          </cell>
          <cell r="C240">
            <v>31</v>
          </cell>
          <cell r="D240" t="str">
            <v>NUCLEAR DIVISION</v>
          </cell>
          <cell r="E240" t="str">
            <v>Operational</v>
          </cell>
          <cell r="F240" t="str">
            <v>Y73</v>
          </cell>
          <cell r="G240" t="str">
            <v>Productive</v>
          </cell>
          <cell r="H240" t="str">
            <v>MGT REQ MEET 1 1/2</v>
          </cell>
          <cell r="I240">
            <v>72.25</v>
          </cell>
          <cell r="J240">
            <v>2991.65</v>
          </cell>
          <cell r="K240">
            <v>2991.65</v>
          </cell>
          <cell r="L240">
            <v>0</v>
          </cell>
          <cell r="M240">
            <v>2991.65</v>
          </cell>
          <cell r="N240">
            <v>0</v>
          </cell>
          <cell r="O240">
            <v>2991.65</v>
          </cell>
        </row>
        <row r="241">
          <cell r="B241" t="str">
            <v>BARG UNIT</v>
          </cell>
          <cell r="C241">
            <v>31</v>
          </cell>
          <cell r="D241" t="str">
            <v>NUCLEAR DIVISION</v>
          </cell>
          <cell r="E241" t="str">
            <v>Operational</v>
          </cell>
          <cell r="F241" t="str">
            <v>Z01</v>
          </cell>
          <cell r="G241" t="str">
            <v>Productive</v>
          </cell>
          <cell r="H241" t="str">
            <v>REGULAR-DBL OT</v>
          </cell>
          <cell r="I241">
            <v>811.25</v>
          </cell>
          <cell r="J241">
            <v>23415.439999999999</v>
          </cell>
          <cell r="K241">
            <v>23415.439999999999</v>
          </cell>
          <cell r="L241">
            <v>0</v>
          </cell>
          <cell r="M241">
            <v>23415.439999999999</v>
          </cell>
          <cell r="N241">
            <v>0</v>
          </cell>
          <cell r="O241">
            <v>23415.439999999999</v>
          </cell>
        </row>
        <row r="242">
          <cell r="B242" t="str">
            <v>BARG UNIT</v>
          </cell>
          <cell r="C242">
            <v>31</v>
          </cell>
          <cell r="D242" t="str">
            <v>NUCLEAR DIVISION</v>
          </cell>
          <cell r="E242" t="str">
            <v>Operational</v>
          </cell>
          <cell r="F242" t="str">
            <v>Z12</v>
          </cell>
          <cell r="G242" t="str">
            <v>Productive</v>
          </cell>
          <cell r="H242" t="str">
            <v>TRAVEL TIME-DBL OT</v>
          </cell>
          <cell r="I242">
            <v>334.25</v>
          </cell>
          <cell r="J242">
            <v>18867.400000000001</v>
          </cell>
          <cell r="K242">
            <v>18867.400000000001</v>
          </cell>
          <cell r="L242">
            <v>0</v>
          </cell>
          <cell r="M242">
            <v>18867.400000000001</v>
          </cell>
          <cell r="N242">
            <v>0</v>
          </cell>
          <cell r="O242">
            <v>18867.400000000001</v>
          </cell>
        </row>
        <row r="243">
          <cell r="B243" t="str">
            <v>BARG UNIT</v>
          </cell>
          <cell r="C243">
            <v>31</v>
          </cell>
          <cell r="D243" t="str">
            <v>NUCLEAR DIVISION</v>
          </cell>
          <cell r="E243" t="str">
            <v>Operational</v>
          </cell>
          <cell r="F243" t="str">
            <v>Z15</v>
          </cell>
          <cell r="G243" t="str">
            <v>Productive</v>
          </cell>
          <cell r="H243" t="str">
            <v>CO/UNION MTG DBL OT</v>
          </cell>
          <cell r="I243">
            <v>2</v>
          </cell>
          <cell r="J243">
            <v>111.4</v>
          </cell>
          <cell r="K243">
            <v>111.4</v>
          </cell>
          <cell r="L243">
            <v>0</v>
          </cell>
          <cell r="M243">
            <v>111.4</v>
          </cell>
          <cell r="N243">
            <v>0</v>
          </cell>
          <cell r="O243">
            <v>111.4</v>
          </cell>
        </row>
        <row r="244">
          <cell r="B244" t="str">
            <v>BARG UNIT</v>
          </cell>
          <cell r="C244">
            <v>31</v>
          </cell>
          <cell r="D244" t="str">
            <v>NUCLEAR DIVISION</v>
          </cell>
          <cell r="E244" t="str">
            <v>Operational</v>
          </cell>
          <cell r="F244" t="str">
            <v>Z16</v>
          </cell>
          <cell r="G244" t="str">
            <v>Productive</v>
          </cell>
          <cell r="H244" t="str">
            <v>OTHER MEETING-DBL OT</v>
          </cell>
          <cell r="I244">
            <v>911.5</v>
          </cell>
          <cell r="J244">
            <v>48367.95</v>
          </cell>
          <cell r="K244">
            <v>48367.95</v>
          </cell>
          <cell r="L244">
            <v>0</v>
          </cell>
          <cell r="M244">
            <v>48367.95</v>
          </cell>
          <cell r="N244">
            <v>0</v>
          </cell>
          <cell r="O244">
            <v>48367.95</v>
          </cell>
        </row>
        <row r="245">
          <cell r="B245" t="str">
            <v>BARG UNIT</v>
          </cell>
          <cell r="C245">
            <v>31</v>
          </cell>
          <cell r="D245" t="str">
            <v>NUCLEAR DIVISION</v>
          </cell>
          <cell r="E245" t="str">
            <v>Operational</v>
          </cell>
          <cell r="F245" t="str">
            <v>Z22</v>
          </cell>
          <cell r="G245" t="str">
            <v>Productive</v>
          </cell>
          <cell r="H245" t="str">
            <v>DOUBLE OVERTIME</v>
          </cell>
          <cell r="I245">
            <v>37271.25</v>
          </cell>
          <cell r="J245">
            <v>1985742.54</v>
          </cell>
          <cell r="K245">
            <v>1985742.54</v>
          </cell>
          <cell r="L245">
            <v>0</v>
          </cell>
          <cell r="M245">
            <v>1985742.54</v>
          </cell>
          <cell r="N245">
            <v>0</v>
          </cell>
          <cell r="O245">
            <v>1985742.54</v>
          </cell>
        </row>
        <row r="246">
          <cell r="B246" t="str">
            <v>BARG UNIT</v>
          </cell>
          <cell r="C246">
            <v>31</v>
          </cell>
          <cell r="D246" t="str">
            <v>NUCLEAR DIVISION</v>
          </cell>
          <cell r="E246" t="str">
            <v>Operational</v>
          </cell>
          <cell r="F246" t="str">
            <v>Z25</v>
          </cell>
          <cell r="G246" t="str">
            <v>Productive</v>
          </cell>
          <cell r="H246" t="str">
            <v>TMP REL DBL OT</v>
          </cell>
          <cell r="I246">
            <v>1971</v>
          </cell>
          <cell r="J246">
            <v>12697.11</v>
          </cell>
          <cell r="K246">
            <v>12697.11</v>
          </cell>
          <cell r="L246">
            <v>0</v>
          </cell>
          <cell r="M246">
            <v>12697.11</v>
          </cell>
          <cell r="N246">
            <v>0</v>
          </cell>
          <cell r="O246">
            <v>12697.11</v>
          </cell>
        </row>
        <row r="247">
          <cell r="B247" t="str">
            <v>BARG UNIT</v>
          </cell>
          <cell r="C247">
            <v>31</v>
          </cell>
          <cell r="D247" t="str">
            <v>NUCLEAR DIVISION</v>
          </cell>
          <cell r="E247" t="str">
            <v>Operational</v>
          </cell>
          <cell r="F247" t="str">
            <v>Z50</v>
          </cell>
          <cell r="G247" t="str">
            <v>Productive</v>
          </cell>
          <cell r="H247" t="str">
            <v>1ST SHFT DBL OT</v>
          </cell>
          <cell r="I247">
            <v>9156</v>
          </cell>
          <cell r="J247">
            <v>13736.43</v>
          </cell>
          <cell r="K247">
            <v>13736.43</v>
          </cell>
          <cell r="L247">
            <v>0</v>
          </cell>
          <cell r="M247">
            <v>13736.43</v>
          </cell>
          <cell r="N247">
            <v>0</v>
          </cell>
          <cell r="O247">
            <v>13736.43</v>
          </cell>
        </row>
        <row r="248">
          <cell r="B248" t="str">
            <v>BARG UNIT</v>
          </cell>
          <cell r="C248">
            <v>31</v>
          </cell>
          <cell r="D248" t="str">
            <v>NUCLEAR DIVISION</v>
          </cell>
          <cell r="E248" t="str">
            <v>Operational</v>
          </cell>
          <cell r="F248" t="str">
            <v>Z51</v>
          </cell>
          <cell r="G248" t="str">
            <v>Productive</v>
          </cell>
          <cell r="H248" t="str">
            <v>3RD SHFT DBL OT</v>
          </cell>
          <cell r="I248">
            <v>4826.75</v>
          </cell>
          <cell r="J248">
            <v>5792.1</v>
          </cell>
          <cell r="K248">
            <v>5792.1</v>
          </cell>
          <cell r="L248">
            <v>0</v>
          </cell>
          <cell r="M248">
            <v>5792.1</v>
          </cell>
          <cell r="N248">
            <v>0</v>
          </cell>
          <cell r="O248">
            <v>5792.1</v>
          </cell>
        </row>
        <row r="249">
          <cell r="B249" t="str">
            <v>BARG UNIT</v>
          </cell>
          <cell r="C249">
            <v>56</v>
          </cell>
          <cell r="D249" t="str">
            <v>POWER GENERATION</v>
          </cell>
          <cell r="E249" t="str">
            <v>Operational</v>
          </cell>
          <cell r="F249">
            <v>10</v>
          </cell>
          <cell r="G249" t="str">
            <v>Productive</v>
          </cell>
          <cell r="H249" t="str">
            <v>REGULAR</v>
          </cell>
          <cell r="I249">
            <v>971183</v>
          </cell>
          <cell r="J249">
            <v>24586666.41</v>
          </cell>
          <cell r="K249">
            <v>24586666.41</v>
          </cell>
          <cell r="L249">
            <v>0</v>
          </cell>
          <cell r="M249">
            <v>24586666.41</v>
          </cell>
          <cell r="N249">
            <v>0</v>
          </cell>
          <cell r="O249">
            <v>24586666.41</v>
          </cell>
        </row>
        <row r="250">
          <cell r="B250" t="str">
            <v>BARG UNIT</v>
          </cell>
          <cell r="C250">
            <v>56</v>
          </cell>
          <cell r="D250" t="str">
            <v>POWER GENERATION</v>
          </cell>
          <cell r="E250" t="str">
            <v>Operational</v>
          </cell>
          <cell r="F250">
            <v>20</v>
          </cell>
          <cell r="G250" t="str">
            <v>Non Productive</v>
          </cell>
          <cell r="H250" t="str">
            <v>HOLIDAY</v>
          </cell>
          <cell r="I250">
            <v>38168</v>
          </cell>
          <cell r="J250">
            <v>960866.18</v>
          </cell>
          <cell r="K250">
            <v>0</v>
          </cell>
          <cell r="L250">
            <v>960866.18</v>
          </cell>
          <cell r="M250">
            <v>960866.18</v>
          </cell>
          <cell r="N250">
            <v>0</v>
          </cell>
          <cell r="O250">
            <v>960866.18</v>
          </cell>
        </row>
        <row r="251">
          <cell r="B251" t="str">
            <v>BARG UNIT</v>
          </cell>
          <cell r="C251">
            <v>56</v>
          </cell>
          <cell r="D251" t="str">
            <v>POWER GENERATION</v>
          </cell>
          <cell r="E251" t="str">
            <v>Operational</v>
          </cell>
          <cell r="F251">
            <v>30</v>
          </cell>
          <cell r="G251" t="str">
            <v>Non Productive</v>
          </cell>
          <cell r="H251" t="str">
            <v>VACATION</v>
          </cell>
          <cell r="I251">
            <v>90684.75</v>
          </cell>
          <cell r="J251">
            <v>2336267.5299999998</v>
          </cell>
          <cell r="K251">
            <v>0</v>
          </cell>
          <cell r="L251">
            <v>2336267.5299999998</v>
          </cell>
          <cell r="M251">
            <v>2336267.5299999998</v>
          </cell>
          <cell r="N251">
            <v>0</v>
          </cell>
          <cell r="O251">
            <v>2336267.5299999998</v>
          </cell>
        </row>
        <row r="252">
          <cell r="B252" t="str">
            <v>BARG UNIT</v>
          </cell>
          <cell r="C252">
            <v>56</v>
          </cell>
          <cell r="D252" t="str">
            <v>POWER GENERATION</v>
          </cell>
          <cell r="E252" t="str">
            <v>Operational</v>
          </cell>
          <cell r="F252">
            <v>40</v>
          </cell>
          <cell r="G252" t="str">
            <v>Non Productive</v>
          </cell>
          <cell r="H252" t="str">
            <v>EMPLOYEE ILLNESS</v>
          </cell>
          <cell r="I252">
            <v>20642.75</v>
          </cell>
          <cell r="J252">
            <v>522660.53</v>
          </cell>
          <cell r="K252">
            <v>0</v>
          </cell>
          <cell r="L252">
            <v>522660.53</v>
          </cell>
          <cell r="M252">
            <v>522660.53</v>
          </cell>
          <cell r="N252">
            <v>0</v>
          </cell>
          <cell r="O252">
            <v>522660.53</v>
          </cell>
        </row>
        <row r="253">
          <cell r="B253" t="str">
            <v>BARG UNIT</v>
          </cell>
          <cell r="C253">
            <v>56</v>
          </cell>
          <cell r="D253" t="str">
            <v>POWER GENERATION</v>
          </cell>
          <cell r="E253" t="str">
            <v>Operational</v>
          </cell>
          <cell r="F253">
            <v>50</v>
          </cell>
          <cell r="G253" t="str">
            <v>Non Productive</v>
          </cell>
          <cell r="H253" t="str">
            <v>JURY DUTY</v>
          </cell>
          <cell r="I253">
            <v>468.5</v>
          </cell>
          <cell r="J253">
            <v>12052.92</v>
          </cell>
          <cell r="K253">
            <v>0</v>
          </cell>
          <cell r="L253">
            <v>12052.92</v>
          </cell>
          <cell r="M253">
            <v>12052.92</v>
          </cell>
          <cell r="N253">
            <v>0</v>
          </cell>
          <cell r="O253">
            <v>12052.92</v>
          </cell>
        </row>
        <row r="254">
          <cell r="B254" t="str">
            <v>BARG UNIT</v>
          </cell>
          <cell r="C254">
            <v>56</v>
          </cell>
          <cell r="D254" t="str">
            <v>POWER GENERATION</v>
          </cell>
          <cell r="E254" t="str">
            <v>Operational</v>
          </cell>
          <cell r="F254">
            <v>60</v>
          </cell>
          <cell r="G254" t="str">
            <v>Non Productive</v>
          </cell>
          <cell r="H254" t="str">
            <v>COURT SERVICE</v>
          </cell>
          <cell r="I254">
            <v>8</v>
          </cell>
          <cell r="J254">
            <v>195.36</v>
          </cell>
          <cell r="K254">
            <v>0</v>
          </cell>
          <cell r="L254">
            <v>195.36</v>
          </cell>
          <cell r="M254">
            <v>195.36</v>
          </cell>
          <cell r="N254">
            <v>0</v>
          </cell>
          <cell r="O254">
            <v>195.36</v>
          </cell>
        </row>
        <row r="255">
          <cell r="B255" t="str">
            <v>BARG UNIT</v>
          </cell>
          <cell r="C255">
            <v>56</v>
          </cell>
          <cell r="D255" t="str">
            <v>POWER GENERATION</v>
          </cell>
          <cell r="E255" t="str">
            <v>Operational</v>
          </cell>
          <cell r="F255">
            <v>70</v>
          </cell>
          <cell r="G255" t="str">
            <v>Non Productive</v>
          </cell>
          <cell r="H255" t="str">
            <v>DEATH IN FAMILY</v>
          </cell>
          <cell r="I255">
            <v>1524</v>
          </cell>
          <cell r="J255">
            <v>38038.74</v>
          </cell>
          <cell r="K255">
            <v>0</v>
          </cell>
          <cell r="L255">
            <v>38038.74</v>
          </cell>
          <cell r="M255">
            <v>38038.74</v>
          </cell>
          <cell r="N255">
            <v>0</v>
          </cell>
          <cell r="O255">
            <v>38038.74</v>
          </cell>
        </row>
        <row r="256">
          <cell r="B256" t="str">
            <v>BARG UNIT</v>
          </cell>
          <cell r="C256">
            <v>56</v>
          </cell>
          <cell r="D256" t="str">
            <v>POWER GENERATION</v>
          </cell>
          <cell r="E256" t="str">
            <v>Operational</v>
          </cell>
          <cell r="F256">
            <v>80</v>
          </cell>
          <cell r="G256" t="str">
            <v>Non Productive</v>
          </cell>
          <cell r="H256" t="str">
            <v>SER ILL IN FAM</v>
          </cell>
          <cell r="I256">
            <v>2324</v>
          </cell>
          <cell r="J256">
            <v>58267.14</v>
          </cell>
          <cell r="K256">
            <v>0</v>
          </cell>
          <cell r="L256">
            <v>58267.14</v>
          </cell>
          <cell r="M256">
            <v>58267.14</v>
          </cell>
          <cell r="N256">
            <v>0</v>
          </cell>
          <cell r="O256">
            <v>58267.14</v>
          </cell>
        </row>
        <row r="257">
          <cell r="B257" t="str">
            <v>BARG UNIT</v>
          </cell>
          <cell r="C257">
            <v>56</v>
          </cell>
          <cell r="D257" t="str">
            <v>POWER GENERATION</v>
          </cell>
          <cell r="E257" t="str">
            <v>Operational</v>
          </cell>
          <cell r="F257">
            <v>90</v>
          </cell>
          <cell r="G257" t="str">
            <v>Non Productive</v>
          </cell>
          <cell r="H257" t="str">
            <v>OTHER REGULAR HOURS</v>
          </cell>
          <cell r="I257">
            <v>4292.5</v>
          </cell>
          <cell r="J257">
            <v>105682.36</v>
          </cell>
          <cell r="K257">
            <v>0</v>
          </cell>
          <cell r="L257">
            <v>105682.36</v>
          </cell>
          <cell r="M257">
            <v>105682.36</v>
          </cell>
          <cell r="N257">
            <v>0</v>
          </cell>
          <cell r="O257">
            <v>105682.36</v>
          </cell>
        </row>
        <row r="258">
          <cell r="B258" t="str">
            <v>BARG UNIT</v>
          </cell>
          <cell r="C258">
            <v>56</v>
          </cell>
          <cell r="D258" t="str">
            <v>POWER GENERATION</v>
          </cell>
          <cell r="E258" t="str">
            <v>Operational</v>
          </cell>
          <cell r="F258">
            <v>100</v>
          </cell>
          <cell r="G258" t="str">
            <v>Non Productive</v>
          </cell>
          <cell r="H258" t="str">
            <v>REST TIME</v>
          </cell>
          <cell r="I258">
            <v>544.75</v>
          </cell>
          <cell r="J258">
            <v>13962.98</v>
          </cell>
          <cell r="K258">
            <v>0</v>
          </cell>
          <cell r="L258">
            <v>13962.98</v>
          </cell>
          <cell r="M258">
            <v>13962.98</v>
          </cell>
          <cell r="N258">
            <v>0</v>
          </cell>
          <cell r="O258">
            <v>13962.98</v>
          </cell>
        </row>
        <row r="259">
          <cell r="B259" t="str">
            <v>BARG UNIT</v>
          </cell>
          <cell r="C259">
            <v>56</v>
          </cell>
          <cell r="D259" t="str">
            <v>POWER GENERATION</v>
          </cell>
          <cell r="E259" t="str">
            <v>Operational</v>
          </cell>
          <cell r="F259">
            <v>120</v>
          </cell>
          <cell r="G259" t="str">
            <v>Non Productive</v>
          </cell>
          <cell r="H259" t="str">
            <v>TRAVEL TIME</v>
          </cell>
          <cell r="I259">
            <v>3398.25</v>
          </cell>
          <cell r="J259">
            <v>85493.07</v>
          </cell>
          <cell r="K259">
            <v>0</v>
          </cell>
          <cell r="L259">
            <v>85493.07</v>
          </cell>
          <cell r="M259">
            <v>85493.07</v>
          </cell>
          <cell r="N259">
            <v>0</v>
          </cell>
          <cell r="O259">
            <v>85493.07</v>
          </cell>
        </row>
        <row r="260">
          <cell r="B260" t="str">
            <v>BARG UNIT</v>
          </cell>
          <cell r="C260">
            <v>56</v>
          </cell>
          <cell r="D260" t="str">
            <v>POWER GENERATION</v>
          </cell>
          <cell r="E260" t="str">
            <v>Operational</v>
          </cell>
          <cell r="F260">
            <v>130</v>
          </cell>
          <cell r="G260" t="str">
            <v>Non Productive</v>
          </cell>
          <cell r="H260" t="str">
            <v>EQUIPMENT BREAKDOWN</v>
          </cell>
          <cell r="I260">
            <v>40</v>
          </cell>
          <cell r="J260">
            <v>1035.76</v>
          </cell>
          <cell r="K260">
            <v>0</v>
          </cell>
          <cell r="L260">
            <v>1035.76</v>
          </cell>
          <cell r="M260">
            <v>1035.76</v>
          </cell>
          <cell r="N260">
            <v>0</v>
          </cell>
          <cell r="O260">
            <v>1035.76</v>
          </cell>
        </row>
        <row r="261">
          <cell r="B261" t="str">
            <v>BARG UNIT</v>
          </cell>
          <cell r="C261">
            <v>56</v>
          </cell>
          <cell r="D261" t="str">
            <v>POWER GENERATION</v>
          </cell>
          <cell r="E261" t="str">
            <v>Operational</v>
          </cell>
          <cell r="F261">
            <v>140</v>
          </cell>
          <cell r="G261" t="str">
            <v>Non Productive</v>
          </cell>
          <cell r="H261" t="str">
            <v>SAFETY MEETING</v>
          </cell>
          <cell r="I261">
            <v>2598</v>
          </cell>
          <cell r="J261">
            <v>65121.37</v>
          </cell>
          <cell r="K261">
            <v>0</v>
          </cell>
          <cell r="L261">
            <v>65121.37</v>
          </cell>
          <cell r="M261">
            <v>65121.37</v>
          </cell>
          <cell r="N261">
            <v>0</v>
          </cell>
          <cell r="O261">
            <v>65121.37</v>
          </cell>
        </row>
        <row r="262">
          <cell r="B262" t="str">
            <v>BARG UNIT</v>
          </cell>
          <cell r="C262">
            <v>56</v>
          </cell>
          <cell r="D262" t="str">
            <v>POWER GENERATION</v>
          </cell>
          <cell r="E262" t="str">
            <v>Operational</v>
          </cell>
          <cell r="F262">
            <v>150</v>
          </cell>
          <cell r="G262" t="str">
            <v>Non Productive</v>
          </cell>
          <cell r="H262" t="str">
            <v>CO/UNION MEETING</v>
          </cell>
          <cell r="I262">
            <v>1370.5</v>
          </cell>
          <cell r="J262">
            <v>34500.57</v>
          </cell>
          <cell r="K262">
            <v>0</v>
          </cell>
          <cell r="L262">
            <v>34500.57</v>
          </cell>
          <cell r="M262">
            <v>34500.57</v>
          </cell>
          <cell r="N262">
            <v>0</v>
          </cell>
          <cell r="O262">
            <v>34500.57</v>
          </cell>
        </row>
        <row r="263">
          <cell r="B263" t="str">
            <v>BARG UNIT</v>
          </cell>
          <cell r="C263">
            <v>56</v>
          </cell>
          <cell r="D263" t="str">
            <v>POWER GENERATION</v>
          </cell>
          <cell r="E263" t="str">
            <v>Operational</v>
          </cell>
          <cell r="F263">
            <v>160</v>
          </cell>
          <cell r="G263" t="str">
            <v>Non Productive</v>
          </cell>
          <cell r="H263" t="str">
            <v>OTHER MEETING</v>
          </cell>
          <cell r="I263">
            <v>446</v>
          </cell>
          <cell r="J263">
            <v>10770.21</v>
          </cell>
          <cell r="K263">
            <v>0</v>
          </cell>
          <cell r="L263">
            <v>10770.21</v>
          </cell>
          <cell r="M263">
            <v>10770.21</v>
          </cell>
          <cell r="N263">
            <v>0</v>
          </cell>
          <cell r="O263">
            <v>10770.21</v>
          </cell>
        </row>
        <row r="264">
          <cell r="B264" t="str">
            <v>BARG UNIT</v>
          </cell>
          <cell r="C264">
            <v>56</v>
          </cell>
          <cell r="D264" t="str">
            <v>POWER GENERATION</v>
          </cell>
          <cell r="E264" t="str">
            <v>Operational</v>
          </cell>
          <cell r="F264">
            <v>250</v>
          </cell>
          <cell r="G264" t="str">
            <v>Non Productive</v>
          </cell>
          <cell r="H264" t="str">
            <v>TEMPORARY RELIEVING</v>
          </cell>
          <cell r="I264">
            <v>51831.25</v>
          </cell>
          <cell r="J264">
            <v>121103.16</v>
          </cell>
          <cell r="K264">
            <v>0</v>
          </cell>
          <cell r="L264">
            <v>121103.16</v>
          </cell>
          <cell r="M264">
            <v>121103.16</v>
          </cell>
          <cell r="N264">
            <v>0</v>
          </cell>
          <cell r="O264">
            <v>121103.16</v>
          </cell>
        </row>
        <row r="265">
          <cell r="B265" t="str">
            <v>BARG UNIT</v>
          </cell>
          <cell r="C265">
            <v>56</v>
          </cell>
          <cell r="D265" t="str">
            <v>POWER GENERATION</v>
          </cell>
          <cell r="E265" t="str">
            <v>Operational</v>
          </cell>
          <cell r="F265">
            <v>300</v>
          </cell>
          <cell r="G265" t="str">
            <v>Non Productive</v>
          </cell>
          <cell r="H265" t="str">
            <v>PERF EXC REWARD</v>
          </cell>
          <cell r="I265">
            <v>0</v>
          </cell>
          <cell r="J265">
            <v>3976</v>
          </cell>
          <cell r="K265">
            <v>0</v>
          </cell>
          <cell r="L265">
            <v>3976</v>
          </cell>
          <cell r="M265">
            <v>3976</v>
          </cell>
          <cell r="N265">
            <v>0</v>
          </cell>
          <cell r="O265">
            <v>3976</v>
          </cell>
        </row>
        <row r="266">
          <cell r="B266" t="str">
            <v>BARG UNIT</v>
          </cell>
          <cell r="C266">
            <v>56</v>
          </cell>
          <cell r="D266" t="str">
            <v>POWER GENERATION</v>
          </cell>
          <cell r="E266" t="str">
            <v>Operational</v>
          </cell>
          <cell r="F266">
            <v>310</v>
          </cell>
          <cell r="G266" t="str">
            <v>Excluded</v>
          </cell>
          <cell r="H266" t="str">
            <v>DISABILITY - COMPANY</v>
          </cell>
          <cell r="I266">
            <v>0</v>
          </cell>
          <cell r="J266">
            <v>29218.01</v>
          </cell>
          <cell r="K266">
            <v>0</v>
          </cell>
          <cell r="L266">
            <v>0</v>
          </cell>
          <cell r="M266">
            <v>0</v>
          </cell>
          <cell r="N266">
            <v>29218.01</v>
          </cell>
          <cell r="O266">
            <v>29218.01</v>
          </cell>
        </row>
        <row r="267">
          <cell r="B267" t="str">
            <v>BARG UNIT</v>
          </cell>
          <cell r="C267">
            <v>56</v>
          </cell>
          <cell r="D267" t="str">
            <v>POWER GENERATION</v>
          </cell>
          <cell r="E267" t="str">
            <v>Operational</v>
          </cell>
          <cell r="F267">
            <v>320</v>
          </cell>
          <cell r="G267" t="str">
            <v>Excluded</v>
          </cell>
          <cell r="H267" t="str">
            <v>DISABILITY SUPPL</v>
          </cell>
          <cell r="I267">
            <v>0</v>
          </cell>
          <cell r="J267">
            <v>2477.81</v>
          </cell>
          <cell r="K267">
            <v>0</v>
          </cell>
          <cell r="L267">
            <v>0</v>
          </cell>
          <cell r="M267">
            <v>0</v>
          </cell>
          <cell r="N267">
            <v>2477.81</v>
          </cell>
          <cell r="O267">
            <v>2477.81</v>
          </cell>
        </row>
        <row r="268">
          <cell r="B268" t="str">
            <v>BARG UNIT</v>
          </cell>
          <cell r="C268">
            <v>56</v>
          </cell>
          <cell r="D268" t="str">
            <v>POWER GENERATION</v>
          </cell>
          <cell r="E268" t="str">
            <v>Operational</v>
          </cell>
          <cell r="F268">
            <v>330</v>
          </cell>
          <cell r="G268" t="str">
            <v>Excluded</v>
          </cell>
          <cell r="H268" t="str">
            <v>RETRO PAY THRFTBL</v>
          </cell>
          <cell r="I268">
            <v>0</v>
          </cell>
          <cell r="J268">
            <v>3001.17</v>
          </cell>
          <cell r="K268">
            <v>0</v>
          </cell>
          <cell r="L268">
            <v>0</v>
          </cell>
          <cell r="M268">
            <v>0</v>
          </cell>
          <cell r="N268">
            <v>3001.17</v>
          </cell>
          <cell r="O268">
            <v>3001.17</v>
          </cell>
        </row>
        <row r="269">
          <cell r="B269" t="str">
            <v>BARG UNIT</v>
          </cell>
          <cell r="C269">
            <v>56</v>
          </cell>
          <cell r="D269" t="str">
            <v>POWER GENERATION</v>
          </cell>
          <cell r="E269" t="str">
            <v>Operational</v>
          </cell>
          <cell r="F269">
            <v>410</v>
          </cell>
          <cell r="G269" t="str">
            <v>Non Productive</v>
          </cell>
          <cell r="H269" t="str">
            <v>PART DAY DISABILITY</v>
          </cell>
          <cell r="I269">
            <v>241.25</v>
          </cell>
          <cell r="J269">
            <v>5591.78</v>
          </cell>
          <cell r="K269">
            <v>0</v>
          </cell>
          <cell r="L269">
            <v>5591.78</v>
          </cell>
          <cell r="M269">
            <v>5591.78</v>
          </cell>
          <cell r="N269">
            <v>0</v>
          </cell>
          <cell r="O269">
            <v>5591.78</v>
          </cell>
        </row>
        <row r="270">
          <cell r="B270" t="str">
            <v>BARG UNIT</v>
          </cell>
          <cell r="C270">
            <v>56</v>
          </cell>
          <cell r="D270" t="str">
            <v>POWER GENERATION</v>
          </cell>
          <cell r="E270" t="str">
            <v>Operational</v>
          </cell>
          <cell r="F270">
            <v>430</v>
          </cell>
          <cell r="G270" t="str">
            <v>Non Productive</v>
          </cell>
          <cell r="H270" t="str">
            <v>FINAL VACATION ALLOW</v>
          </cell>
          <cell r="I270">
            <v>4302</v>
          </cell>
          <cell r="J270">
            <v>109867.48</v>
          </cell>
          <cell r="K270">
            <v>0</v>
          </cell>
          <cell r="L270">
            <v>109867.48</v>
          </cell>
          <cell r="M270">
            <v>109867.48</v>
          </cell>
          <cell r="N270">
            <v>0</v>
          </cell>
          <cell r="O270">
            <v>109867.48</v>
          </cell>
        </row>
        <row r="271">
          <cell r="B271" t="str">
            <v>BARG UNIT</v>
          </cell>
          <cell r="C271">
            <v>56</v>
          </cell>
          <cell r="D271" t="str">
            <v>POWER GENERATION</v>
          </cell>
          <cell r="E271" t="str">
            <v>Operational</v>
          </cell>
          <cell r="F271">
            <v>440</v>
          </cell>
          <cell r="G271" t="str">
            <v>Non Productive</v>
          </cell>
          <cell r="H271" t="str">
            <v>EXTENSION SICK TIME</v>
          </cell>
          <cell r="I271">
            <v>136</v>
          </cell>
          <cell r="J271">
            <v>3621.84</v>
          </cell>
          <cell r="K271">
            <v>0</v>
          </cell>
          <cell r="L271">
            <v>3621.84</v>
          </cell>
          <cell r="M271">
            <v>3621.84</v>
          </cell>
          <cell r="N271">
            <v>0</v>
          </cell>
          <cell r="O271">
            <v>3621.84</v>
          </cell>
        </row>
        <row r="272">
          <cell r="B272" t="str">
            <v>BARG UNIT</v>
          </cell>
          <cell r="C272">
            <v>56</v>
          </cell>
          <cell r="D272" t="str">
            <v>POWER GENERATION</v>
          </cell>
          <cell r="E272" t="str">
            <v>Operational</v>
          </cell>
          <cell r="F272">
            <v>450</v>
          </cell>
          <cell r="G272" t="str">
            <v>Non Productive</v>
          </cell>
          <cell r="H272" t="str">
            <v>LIGHT DUTY OJ INJ</v>
          </cell>
          <cell r="I272">
            <v>131</v>
          </cell>
          <cell r="J272">
            <v>3283.22</v>
          </cell>
          <cell r="K272">
            <v>0</v>
          </cell>
          <cell r="L272">
            <v>3283.22</v>
          </cell>
          <cell r="M272">
            <v>3283.22</v>
          </cell>
          <cell r="N272">
            <v>0</v>
          </cell>
          <cell r="O272">
            <v>3283.22</v>
          </cell>
        </row>
        <row r="273">
          <cell r="B273" t="str">
            <v>BARG UNIT</v>
          </cell>
          <cell r="C273">
            <v>56</v>
          </cell>
          <cell r="D273" t="str">
            <v>POWER GENERATION</v>
          </cell>
          <cell r="E273" t="str">
            <v>Operational</v>
          </cell>
          <cell r="F273">
            <v>460</v>
          </cell>
          <cell r="G273" t="str">
            <v>Non Productive</v>
          </cell>
          <cell r="H273" t="str">
            <v>LIGHT DUTY-OTHER</v>
          </cell>
          <cell r="I273">
            <v>404</v>
          </cell>
          <cell r="J273">
            <v>10199.57</v>
          </cell>
          <cell r="K273">
            <v>0</v>
          </cell>
          <cell r="L273">
            <v>10199.57</v>
          </cell>
          <cell r="M273">
            <v>10199.57</v>
          </cell>
          <cell r="N273">
            <v>0</v>
          </cell>
          <cell r="O273">
            <v>10199.57</v>
          </cell>
        </row>
        <row r="274">
          <cell r="B274" t="str">
            <v>BARG UNIT</v>
          </cell>
          <cell r="C274">
            <v>56</v>
          </cell>
          <cell r="D274" t="str">
            <v>POWER GENERATION</v>
          </cell>
          <cell r="E274" t="str">
            <v>Operational</v>
          </cell>
          <cell r="F274">
            <v>480</v>
          </cell>
          <cell r="G274" t="str">
            <v>Non Productive</v>
          </cell>
          <cell r="H274" t="str">
            <v>FINAL FLOATING HOL</v>
          </cell>
          <cell r="I274">
            <v>184</v>
          </cell>
          <cell r="J274">
            <v>5187.3599999999997</v>
          </cell>
          <cell r="K274">
            <v>0</v>
          </cell>
          <cell r="L274">
            <v>5187.3599999999997</v>
          </cell>
          <cell r="M274">
            <v>5187.3599999999997</v>
          </cell>
          <cell r="N274">
            <v>0</v>
          </cell>
          <cell r="O274">
            <v>5187.3599999999997</v>
          </cell>
        </row>
        <row r="275">
          <cell r="B275" t="str">
            <v>BARG UNIT</v>
          </cell>
          <cell r="C275">
            <v>56</v>
          </cell>
          <cell r="D275" t="str">
            <v>POWER GENERATION</v>
          </cell>
          <cell r="E275" t="str">
            <v>Operational</v>
          </cell>
          <cell r="F275">
            <v>490</v>
          </cell>
          <cell r="G275" t="str">
            <v>Excluded</v>
          </cell>
          <cell r="H275" t="str">
            <v>VAR SHIFT ADJ</v>
          </cell>
          <cell r="I275">
            <v>0</v>
          </cell>
          <cell r="J275">
            <v>-86105.54</v>
          </cell>
          <cell r="K275">
            <v>0</v>
          </cell>
          <cell r="L275">
            <v>0</v>
          </cell>
          <cell r="M275">
            <v>0</v>
          </cell>
          <cell r="N275">
            <v>-86105.54</v>
          </cell>
          <cell r="O275">
            <v>-86105.54</v>
          </cell>
        </row>
        <row r="276">
          <cell r="B276" t="str">
            <v>BARG UNIT</v>
          </cell>
          <cell r="C276">
            <v>56</v>
          </cell>
          <cell r="D276" t="str">
            <v>POWER GENERATION</v>
          </cell>
          <cell r="E276" t="str">
            <v>Operational</v>
          </cell>
          <cell r="F276">
            <v>560</v>
          </cell>
          <cell r="G276" t="str">
            <v>Non Productive</v>
          </cell>
          <cell r="H276" t="str">
            <v>LUMP SUM - MERIT</v>
          </cell>
          <cell r="I276">
            <v>0</v>
          </cell>
          <cell r="J276">
            <v>1295</v>
          </cell>
          <cell r="K276">
            <v>0</v>
          </cell>
          <cell r="L276">
            <v>1295</v>
          </cell>
          <cell r="M276">
            <v>1295</v>
          </cell>
          <cell r="N276">
            <v>0</v>
          </cell>
          <cell r="O276">
            <v>1295</v>
          </cell>
        </row>
        <row r="277">
          <cell r="B277" t="str">
            <v>BARG UNIT</v>
          </cell>
          <cell r="C277">
            <v>56</v>
          </cell>
          <cell r="D277" t="str">
            <v>POWER GENERATION</v>
          </cell>
          <cell r="E277" t="str">
            <v>Operational</v>
          </cell>
          <cell r="F277">
            <v>700</v>
          </cell>
          <cell r="G277" t="str">
            <v>Non Productive</v>
          </cell>
          <cell r="H277" t="str">
            <v>JOINT SAFETY ACTIV</v>
          </cell>
          <cell r="I277">
            <v>871.75</v>
          </cell>
          <cell r="J277">
            <v>23032.25</v>
          </cell>
          <cell r="K277">
            <v>0</v>
          </cell>
          <cell r="L277">
            <v>23032.25</v>
          </cell>
          <cell r="M277">
            <v>23032.25</v>
          </cell>
          <cell r="N277">
            <v>0</v>
          </cell>
          <cell r="O277">
            <v>23032.25</v>
          </cell>
        </row>
        <row r="278">
          <cell r="B278" t="str">
            <v>BARG UNIT</v>
          </cell>
          <cell r="C278">
            <v>56</v>
          </cell>
          <cell r="D278" t="str">
            <v>POWER GENERATION</v>
          </cell>
          <cell r="E278" t="str">
            <v>Operational</v>
          </cell>
          <cell r="F278">
            <v>710</v>
          </cell>
          <cell r="G278" t="str">
            <v>Non Productive</v>
          </cell>
          <cell r="H278" t="str">
            <v>DISPUTE RESOLUTION</v>
          </cell>
          <cell r="I278">
            <v>1440</v>
          </cell>
          <cell r="J278">
            <v>35650.42</v>
          </cell>
          <cell r="K278">
            <v>0</v>
          </cell>
          <cell r="L278">
            <v>35650.42</v>
          </cell>
          <cell r="M278">
            <v>35650.42</v>
          </cell>
          <cell r="N278">
            <v>0</v>
          </cell>
          <cell r="O278">
            <v>35650.42</v>
          </cell>
        </row>
        <row r="279">
          <cell r="B279" t="str">
            <v>BARG UNIT</v>
          </cell>
          <cell r="C279">
            <v>56</v>
          </cell>
          <cell r="D279" t="str">
            <v>POWER GENERATION</v>
          </cell>
          <cell r="E279" t="str">
            <v>Operational</v>
          </cell>
          <cell r="F279">
            <v>720</v>
          </cell>
          <cell r="G279" t="str">
            <v>Non Productive</v>
          </cell>
          <cell r="H279" t="str">
            <v>JOINT TEAM INVOLVE</v>
          </cell>
          <cell r="I279">
            <v>116.5</v>
          </cell>
          <cell r="J279">
            <v>3026.98</v>
          </cell>
          <cell r="K279">
            <v>0</v>
          </cell>
          <cell r="L279">
            <v>3026.98</v>
          </cell>
          <cell r="M279">
            <v>3026.98</v>
          </cell>
          <cell r="N279">
            <v>0</v>
          </cell>
          <cell r="O279">
            <v>3026.98</v>
          </cell>
        </row>
        <row r="280">
          <cell r="B280" t="str">
            <v>BARG UNIT</v>
          </cell>
          <cell r="C280">
            <v>56</v>
          </cell>
          <cell r="D280" t="str">
            <v>POWER GENERATION</v>
          </cell>
          <cell r="E280" t="str">
            <v>Operational</v>
          </cell>
          <cell r="F280">
            <v>730</v>
          </cell>
          <cell r="G280" t="str">
            <v>Non Productive</v>
          </cell>
          <cell r="H280" t="str">
            <v>MGT REQUEST MEETING</v>
          </cell>
          <cell r="I280">
            <v>82</v>
          </cell>
          <cell r="J280">
            <v>2051.46</v>
          </cell>
          <cell r="K280">
            <v>0</v>
          </cell>
          <cell r="L280">
            <v>2051.46</v>
          </cell>
          <cell r="M280">
            <v>2051.46</v>
          </cell>
          <cell r="N280">
            <v>0</v>
          </cell>
          <cell r="O280">
            <v>2051.46</v>
          </cell>
        </row>
        <row r="281">
          <cell r="B281" t="str">
            <v>BARG UNIT</v>
          </cell>
          <cell r="C281">
            <v>56</v>
          </cell>
          <cell r="D281" t="str">
            <v>POWER GENERATION</v>
          </cell>
          <cell r="E281" t="str">
            <v>Operational</v>
          </cell>
          <cell r="F281">
            <v>970</v>
          </cell>
          <cell r="G281" t="str">
            <v>Excluded</v>
          </cell>
          <cell r="H281" t="str">
            <v>PRETAX MEDICAL</v>
          </cell>
          <cell r="I281">
            <v>0</v>
          </cell>
          <cell r="J281">
            <v>-546760.93000000005</v>
          </cell>
          <cell r="K281">
            <v>0</v>
          </cell>
          <cell r="L281">
            <v>0</v>
          </cell>
          <cell r="M281">
            <v>0</v>
          </cell>
          <cell r="N281">
            <v>-546760.93000000005</v>
          </cell>
          <cell r="O281">
            <v>-546760.93000000005</v>
          </cell>
        </row>
        <row r="282">
          <cell r="B282" t="str">
            <v>BARG UNIT</v>
          </cell>
          <cell r="C282">
            <v>56</v>
          </cell>
          <cell r="D282" t="str">
            <v>POWER GENERATION</v>
          </cell>
          <cell r="E282" t="str">
            <v>Operational</v>
          </cell>
          <cell r="F282">
            <v>971</v>
          </cell>
          <cell r="G282" t="str">
            <v>Excluded</v>
          </cell>
          <cell r="H282" t="str">
            <v>MEDICAL BENEFIT $</v>
          </cell>
          <cell r="I282">
            <v>0</v>
          </cell>
          <cell r="J282">
            <v>4016</v>
          </cell>
          <cell r="K282">
            <v>0</v>
          </cell>
          <cell r="L282">
            <v>0</v>
          </cell>
          <cell r="M282">
            <v>0</v>
          </cell>
          <cell r="N282">
            <v>4016</v>
          </cell>
          <cell r="O282">
            <v>4016</v>
          </cell>
        </row>
        <row r="283">
          <cell r="B283" t="str">
            <v>BARG UNIT</v>
          </cell>
          <cell r="C283">
            <v>56</v>
          </cell>
          <cell r="D283" t="str">
            <v>POWER GENERATION</v>
          </cell>
          <cell r="E283" t="str">
            <v>Operational</v>
          </cell>
          <cell r="F283">
            <v>972</v>
          </cell>
          <cell r="G283" t="str">
            <v>Excluded</v>
          </cell>
          <cell r="H283" t="str">
            <v>PRETAX DENTAL</v>
          </cell>
          <cell r="I283">
            <v>0</v>
          </cell>
          <cell r="J283">
            <v>-68882</v>
          </cell>
          <cell r="K283">
            <v>0</v>
          </cell>
          <cell r="L283">
            <v>0</v>
          </cell>
          <cell r="M283">
            <v>0</v>
          </cell>
          <cell r="N283">
            <v>-68882</v>
          </cell>
          <cell r="O283">
            <v>-68882</v>
          </cell>
        </row>
        <row r="284">
          <cell r="B284" t="str">
            <v>BARG UNIT</v>
          </cell>
          <cell r="C284">
            <v>56</v>
          </cell>
          <cell r="D284" t="str">
            <v>POWER GENERATION</v>
          </cell>
          <cell r="E284" t="str">
            <v>Operational</v>
          </cell>
          <cell r="F284">
            <v>973</v>
          </cell>
          <cell r="G284" t="str">
            <v>Excluded</v>
          </cell>
          <cell r="H284" t="str">
            <v>DENTAL BENEFIT $</v>
          </cell>
          <cell r="I284">
            <v>0</v>
          </cell>
          <cell r="J284">
            <v>94.25</v>
          </cell>
          <cell r="K284">
            <v>0</v>
          </cell>
          <cell r="L284">
            <v>0</v>
          </cell>
          <cell r="M284">
            <v>0</v>
          </cell>
          <cell r="N284">
            <v>94.25</v>
          </cell>
          <cell r="O284">
            <v>94.25</v>
          </cell>
        </row>
        <row r="285">
          <cell r="B285" t="str">
            <v>BARG UNIT</v>
          </cell>
          <cell r="C285">
            <v>56</v>
          </cell>
          <cell r="D285" t="str">
            <v>POWER GENERATION</v>
          </cell>
          <cell r="E285" t="str">
            <v>Operational</v>
          </cell>
          <cell r="F285">
            <v>974</v>
          </cell>
          <cell r="G285" t="str">
            <v>Excluded</v>
          </cell>
          <cell r="H285" t="str">
            <v>PRETAX EMP LIFE INS</v>
          </cell>
          <cell r="I285">
            <v>0</v>
          </cell>
          <cell r="J285">
            <v>-127980.99</v>
          </cell>
          <cell r="K285">
            <v>0</v>
          </cell>
          <cell r="L285">
            <v>0</v>
          </cell>
          <cell r="M285">
            <v>0</v>
          </cell>
          <cell r="N285">
            <v>-127980.99</v>
          </cell>
          <cell r="O285">
            <v>-127980.99</v>
          </cell>
        </row>
        <row r="286">
          <cell r="B286" t="str">
            <v>BARG UNIT</v>
          </cell>
          <cell r="C286">
            <v>56</v>
          </cell>
          <cell r="D286" t="str">
            <v>POWER GENERATION</v>
          </cell>
          <cell r="E286" t="str">
            <v>Operational</v>
          </cell>
          <cell r="F286">
            <v>976</v>
          </cell>
          <cell r="G286" t="str">
            <v>Excluded</v>
          </cell>
          <cell r="H286" t="str">
            <v>LIFE INS BENEFIT $</v>
          </cell>
          <cell r="I286">
            <v>0</v>
          </cell>
          <cell r="J286">
            <v>89.94</v>
          </cell>
          <cell r="K286">
            <v>0</v>
          </cell>
          <cell r="L286">
            <v>0</v>
          </cell>
          <cell r="M286">
            <v>0</v>
          </cell>
          <cell r="N286">
            <v>89.94</v>
          </cell>
          <cell r="O286">
            <v>89.94</v>
          </cell>
        </row>
        <row r="287">
          <cell r="B287" t="str">
            <v>BARG UNIT</v>
          </cell>
          <cell r="C287">
            <v>56</v>
          </cell>
          <cell r="D287" t="str">
            <v>POWER GENERATION</v>
          </cell>
          <cell r="E287" t="str">
            <v>Operational</v>
          </cell>
          <cell r="F287">
            <v>977</v>
          </cell>
          <cell r="G287" t="str">
            <v>Excluded</v>
          </cell>
          <cell r="H287" t="str">
            <v>PRETAX LTD</v>
          </cell>
          <cell r="I287">
            <v>0</v>
          </cell>
          <cell r="J287">
            <v>-405.42</v>
          </cell>
          <cell r="K287">
            <v>0</v>
          </cell>
          <cell r="L287">
            <v>0</v>
          </cell>
          <cell r="M287">
            <v>0</v>
          </cell>
          <cell r="N287">
            <v>-405.42</v>
          </cell>
          <cell r="O287">
            <v>-405.42</v>
          </cell>
        </row>
        <row r="288">
          <cell r="B288" t="str">
            <v>BARG UNIT</v>
          </cell>
          <cell r="C288">
            <v>56</v>
          </cell>
          <cell r="D288" t="str">
            <v>POWER GENERATION</v>
          </cell>
          <cell r="E288" t="str">
            <v>Operational</v>
          </cell>
          <cell r="F288">
            <v>978</v>
          </cell>
          <cell r="G288" t="str">
            <v>Excluded</v>
          </cell>
          <cell r="H288" t="str">
            <v>LTD BENEFIT $</v>
          </cell>
          <cell r="I288">
            <v>0</v>
          </cell>
          <cell r="J288">
            <v>361.56</v>
          </cell>
          <cell r="K288">
            <v>0</v>
          </cell>
          <cell r="L288">
            <v>0</v>
          </cell>
          <cell r="M288">
            <v>0</v>
          </cell>
          <cell r="N288">
            <v>361.56</v>
          </cell>
          <cell r="O288">
            <v>361.56</v>
          </cell>
        </row>
        <row r="289">
          <cell r="B289" t="str">
            <v>BARG UNIT</v>
          </cell>
          <cell r="C289">
            <v>56</v>
          </cell>
          <cell r="D289" t="str">
            <v>POWER GENERATION</v>
          </cell>
          <cell r="E289" t="str">
            <v>Operational</v>
          </cell>
          <cell r="F289">
            <v>979</v>
          </cell>
          <cell r="G289" t="str">
            <v>Excluded</v>
          </cell>
          <cell r="H289" t="str">
            <v>VACATION BUY</v>
          </cell>
          <cell r="I289">
            <v>0</v>
          </cell>
          <cell r="J289">
            <v>-246.8</v>
          </cell>
          <cell r="K289">
            <v>0</v>
          </cell>
          <cell r="L289">
            <v>0</v>
          </cell>
          <cell r="M289">
            <v>0</v>
          </cell>
          <cell r="N289">
            <v>-246.8</v>
          </cell>
          <cell r="O289">
            <v>-246.8</v>
          </cell>
        </row>
        <row r="290">
          <cell r="B290" t="str">
            <v>BARG UNIT</v>
          </cell>
          <cell r="C290">
            <v>56</v>
          </cell>
          <cell r="D290" t="str">
            <v>POWER GENERATION</v>
          </cell>
          <cell r="E290" t="str">
            <v>Operational</v>
          </cell>
          <cell r="F290">
            <v>984</v>
          </cell>
          <cell r="G290" t="str">
            <v>Excluded</v>
          </cell>
          <cell r="H290" t="str">
            <v>VISION - PRE-TAX DED</v>
          </cell>
          <cell r="I290">
            <v>0</v>
          </cell>
          <cell r="J290">
            <v>-80.760000000000005</v>
          </cell>
          <cell r="K290">
            <v>0</v>
          </cell>
          <cell r="L290">
            <v>0</v>
          </cell>
          <cell r="M290">
            <v>0</v>
          </cell>
          <cell r="N290">
            <v>-80.760000000000005</v>
          </cell>
          <cell r="O290">
            <v>-80.760000000000005</v>
          </cell>
        </row>
        <row r="291">
          <cell r="B291" t="str">
            <v>BARG UNIT</v>
          </cell>
          <cell r="C291">
            <v>56</v>
          </cell>
          <cell r="D291" t="str">
            <v>POWER GENERATION</v>
          </cell>
          <cell r="E291" t="str">
            <v>Operational</v>
          </cell>
          <cell r="F291">
            <v>990</v>
          </cell>
          <cell r="G291" t="str">
            <v>Excluded</v>
          </cell>
          <cell r="H291" t="str">
            <v>THRIFT CATCH UP</v>
          </cell>
          <cell r="I291">
            <v>0</v>
          </cell>
          <cell r="J291">
            <v>-9360.32</v>
          </cell>
          <cell r="K291">
            <v>0</v>
          </cell>
          <cell r="L291">
            <v>0</v>
          </cell>
          <cell r="M291">
            <v>0</v>
          </cell>
          <cell r="N291">
            <v>-9360.32</v>
          </cell>
          <cell r="O291">
            <v>-9360.32</v>
          </cell>
        </row>
        <row r="292">
          <cell r="B292" t="str">
            <v>BARG UNIT</v>
          </cell>
          <cell r="C292">
            <v>56</v>
          </cell>
          <cell r="D292" t="str">
            <v>POWER GENERATION</v>
          </cell>
          <cell r="E292" t="str">
            <v>Operational</v>
          </cell>
          <cell r="F292">
            <v>998</v>
          </cell>
          <cell r="G292" t="str">
            <v>Excluded</v>
          </cell>
          <cell r="H292" t="str">
            <v>BA THRFT STP AT CAP</v>
          </cell>
          <cell r="I292">
            <v>0</v>
          </cell>
          <cell r="J292">
            <v>-1401389.92</v>
          </cell>
          <cell r="K292">
            <v>0</v>
          </cell>
          <cell r="L292">
            <v>0</v>
          </cell>
          <cell r="M292">
            <v>0</v>
          </cell>
          <cell r="N292">
            <v>-1401389.92</v>
          </cell>
          <cell r="O292">
            <v>-1401389.92</v>
          </cell>
        </row>
        <row r="293">
          <cell r="B293" t="str">
            <v>BARG UNIT</v>
          </cell>
          <cell r="C293">
            <v>56</v>
          </cell>
          <cell r="D293" t="str">
            <v>POWER GENERATION</v>
          </cell>
          <cell r="E293" t="str">
            <v>Operational</v>
          </cell>
          <cell r="F293">
            <v>999</v>
          </cell>
          <cell r="G293" t="str">
            <v>Excluded</v>
          </cell>
          <cell r="H293" t="str">
            <v>SUP THRFT STP AT CAP</v>
          </cell>
          <cell r="I293">
            <v>0</v>
          </cell>
          <cell r="J293">
            <v>-961343.73</v>
          </cell>
          <cell r="K293">
            <v>0</v>
          </cell>
          <cell r="L293">
            <v>0</v>
          </cell>
          <cell r="M293">
            <v>0</v>
          </cell>
          <cell r="N293">
            <v>-961343.73</v>
          </cell>
          <cell r="O293">
            <v>-961343.73</v>
          </cell>
        </row>
        <row r="294">
          <cell r="B294" t="str">
            <v>BARG UNIT</v>
          </cell>
          <cell r="C294">
            <v>56</v>
          </cell>
          <cell r="D294" t="str">
            <v>POWER GENERATION</v>
          </cell>
          <cell r="E294" t="str">
            <v>Operational</v>
          </cell>
          <cell r="F294" t="str">
            <v>C37</v>
          </cell>
          <cell r="G294" t="str">
            <v>Excluded</v>
          </cell>
          <cell r="H294" t="str">
            <v>UNUSED VACATION PAY</v>
          </cell>
          <cell r="I294">
            <v>0</v>
          </cell>
          <cell r="J294">
            <v>1950.16</v>
          </cell>
          <cell r="K294">
            <v>0</v>
          </cell>
          <cell r="L294">
            <v>0</v>
          </cell>
          <cell r="M294">
            <v>0</v>
          </cell>
          <cell r="N294">
            <v>1950.16</v>
          </cell>
          <cell r="O294">
            <v>1950.16</v>
          </cell>
        </row>
        <row r="295">
          <cell r="B295" t="str">
            <v>BARG UNIT</v>
          </cell>
          <cell r="C295">
            <v>56</v>
          </cell>
          <cell r="D295" t="str">
            <v>POWER GENERATION</v>
          </cell>
          <cell r="E295" t="str">
            <v>Operational</v>
          </cell>
          <cell r="F295" t="str">
            <v>C40</v>
          </cell>
          <cell r="G295" t="str">
            <v>Excluded</v>
          </cell>
          <cell r="H295" t="str">
            <v>ADOPTION ASSISTANCE</v>
          </cell>
          <cell r="I295">
            <v>0</v>
          </cell>
          <cell r="J295">
            <v>2500</v>
          </cell>
          <cell r="K295">
            <v>0</v>
          </cell>
          <cell r="L295">
            <v>0</v>
          </cell>
          <cell r="M295">
            <v>0</v>
          </cell>
          <cell r="N295">
            <v>2500</v>
          </cell>
          <cell r="O295">
            <v>2500</v>
          </cell>
        </row>
        <row r="296">
          <cell r="B296" t="str">
            <v>BARG UNIT</v>
          </cell>
          <cell r="C296">
            <v>56</v>
          </cell>
          <cell r="D296" t="str">
            <v>POWER GENERATION</v>
          </cell>
          <cell r="E296" t="str">
            <v>Operational</v>
          </cell>
          <cell r="F296" t="str">
            <v>C76</v>
          </cell>
          <cell r="G296" t="str">
            <v>Excluded</v>
          </cell>
          <cell r="H296" t="str">
            <v>INSTRUCT PAY GENERAL</v>
          </cell>
          <cell r="I296">
            <v>0</v>
          </cell>
          <cell r="J296">
            <v>24</v>
          </cell>
          <cell r="K296">
            <v>0</v>
          </cell>
          <cell r="L296">
            <v>0</v>
          </cell>
          <cell r="M296">
            <v>0</v>
          </cell>
          <cell r="N296">
            <v>24</v>
          </cell>
          <cell r="O296">
            <v>24</v>
          </cell>
        </row>
        <row r="297">
          <cell r="B297" t="str">
            <v>BARG UNIT</v>
          </cell>
          <cell r="C297">
            <v>56</v>
          </cell>
          <cell r="D297" t="str">
            <v>POWER GENERATION</v>
          </cell>
          <cell r="E297" t="str">
            <v>Operational</v>
          </cell>
          <cell r="F297" t="str">
            <v>G04</v>
          </cell>
          <cell r="G297" t="str">
            <v>Excluded</v>
          </cell>
          <cell r="H297" t="str">
            <v>GROSSUP</v>
          </cell>
          <cell r="I297">
            <v>0</v>
          </cell>
          <cell r="J297">
            <v>17571.29</v>
          </cell>
          <cell r="K297">
            <v>0</v>
          </cell>
          <cell r="L297">
            <v>0</v>
          </cell>
          <cell r="M297">
            <v>0</v>
          </cell>
          <cell r="N297">
            <v>17571.29</v>
          </cell>
          <cell r="O297">
            <v>17571.29</v>
          </cell>
        </row>
        <row r="298">
          <cell r="B298" t="str">
            <v>BARG UNIT</v>
          </cell>
          <cell r="C298">
            <v>56</v>
          </cell>
          <cell r="D298" t="str">
            <v>POWER GENERATION</v>
          </cell>
          <cell r="E298" t="str">
            <v>Operational</v>
          </cell>
          <cell r="F298" t="str">
            <v>G09</v>
          </cell>
          <cell r="G298" t="str">
            <v>Excluded</v>
          </cell>
          <cell r="H298" t="str">
            <v>WELLNESS REFUND</v>
          </cell>
          <cell r="I298">
            <v>0</v>
          </cell>
          <cell r="J298">
            <v>1031.23</v>
          </cell>
          <cell r="K298">
            <v>0</v>
          </cell>
          <cell r="L298">
            <v>0</v>
          </cell>
          <cell r="M298">
            <v>0</v>
          </cell>
          <cell r="N298">
            <v>1031.23</v>
          </cell>
          <cell r="O298">
            <v>1031.23</v>
          </cell>
        </row>
        <row r="299">
          <cell r="B299" t="str">
            <v>BARG UNIT</v>
          </cell>
          <cell r="C299">
            <v>56</v>
          </cell>
          <cell r="D299" t="str">
            <v>POWER GENERATION</v>
          </cell>
          <cell r="E299" t="str">
            <v>Operational</v>
          </cell>
          <cell r="F299" t="str">
            <v>G20</v>
          </cell>
          <cell r="G299" t="str">
            <v>Excluded</v>
          </cell>
          <cell r="H299" t="str">
            <v>MOV EXP-TXBL</v>
          </cell>
          <cell r="I299">
            <v>0</v>
          </cell>
          <cell r="J299">
            <v>7485.35</v>
          </cell>
          <cell r="K299">
            <v>0</v>
          </cell>
          <cell r="L299">
            <v>0</v>
          </cell>
          <cell r="M299">
            <v>0</v>
          </cell>
          <cell r="N299">
            <v>7485.35</v>
          </cell>
          <cell r="O299">
            <v>7485.35</v>
          </cell>
        </row>
        <row r="300">
          <cell r="B300" t="str">
            <v>BARG UNIT</v>
          </cell>
          <cell r="C300">
            <v>56</v>
          </cell>
          <cell r="D300" t="str">
            <v>POWER GENERATION</v>
          </cell>
          <cell r="E300" t="str">
            <v>Operational</v>
          </cell>
          <cell r="F300" t="str">
            <v>G25</v>
          </cell>
          <cell r="G300" t="str">
            <v>Excluded</v>
          </cell>
          <cell r="H300" t="str">
            <v>MOV EXP GROSSUP</v>
          </cell>
          <cell r="I300">
            <v>0</v>
          </cell>
          <cell r="J300">
            <v>367.65</v>
          </cell>
          <cell r="K300">
            <v>0</v>
          </cell>
          <cell r="L300">
            <v>0</v>
          </cell>
          <cell r="M300">
            <v>0</v>
          </cell>
          <cell r="N300">
            <v>367.65</v>
          </cell>
          <cell r="O300">
            <v>367.65</v>
          </cell>
        </row>
        <row r="301">
          <cell r="B301" t="str">
            <v>BARG UNIT</v>
          </cell>
          <cell r="C301">
            <v>56</v>
          </cell>
          <cell r="D301" t="str">
            <v>POWER GENERATION</v>
          </cell>
          <cell r="E301" t="str">
            <v>Operational</v>
          </cell>
          <cell r="F301" t="str">
            <v>H30</v>
          </cell>
          <cell r="G301" t="str">
            <v>Non Productive</v>
          </cell>
          <cell r="H301" t="str">
            <v>PERF EXC REWARD</v>
          </cell>
          <cell r="I301">
            <v>0</v>
          </cell>
          <cell r="J301">
            <v>2023</v>
          </cell>
          <cell r="K301">
            <v>0</v>
          </cell>
          <cell r="L301">
            <v>2023</v>
          </cell>
          <cell r="M301">
            <v>2023</v>
          </cell>
          <cell r="N301">
            <v>0</v>
          </cell>
          <cell r="O301">
            <v>2023</v>
          </cell>
        </row>
        <row r="302">
          <cell r="B302" t="str">
            <v>BARG UNIT</v>
          </cell>
          <cell r="C302">
            <v>56</v>
          </cell>
          <cell r="D302" t="str">
            <v>POWER GENERATION</v>
          </cell>
          <cell r="E302" t="str">
            <v>Operational</v>
          </cell>
          <cell r="F302" t="str">
            <v>H33</v>
          </cell>
          <cell r="G302" t="str">
            <v>Non Productive</v>
          </cell>
          <cell r="H302" t="str">
            <v>CERT WELDERS PAY</v>
          </cell>
          <cell r="I302">
            <v>0</v>
          </cell>
          <cell r="J302">
            <v>41000</v>
          </cell>
          <cell r="K302">
            <v>0</v>
          </cell>
          <cell r="L302">
            <v>41000</v>
          </cell>
          <cell r="M302">
            <v>41000</v>
          </cell>
          <cell r="N302">
            <v>0</v>
          </cell>
          <cell r="O302">
            <v>41000</v>
          </cell>
        </row>
        <row r="303">
          <cell r="B303" t="str">
            <v>BARG UNIT</v>
          </cell>
          <cell r="C303">
            <v>56</v>
          </cell>
          <cell r="D303" t="str">
            <v>POWER GENERATION</v>
          </cell>
          <cell r="E303" t="str">
            <v>Operational</v>
          </cell>
          <cell r="F303" t="str">
            <v>J05</v>
          </cell>
          <cell r="G303" t="str">
            <v>Excluded</v>
          </cell>
          <cell r="H303" t="str">
            <v>SITE ALLOW 50M +</v>
          </cell>
          <cell r="I303">
            <v>0</v>
          </cell>
          <cell r="J303">
            <v>39450</v>
          </cell>
          <cell r="K303">
            <v>0</v>
          </cell>
          <cell r="L303">
            <v>0</v>
          </cell>
          <cell r="M303">
            <v>0</v>
          </cell>
          <cell r="N303">
            <v>39450</v>
          </cell>
          <cell r="O303">
            <v>39450</v>
          </cell>
        </row>
        <row r="304">
          <cell r="B304" t="str">
            <v>BARG UNIT</v>
          </cell>
          <cell r="C304">
            <v>56</v>
          </cell>
          <cell r="D304" t="str">
            <v>POWER GENERATION</v>
          </cell>
          <cell r="E304" t="str">
            <v>Operational</v>
          </cell>
          <cell r="F304" t="str">
            <v>J10</v>
          </cell>
          <cell r="G304" t="str">
            <v>Excluded</v>
          </cell>
          <cell r="H304" t="str">
            <v>O.T. MEALS NON-XM</v>
          </cell>
          <cell r="I304">
            <v>25951</v>
          </cell>
          <cell r="J304">
            <v>285461</v>
          </cell>
          <cell r="K304">
            <v>0</v>
          </cell>
          <cell r="L304">
            <v>0</v>
          </cell>
          <cell r="M304">
            <v>0</v>
          </cell>
          <cell r="N304">
            <v>285461</v>
          </cell>
          <cell r="O304">
            <v>285461</v>
          </cell>
        </row>
        <row r="305">
          <cell r="B305" t="str">
            <v>BARG UNIT</v>
          </cell>
          <cell r="C305">
            <v>56</v>
          </cell>
          <cell r="D305" t="str">
            <v>POWER GENERATION</v>
          </cell>
          <cell r="E305" t="str">
            <v>Operational</v>
          </cell>
          <cell r="F305" t="str">
            <v>J20</v>
          </cell>
          <cell r="G305" t="str">
            <v>Excluded</v>
          </cell>
          <cell r="H305" t="str">
            <v>IMP INC EXCESS LIF T</v>
          </cell>
          <cell r="I305">
            <v>0</v>
          </cell>
          <cell r="J305">
            <v>89631.26</v>
          </cell>
          <cell r="K305">
            <v>0</v>
          </cell>
          <cell r="L305">
            <v>0</v>
          </cell>
          <cell r="M305">
            <v>0</v>
          </cell>
          <cell r="N305">
            <v>89631.26</v>
          </cell>
          <cell r="O305">
            <v>89631.26</v>
          </cell>
        </row>
        <row r="306">
          <cell r="B306" t="str">
            <v>BARG UNIT</v>
          </cell>
          <cell r="C306">
            <v>56</v>
          </cell>
          <cell r="D306" t="str">
            <v>POWER GENERATION</v>
          </cell>
          <cell r="E306" t="str">
            <v>Operational</v>
          </cell>
          <cell r="F306" t="str">
            <v>J25</v>
          </cell>
          <cell r="G306" t="str">
            <v>Excluded</v>
          </cell>
          <cell r="H306" t="str">
            <v>IMP INC DEP LIFE</v>
          </cell>
          <cell r="I306">
            <v>0</v>
          </cell>
          <cell r="J306">
            <v>9706.7999999999993</v>
          </cell>
          <cell r="K306">
            <v>0</v>
          </cell>
          <cell r="L306">
            <v>0</v>
          </cell>
          <cell r="M306">
            <v>0</v>
          </cell>
          <cell r="N306">
            <v>9706.7999999999993</v>
          </cell>
          <cell r="O306">
            <v>9706.7999999999993</v>
          </cell>
        </row>
        <row r="307">
          <cell r="B307" t="str">
            <v>BARG UNIT</v>
          </cell>
          <cell r="C307">
            <v>56</v>
          </cell>
          <cell r="D307" t="str">
            <v>POWER GENERATION</v>
          </cell>
          <cell r="E307" t="str">
            <v>Operational</v>
          </cell>
          <cell r="F307" t="str">
            <v>J40</v>
          </cell>
          <cell r="G307" t="str">
            <v>Excluded</v>
          </cell>
          <cell r="H307" t="str">
            <v>PH ALLOW-TXBL</v>
          </cell>
          <cell r="I307">
            <v>0</v>
          </cell>
          <cell r="J307">
            <v>666</v>
          </cell>
          <cell r="K307">
            <v>0</v>
          </cell>
          <cell r="L307">
            <v>0</v>
          </cell>
          <cell r="M307">
            <v>0</v>
          </cell>
          <cell r="N307">
            <v>666</v>
          </cell>
          <cell r="O307">
            <v>666</v>
          </cell>
        </row>
        <row r="308">
          <cell r="B308" t="str">
            <v>BARG UNIT</v>
          </cell>
          <cell r="C308">
            <v>56</v>
          </cell>
          <cell r="D308" t="str">
            <v>POWER GENERATION</v>
          </cell>
          <cell r="E308" t="str">
            <v>Operational</v>
          </cell>
          <cell r="F308" t="str">
            <v>J82</v>
          </cell>
          <cell r="G308" t="str">
            <v>Excluded</v>
          </cell>
          <cell r="H308" t="str">
            <v>IMP CNTR CAR V INS 2</v>
          </cell>
          <cell r="I308">
            <v>0</v>
          </cell>
          <cell r="J308">
            <v>77</v>
          </cell>
          <cell r="K308">
            <v>0</v>
          </cell>
          <cell r="L308">
            <v>0</v>
          </cell>
          <cell r="M308">
            <v>0</v>
          </cell>
          <cell r="N308">
            <v>77</v>
          </cell>
          <cell r="O308">
            <v>77</v>
          </cell>
        </row>
        <row r="309">
          <cell r="B309" t="str">
            <v>BARG UNIT</v>
          </cell>
          <cell r="C309">
            <v>56</v>
          </cell>
          <cell r="D309" t="str">
            <v>POWER GENERATION</v>
          </cell>
          <cell r="E309" t="str">
            <v>Operational</v>
          </cell>
          <cell r="F309" t="str">
            <v>P52</v>
          </cell>
          <cell r="G309" t="str">
            <v>Excluded</v>
          </cell>
          <cell r="H309" t="str">
            <v>CC V INS RMB N-TX 2</v>
          </cell>
          <cell r="I309">
            <v>0</v>
          </cell>
          <cell r="J309">
            <v>129.5</v>
          </cell>
          <cell r="K309">
            <v>0</v>
          </cell>
          <cell r="L309">
            <v>0</v>
          </cell>
          <cell r="M309">
            <v>0</v>
          </cell>
          <cell r="N309">
            <v>129.5</v>
          </cell>
          <cell r="O309">
            <v>129.5</v>
          </cell>
        </row>
        <row r="310">
          <cell r="B310" t="str">
            <v>BARG UNIT</v>
          </cell>
          <cell r="C310">
            <v>56</v>
          </cell>
          <cell r="D310" t="str">
            <v>POWER GENERATION</v>
          </cell>
          <cell r="E310" t="str">
            <v>Operational</v>
          </cell>
          <cell r="F310" t="str">
            <v>P61</v>
          </cell>
          <cell r="G310" t="str">
            <v>Excluded</v>
          </cell>
          <cell r="H310" t="str">
            <v>MOV EXP NON TXBL</v>
          </cell>
          <cell r="I310">
            <v>0</v>
          </cell>
          <cell r="J310">
            <v>4792.6099999999997</v>
          </cell>
          <cell r="K310">
            <v>0</v>
          </cell>
          <cell r="L310">
            <v>0</v>
          </cell>
          <cell r="M310">
            <v>0</v>
          </cell>
          <cell r="N310">
            <v>4792.6099999999997</v>
          </cell>
          <cell r="O310">
            <v>4792.6099999999997</v>
          </cell>
        </row>
        <row r="311">
          <cell r="B311" t="str">
            <v>BARG UNIT</v>
          </cell>
          <cell r="C311">
            <v>56</v>
          </cell>
          <cell r="D311" t="str">
            <v>POWER GENERATION</v>
          </cell>
          <cell r="E311" t="str">
            <v>Operational</v>
          </cell>
          <cell r="F311" t="str">
            <v>Q10</v>
          </cell>
          <cell r="G311" t="str">
            <v>Excluded</v>
          </cell>
          <cell r="H311" t="str">
            <v>PH ALLOW NON TXBL</v>
          </cell>
          <cell r="I311">
            <v>0</v>
          </cell>
          <cell r="J311">
            <v>666</v>
          </cell>
          <cell r="K311">
            <v>0</v>
          </cell>
          <cell r="L311">
            <v>0</v>
          </cell>
          <cell r="M311">
            <v>0</v>
          </cell>
          <cell r="N311">
            <v>666</v>
          </cell>
          <cell r="O311">
            <v>666</v>
          </cell>
        </row>
        <row r="312">
          <cell r="B312" t="str">
            <v>BARG UNIT</v>
          </cell>
          <cell r="C312">
            <v>56</v>
          </cell>
          <cell r="D312" t="str">
            <v>POWER GENERATION</v>
          </cell>
          <cell r="E312" t="str">
            <v>Operational</v>
          </cell>
          <cell r="F312" t="str">
            <v>R40</v>
          </cell>
          <cell r="G312" t="str">
            <v>Excluded</v>
          </cell>
          <cell r="H312" t="str">
            <v>FULL DY DIS-NOT PAID</v>
          </cell>
          <cell r="I312">
            <v>2636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BARG UNIT</v>
          </cell>
          <cell r="C313">
            <v>56</v>
          </cell>
          <cell r="D313" t="str">
            <v>POWER GENERATION</v>
          </cell>
          <cell r="E313" t="str">
            <v>Operational</v>
          </cell>
          <cell r="F313" t="str">
            <v>R42</v>
          </cell>
          <cell r="G313" t="str">
            <v>Excluded</v>
          </cell>
          <cell r="H313" t="str">
            <v>HOL WRK-VAC-NOT PAID</v>
          </cell>
          <cell r="I313">
            <v>10272</v>
          </cell>
          <cell r="J313">
            <v>269338.56</v>
          </cell>
          <cell r="K313">
            <v>0</v>
          </cell>
          <cell r="L313">
            <v>0</v>
          </cell>
          <cell r="M313">
            <v>0</v>
          </cell>
          <cell r="N313">
            <v>269338.56</v>
          </cell>
          <cell r="O313">
            <v>269338.56</v>
          </cell>
        </row>
        <row r="314">
          <cell r="B314" t="str">
            <v>BARG UNIT</v>
          </cell>
          <cell r="C314">
            <v>56</v>
          </cell>
          <cell r="D314" t="str">
            <v>POWER GENERATION</v>
          </cell>
          <cell r="E314" t="str">
            <v>Operational</v>
          </cell>
          <cell r="F314" t="str">
            <v>R59</v>
          </cell>
          <cell r="G314" t="str">
            <v>Excluded</v>
          </cell>
          <cell r="H314" t="str">
            <v>FMLA - INFO ONLY</v>
          </cell>
          <cell r="I314">
            <v>4918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B315" t="str">
            <v>BARG UNIT</v>
          </cell>
          <cell r="C315">
            <v>56</v>
          </cell>
          <cell r="D315" t="str">
            <v>POWER GENERATION</v>
          </cell>
          <cell r="E315" t="str">
            <v>Operational</v>
          </cell>
          <cell r="F315" t="str">
            <v>R60</v>
          </cell>
          <cell r="G315" t="str">
            <v>Excluded</v>
          </cell>
          <cell r="H315" t="str">
            <v>NO REPORT-NOT PAID</v>
          </cell>
          <cell r="I315">
            <v>60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B316" t="str">
            <v>BARG UNIT</v>
          </cell>
          <cell r="C316">
            <v>56</v>
          </cell>
          <cell r="D316" t="str">
            <v>POWER GENERATION</v>
          </cell>
          <cell r="E316" t="str">
            <v>Operational</v>
          </cell>
          <cell r="F316" t="str">
            <v>R61</v>
          </cell>
          <cell r="G316" t="str">
            <v>Excluded</v>
          </cell>
          <cell r="H316" t="str">
            <v>DISCIP ACTN N-PD</v>
          </cell>
          <cell r="I316">
            <v>238.25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B317" t="str">
            <v>BARG UNIT</v>
          </cell>
          <cell r="C317">
            <v>56</v>
          </cell>
          <cell r="D317" t="str">
            <v>POWER GENERATION</v>
          </cell>
          <cell r="E317" t="str">
            <v>Operational</v>
          </cell>
          <cell r="F317" t="str">
            <v>R62</v>
          </cell>
          <cell r="G317" t="str">
            <v>Excluded</v>
          </cell>
          <cell r="H317" t="str">
            <v>LV OF ABS-NOT PAID</v>
          </cell>
          <cell r="I317">
            <v>128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B318" t="str">
            <v>BARG UNIT</v>
          </cell>
          <cell r="C318">
            <v>56</v>
          </cell>
          <cell r="D318" t="str">
            <v>POWER GENERATION</v>
          </cell>
          <cell r="E318" t="str">
            <v>Operational</v>
          </cell>
          <cell r="F318" t="str">
            <v>R63</v>
          </cell>
          <cell r="G318" t="str">
            <v>Excluded</v>
          </cell>
          <cell r="H318" t="str">
            <v>EMPL ILL-NOT PAID</v>
          </cell>
          <cell r="I318">
            <v>574.5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B319" t="str">
            <v>BARG UNIT</v>
          </cell>
          <cell r="C319">
            <v>56</v>
          </cell>
          <cell r="D319" t="str">
            <v>POWER GENERATION</v>
          </cell>
          <cell r="E319" t="str">
            <v>Operational</v>
          </cell>
          <cell r="F319" t="str">
            <v>R64</v>
          </cell>
          <cell r="G319" t="str">
            <v>Excluded</v>
          </cell>
          <cell r="H319" t="str">
            <v>FAMILY LEAVE NOT-PD</v>
          </cell>
          <cell r="I319">
            <v>68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BARG UNIT</v>
          </cell>
          <cell r="C320">
            <v>56</v>
          </cell>
          <cell r="D320" t="str">
            <v>POWER GENERATION</v>
          </cell>
          <cell r="E320" t="str">
            <v>Operational</v>
          </cell>
          <cell r="F320" t="str">
            <v>R65</v>
          </cell>
          <cell r="G320" t="str">
            <v>Excluded</v>
          </cell>
          <cell r="H320" t="str">
            <v>EMPL REQ N-PD</v>
          </cell>
          <cell r="I320">
            <v>2143.5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BARG UNIT</v>
          </cell>
          <cell r="C321">
            <v>56</v>
          </cell>
          <cell r="D321" t="str">
            <v>POWER GENERATION</v>
          </cell>
          <cell r="E321" t="str">
            <v>Operational</v>
          </cell>
          <cell r="F321" t="str">
            <v>R66</v>
          </cell>
          <cell r="G321" t="str">
            <v>Excluded</v>
          </cell>
          <cell r="H321" t="str">
            <v>UNION AFF-NOT PAID</v>
          </cell>
          <cell r="I321">
            <v>481.5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B322" t="str">
            <v>BARG UNIT</v>
          </cell>
          <cell r="C322">
            <v>56</v>
          </cell>
          <cell r="D322" t="str">
            <v>POWER GENERATION</v>
          </cell>
          <cell r="E322" t="str">
            <v>Operational</v>
          </cell>
          <cell r="F322" t="str">
            <v>R69</v>
          </cell>
          <cell r="G322" t="str">
            <v>Excluded</v>
          </cell>
          <cell r="H322" t="str">
            <v>OTHER-NOT PAID</v>
          </cell>
          <cell r="I322">
            <v>6522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B323" t="str">
            <v>BARG UNIT</v>
          </cell>
          <cell r="C323">
            <v>56</v>
          </cell>
          <cell r="D323" t="str">
            <v>POWER GENERATION</v>
          </cell>
          <cell r="E323" t="str">
            <v>Operational</v>
          </cell>
          <cell r="F323" t="str">
            <v>S50</v>
          </cell>
          <cell r="G323" t="str">
            <v>Non Productive</v>
          </cell>
          <cell r="H323" t="str">
            <v>SHIFT DIFF REG M-8AM</v>
          </cell>
          <cell r="I323">
            <v>229941.25</v>
          </cell>
          <cell r="J323">
            <v>172456.12</v>
          </cell>
          <cell r="K323">
            <v>0</v>
          </cell>
          <cell r="L323">
            <v>172456.12</v>
          </cell>
          <cell r="M323">
            <v>172456.12</v>
          </cell>
          <cell r="N323">
            <v>0</v>
          </cell>
          <cell r="O323">
            <v>172456.12</v>
          </cell>
        </row>
        <row r="324">
          <cell r="B324" t="str">
            <v>BARG UNIT</v>
          </cell>
          <cell r="C324">
            <v>56</v>
          </cell>
          <cell r="D324" t="str">
            <v>POWER GENERATION</v>
          </cell>
          <cell r="E324" t="str">
            <v>Operational</v>
          </cell>
          <cell r="F324" t="str">
            <v>S51</v>
          </cell>
          <cell r="G324" t="str">
            <v>Non Productive</v>
          </cell>
          <cell r="H324" t="str">
            <v>SHIFT DIFF REG 4PM-M</v>
          </cell>
          <cell r="I324">
            <v>30899.25</v>
          </cell>
          <cell r="J324">
            <v>18539.55</v>
          </cell>
          <cell r="K324">
            <v>0</v>
          </cell>
          <cell r="L324">
            <v>18539.55</v>
          </cell>
          <cell r="M324">
            <v>18539.55</v>
          </cell>
          <cell r="N324">
            <v>0</v>
          </cell>
          <cell r="O324">
            <v>18539.55</v>
          </cell>
        </row>
        <row r="325">
          <cell r="B325" t="str">
            <v>BARG UNIT</v>
          </cell>
          <cell r="C325">
            <v>56</v>
          </cell>
          <cell r="D325" t="str">
            <v>POWER GENERATION</v>
          </cell>
          <cell r="E325" t="str">
            <v>Operational</v>
          </cell>
          <cell r="F325" t="str">
            <v>T12</v>
          </cell>
          <cell r="G325" t="str">
            <v>Non Productive</v>
          </cell>
          <cell r="H325" t="str">
            <v>ALTERNATIVE AWARD</v>
          </cell>
          <cell r="I325">
            <v>0</v>
          </cell>
          <cell r="J325">
            <v>277.7</v>
          </cell>
          <cell r="K325">
            <v>0</v>
          </cell>
          <cell r="L325">
            <v>277.7</v>
          </cell>
          <cell r="M325">
            <v>277.7</v>
          </cell>
          <cell r="N325">
            <v>0</v>
          </cell>
          <cell r="O325">
            <v>277.7</v>
          </cell>
        </row>
        <row r="326">
          <cell r="B326" t="str">
            <v>BARG UNIT</v>
          </cell>
          <cell r="C326">
            <v>56</v>
          </cell>
          <cell r="D326" t="str">
            <v>POWER GENERATION</v>
          </cell>
          <cell r="E326" t="str">
            <v>Operational</v>
          </cell>
          <cell r="F326" t="str">
            <v>T50</v>
          </cell>
          <cell r="G326" t="str">
            <v>Non Productive</v>
          </cell>
          <cell r="H326" t="str">
            <v>GRIEVANCE SETTLEMENT</v>
          </cell>
          <cell r="I326">
            <v>0</v>
          </cell>
          <cell r="J326">
            <v>9.92</v>
          </cell>
          <cell r="K326">
            <v>0</v>
          </cell>
          <cell r="L326">
            <v>9.92</v>
          </cell>
          <cell r="M326">
            <v>9.92</v>
          </cell>
          <cell r="N326">
            <v>0</v>
          </cell>
          <cell r="O326">
            <v>9.92</v>
          </cell>
        </row>
        <row r="327">
          <cell r="B327" t="str">
            <v>BARG UNIT</v>
          </cell>
          <cell r="C327">
            <v>56</v>
          </cell>
          <cell r="D327" t="str">
            <v>POWER GENERATION</v>
          </cell>
          <cell r="E327" t="str">
            <v>Operational</v>
          </cell>
          <cell r="F327" t="str">
            <v>T51</v>
          </cell>
          <cell r="G327" t="str">
            <v>Non Productive</v>
          </cell>
          <cell r="H327" t="str">
            <v>GRIEVANCE SETTLEMENT</v>
          </cell>
          <cell r="I327">
            <v>0</v>
          </cell>
          <cell r="J327">
            <v>37840.04</v>
          </cell>
          <cell r="K327">
            <v>0</v>
          </cell>
          <cell r="L327">
            <v>37840.04</v>
          </cell>
          <cell r="M327">
            <v>37840.04</v>
          </cell>
          <cell r="N327">
            <v>0</v>
          </cell>
          <cell r="O327">
            <v>37840.04</v>
          </cell>
        </row>
        <row r="328">
          <cell r="B328" t="str">
            <v>BARG UNIT</v>
          </cell>
          <cell r="C328">
            <v>56</v>
          </cell>
          <cell r="D328" t="str">
            <v>POWER GENERATION</v>
          </cell>
          <cell r="E328" t="str">
            <v>Operational</v>
          </cell>
          <cell r="F328" t="str">
            <v>T52</v>
          </cell>
          <cell r="G328" t="str">
            <v>Non Productive</v>
          </cell>
          <cell r="H328" t="str">
            <v>03 MED/DEN REFUND</v>
          </cell>
          <cell r="I328">
            <v>0</v>
          </cell>
          <cell r="J328">
            <v>7282.8</v>
          </cell>
          <cell r="K328">
            <v>0</v>
          </cell>
          <cell r="L328">
            <v>7282.8</v>
          </cell>
          <cell r="M328">
            <v>7282.8</v>
          </cell>
          <cell r="N328">
            <v>0</v>
          </cell>
          <cell r="O328">
            <v>7282.8</v>
          </cell>
        </row>
        <row r="329">
          <cell r="B329" t="str">
            <v>BARG UNIT</v>
          </cell>
          <cell r="C329">
            <v>56</v>
          </cell>
          <cell r="D329" t="str">
            <v>POWER GENERATION</v>
          </cell>
          <cell r="E329" t="str">
            <v>Operational</v>
          </cell>
          <cell r="F329" t="str">
            <v>T60</v>
          </cell>
          <cell r="G329" t="str">
            <v>Non Productive</v>
          </cell>
          <cell r="H329" t="str">
            <v>RETRO PAY N-THRFTBL</v>
          </cell>
          <cell r="I329">
            <v>0</v>
          </cell>
          <cell r="J329">
            <v>734.12</v>
          </cell>
          <cell r="K329">
            <v>0</v>
          </cell>
          <cell r="L329">
            <v>734.12</v>
          </cell>
          <cell r="M329">
            <v>734.12</v>
          </cell>
          <cell r="N329">
            <v>0</v>
          </cell>
          <cell r="O329">
            <v>734.12</v>
          </cell>
        </row>
        <row r="330">
          <cell r="B330" t="str">
            <v>BARG UNIT</v>
          </cell>
          <cell r="C330">
            <v>56</v>
          </cell>
          <cell r="D330" t="str">
            <v>POWER GENERATION</v>
          </cell>
          <cell r="E330" t="str">
            <v>Operational</v>
          </cell>
          <cell r="F330" t="str">
            <v>T80</v>
          </cell>
          <cell r="G330" t="str">
            <v>Non Productive</v>
          </cell>
          <cell r="H330" t="str">
            <v>OT ADJUSTMENT</v>
          </cell>
          <cell r="I330">
            <v>0</v>
          </cell>
          <cell r="J330">
            <v>20789.939999999999</v>
          </cell>
          <cell r="K330">
            <v>0</v>
          </cell>
          <cell r="L330">
            <v>20789.939999999999</v>
          </cell>
          <cell r="M330">
            <v>20789.939999999999</v>
          </cell>
          <cell r="N330">
            <v>0</v>
          </cell>
          <cell r="O330">
            <v>20789.939999999999</v>
          </cell>
        </row>
        <row r="331">
          <cell r="B331" t="str">
            <v>BARG UNIT</v>
          </cell>
          <cell r="C331">
            <v>56</v>
          </cell>
          <cell r="D331" t="str">
            <v>POWER GENERATION</v>
          </cell>
          <cell r="E331" t="str">
            <v>Operational</v>
          </cell>
          <cell r="F331" t="str">
            <v>X20</v>
          </cell>
          <cell r="G331" t="str">
            <v>Productive</v>
          </cell>
          <cell r="H331" t="str">
            <v>STRAIGHT OVERTIME</v>
          </cell>
          <cell r="I331">
            <v>89</v>
          </cell>
          <cell r="J331">
            <v>2358.62</v>
          </cell>
          <cell r="K331">
            <v>2358.62</v>
          </cell>
          <cell r="L331">
            <v>0</v>
          </cell>
          <cell r="M331">
            <v>2358.62</v>
          </cell>
          <cell r="N331">
            <v>0</v>
          </cell>
          <cell r="O331">
            <v>2358.62</v>
          </cell>
        </row>
        <row r="332">
          <cell r="B332" t="str">
            <v>BARG UNIT</v>
          </cell>
          <cell r="C332">
            <v>56</v>
          </cell>
          <cell r="D332" t="str">
            <v>POWER GENERATION</v>
          </cell>
          <cell r="E332" t="str">
            <v>Operational</v>
          </cell>
          <cell r="F332" t="str">
            <v>X25</v>
          </cell>
          <cell r="G332" t="str">
            <v>Productive</v>
          </cell>
          <cell r="H332" t="str">
            <v>TMP REL STR OT</v>
          </cell>
          <cell r="I332">
            <v>27.5</v>
          </cell>
          <cell r="J332">
            <v>37.39</v>
          </cell>
          <cell r="K332">
            <v>37.39</v>
          </cell>
          <cell r="L332">
            <v>0</v>
          </cell>
          <cell r="M332">
            <v>37.39</v>
          </cell>
          <cell r="N332">
            <v>0</v>
          </cell>
          <cell r="O332">
            <v>37.39</v>
          </cell>
        </row>
        <row r="333">
          <cell r="B333" t="str">
            <v>BARG UNIT</v>
          </cell>
          <cell r="C333">
            <v>56</v>
          </cell>
          <cell r="D333" t="str">
            <v>POWER GENERATION</v>
          </cell>
          <cell r="E333" t="str">
            <v>Operational</v>
          </cell>
          <cell r="F333" t="str">
            <v>Y01</v>
          </cell>
          <cell r="G333" t="str">
            <v>Productive</v>
          </cell>
          <cell r="H333" t="str">
            <v>REGULAR-1 1/2</v>
          </cell>
          <cell r="I333">
            <v>28781.75</v>
          </cell>
          <cell r="J333">
            <v>371959.75</v>
          </cell>
          <cell r="K333">
            <v>371959.75</v>
          </cell>
          <cell r="L333">
            <v>0</v>
          </cell>
          <cell r="M333">
            <v>371959.75</v>
          </cell>
          <cell r="N333">
            <v>0</v>
          </cell>
          <cell r="O333">
            <v>371959.75</v>
          </cell>
        </row>
        <row r="334">
          <cell r="B334" t="str">
            <v>BARG UNIT</v>
          </cell>
          <cell r="C334">
            <v>56</v>
          </cell>
          <cell r="D334" t="str">
            <v>POWER GENERATION</v>
          </cell>
          <cell r="E334" t="str">
            <v>Operational</v>
          </cell>
          <cell r="F334" t="str">
            <v>Y09</v>
          </cell>
          <cell r="G334" t="str">
            <v>Productive</v>
          </cell>
          <cell r="H334" t="str">
            <v>OTHER HOURS-1 1/2</v>
          </cell>
          <cell r="I334">
            <v>3</v>
          </cell>
          <cell r="J334">
            <v>115.2</v>
          </cell>
          <cell r="K334">
            <v>115.2</v>
          </cell>
          <cell r="L334">
            <v>0</v>
          </cell>
          <cell r="M334">
            <v>115.2</v>
          </cell>
          <cell r="N334">
            <v>0</v>
          </cell>
          <cell r="O334">
            <v>115.2</v>
          </cell>
        </row>
        <row r="335">
          <cell r="B335" t="str">
            <v>BARG UNIT</v>
          </cell>
          <cell r="C335">
            <v>56</v>
          </cell>
          <cell r="D335" t="str">
            <v>POWER GENERATION</v>
          </cell>
          <cell r="E335" t="str">
            <v>Operational</v>
          </cell>
          <cell r="F335" t="str">
            <v>Y12</v>
          </cell>
          <cell r="G335" t="str">
            <v>Productive</v>
          </cell>
          <cell r="H335" t="str">
            <v>TRAVEL TIME-1 1/2</v>
          </cell>
          <cell r="I335">
            <v>2739.25</v>
          </cell>
          <cell r="J335">
            <v>104315.39</v>
          </cell>
          <cell r="K335">
            <v>104315.39</v>
          </cell>
          <cell r="L335">
            <v>0</v>
          </cell>
          <cell r="M335">
            <v>104315.39</v>
          </cell>
          <cell r="N335">
            <v>0</v>
          </cell>
          <cell r="O335">
            <v>104315.39</v>
          </cell>
        </row>
        <row r="336">
          <cell r="B336" t="str">
            <v>BARG UNIT</v>
          </cell>
          <cell r="C336">
            <v>56</v>
          </cell>
          <cell r="D336" t="str">
            <v>POWER GENERATION</v>
          </cell>
          <cell r="E336" t="str">
            <v>Operational</v>
          </cell>
          <cell r="F336" t="str">
            <v>Y14</v>
          </cell>
          <cell r="G336" t="str">
            <v>Productive</v>
          </cell>
          <cell r="H336" t="str">
            <v>SAFETY MEETING-1 1/2</v>
          </cell>
          <cell r="I336">
            <v>293</v>
          </cell>
          <cell r="J336">
            <v>11332.82</v>
          </cell>
          <cell r="K336">
            <v>11332.82</v>
          </cell>
          <cell r="L336">
            <v>0</v>
          </cell>
          <cell r="M336">
            <v>11332.82</v>
          </cell>
          <cell r="N336">
            <v>0</v>
          </cell>
          <cell r="O336">
            <v>11332.82</v>
          </cell>
        </row>
        <row r="337">
          <cell r="B337" t="str">
            <v>BARG UNIT</v>
          </cell>
          <cell r="C337">
            <v>56</v>
          </cell>
          <cell r="D337" t="str">
            <v>POWER GENERATION</v>
          </cell>
          <cell r="E337" t="str">
            <v>Operational</v>
          </cell>
          <cell r="F337" t="str">
            <v>Y15</v>
          </cell>
          <cell r="G337" t="str">
            <v>Productive</v>
          </cell>
          <cell r="H337" t="str">
            <v>CO/UNION MTG 1 1/2</v>
          </cell>
          <cell r="I337">
            <v>27.75</v>
          </cell>
          <cell r="J337">
            <v>1096.97</v>
          </cell>
          <cell r="K337">
            <v>1096.97</v>
          </cell>
          <cell r="L337">
            <v>0</v>
          </cell>
          <cell r="M337">
            <v>1096.97</v>
          </cell>
          <cell r="N337">
            <v>0</v>
          </cell>
          <cell r="O337">
            <v>1096.97</v>
          </cell>
        </row>
        <row r="338">
          <cell r="B338" t="str">
            <v>BARG UNIT</v>
          </cell>
          <cell r="C338">
            <v>56</v>
          </cell>
          <cell r="D338" t="str">
            <v>POWER GENERATION</v>
          </cell>
          <cell r="E338" t="str">
            <v>Operational</v>
          </cell>
          <cell r="F338" t="str">
            <v>Y16</v>
          </cell>
          <cell r="G338" t="str">
            <v>Productive</v>
          </cell>
          <cell r="H338" t="str">
            <v>OTHER MEETING-1 1/2</v>
          </cell>
          <cell r="I338">
            <v>63.75</v>
          </cell>
          <cell r="J338">
            <v>2422.8200000000002</v>
          </cell>
          <cell r="K338">
            <v>2422.8200000000002</v>
          </cell>
          <cell r="L338">
            <v>0</v>
          </cell>
          <cell r="M338">
            <v>2422.8200000000002</v>
          </cell>
          <cell r="N338">
            <v>0</v>
          </cell>
          <cell r="O338">
            <v>2422.8200000000002</v>
          </cell>
        </row>
        <row r="339">
          <cell r="B339" t="str">
            <v>BARG UNIT</v>
          </cell>
          <cell r="C339">
            <v>56</v>
          </cell>
          <cell r="D339" t="str">
            <v>POWER GENERATION</v>
          </cell>
          <cell r="E339" t="str">
            <v>Operational</v>
          </cell>
          <cell r="F339" t="str">
            <v>Y21</v>
          </cell>
          <cell r="G339" t="str">
            <v>Productive</v>
          </cell>
          <cell r="H339" t="str">
            <v>TIME &amp; ONE HALF OT</v>
          </cell>
          <cell r="I339">
            <v>177109</v>
          </cell>
          <cell r="J339">
            <v>6787319.5</v>
          </cell>
          <cell r="K339">
            <v>6787319.5</v>
          </cell>
          <cell r="L339">
            <v>0</v>
          </cell>
          <cell r="M339">
            <v>6787319.5</v>
          </cell>
          <cell r="N339">
            <v>0</v>
          </cell>
          <cell r="O339">
            <v>6787319.5</v>
          </cell>
        </row>
        <row r="340">
          <cell r="B340" t="str">
            <v>BARG UNIT</v>
          </cell>
          <cell r="C340">
            <v>56</v>
          </cell>
          <cell r="D340" t="str">
            <v>POWER GENERATION</v>
          </cell>
          <cell r="E340" t="str">
            <v>Operational</v>
          </cell>
          <cell r="F340" t="str">
            <v>Y25</v>
          </cell>
          <cell r="G340" t="str">
            <v>Productive</v>
          </cell>
          <cell r="H340" t="str">
            <v>TEMP RELIEVING-1 1/2</v>
          </cell>
          <cell r="I340">
            <v>17705.25</v>
          </cell>
          <cell r="J340">
            <v>58023.33</v>
          </cell>
          <cell r="K340">
            <v>58023.33</v>
          </cell>
          <cell r="L340">
            <v>0</v>
          </cell>
          <cell r="M340">
            <v>58023.33</v>
          </cell>
          <cell r="N340">
            <v>0</v>
          </cell>
          <cell r="O340">
            <v>58023.33</v>
          </cell>
        </row>
        <row r="341">
          <cell r="B341" t="str">
            <v>BARG UNIT</v>
          </cell>
          <cell r="C341">
            <v>56</v>
          </cell>
          <cell r="D341" t="str">
            <v>POWER GENERATION</v>
          </cell>
          <cell r="E341" t="str">
            <v>Operational</v>
          </cell>
          <cell r="F341" t="str">
            <v>Y41</v>
          </cell>
          <cell r="G341" t="str">
            <v>Productive</v>
          </cell>
          <cell r="H341" t="str">
            <v>PART DAY DISAB-1 1/2</v>
          </cell>
          <cell r="I341">
            <v>15.5</v>
          </cell>
          <cell r="J341">
            <v>581.16999999999996</v>
          </cell>
          <cell r="K341">
            <v>581.16999999999996</v>
          </cell>
          <cell r="L341">
            <v>0</v>
          </cell>
          <cell r="M341">
            <v>581.16999999999996</v>
          </cell>
          <cell r="N341">
            <v>0</v>
          </cell>
          <cell r="O341">
            <v>581.16999999999996</v>
          </cell>
        </row>
        <row r="342">
          <cell r="B342" t="str">
            <v>BARG UNIT</v>
          </cell>
          <cell r="C342">
            <v>56</v>
          </cell>
          <cell r="D342" t="str">
            <v>POWER GENERATION</v>
          </cell>
          <cell r="E342" t="str">
            <v>Operational</v>
          </cell>
          <cell r="F342" t="str">
            <v>Y45</v>
          </cell>
          <cell r="G342" t="str">
            <v>Productive</v>
          </cell>
          <cell r="H342" t="str">
            <v>LIGHT DUTY OJ INJ</v>
          </cell>
          <cell r="I342">
            <v>9</v>
          </cell>
          <cell r="J342">
            <v>339.24</v>
          </cell>
          <cell r="K342">
            <v>339.24</v>
          </cell>
          <cell r="L342">
            <v>0</v>
          </cell>
          <cell r="M342">
            <v>339.24</v>
          </cell>
          <cell r="N342">
            <v>0</v>
          </cell>
          <cell r="O342">
            <v>339.24</v>
          </cell>
        </row>
        <row r="343">
          <cell r="B343" t="str">
            <v>BARG UNIT</v>
          </cell>
          <cell r="C343">
            <v>56</v>
          </cell>
          <cell r="D343" t="str">
            <v>POWER GENERATION</v>
          </cell>
          <cell r="E343" t="str">
            <v>Operational</v>
          </cell>
          <cell r="F343" t="str">
            <v>Y50</v>
          </cell>
          <cell r="G343" t="str">
            <v>Productive</v>
          </cell>
          <cell r="H343" t="str">
            <v>1ST SHIFT DIFF-1 1/2</v>
          </cell>
          <cell r="I343">
            <v>47123.5</v>
          </cell>
          <cell r="J343">
            <v>53015.12</v>
          </cell>
          <cell r="K343">
            <v>53015.12</v>
          </cell>
          <cell r="L343">
            <v>0</v>
          </cell>
          <cell r="M343">
            <v>53015.12</v>
          </cell>
          <cell r="N343">
            <v>0</v>
          </cell>
          <cell r="O343">
            <v>53015.12</v>
          </cell>
        </row>
        <row r="344">
          <cell r="B344" t="str">
            <v>BARG UNIT</v>
          </cell>
          <cell r="C344">
            <v>56</v>
          </cell>
          <cell r="D344" t="str">
            <v>POWER GENERATION</v>
          </cell>
          <cell r="E344" t="str">
            <v>Operational</v>
          </cell>
          <cell r="F344" t="str">
            <v>Y51</v>
          </cell>
          <cell r="G344" t="str">
            <v>Productive</v>
          </cell>
          <cell r="H344" t="str">
            <v>3RD SHIFT DIFF-1 1/2</v>
          </cell>
          <cell r="I344">
            <v>16322.5</v>
          </cell>
          <cell r="J344">
            <v>14690.41</v>
          </cell>
          <cell r="K344">
            <v>14690.41</v>
          </cell>
          <cell r="L344">
            <v>0</v>
          </cell>
          <cell r="M344">
            <v>14690.41</v>
          </cell>
          <cell r="N344">
            <v>0</v>
          </cell>
          <cell r="O344">
            <v>14690.41</v>
          </cell>
        </row>
        <row r="345">
          <cell r="B345" t="str">
            <v>BARG UNIT</v>
          </cell>
          <cell r="C345">
            <v>56</v>
          </cell>
          <cell r="D345" t="str">
            <v>POWER GENERATION</v>
          </cell>
          <cell r="E345" t="str">
            <v>Operational</v>
          </cell>
          <cell r="F345" t="str">
            <v>Y70</v>
          </cell>
          <cell r="G345" t="str">
            <v>Productive</v>
          </cell>
          <cell r="H345" t="str">
            <v>JNT SFTY ACT 1 1/2</v>
          </cell>
          <cell r="I345">
            <v>112.75</v>
          </cell>
          <cell r="J345">
            <v>4622.96</v>
          </cell>
          <cell r="K345">
            <v>4622.96</v>
          </cell>
          <cell r="L345">
            <v>0</v>
          </cell>
          <cell r="M345">
            <v>4622.96</v>
          </cell>
          <cell r="N345">
            <v>0</v>
          </cell>
          <cell r="O345">
            <v>4622.96</v>
          </cell>
        </row>
        <row r="346">
          <cell r="B346" t="str">
            <v>BARG UNIT</v>
          </cell>
          <cell r="C346">
            <v>56</v>
          </cell>
          <cell r="D346" t="str">
            <v>POWER GENERATION</v>
          </cell>
          <cell r="E346" t="str">
            <v>Operational</v>
          </cell>
          <cell r="F346" t="str">
            <v>Y71</v>
          </cell>
          <cell r="G346" t="str">
            <v>Productive</v>
          </cell>
          <cell r="H346" t="str">
            <v>DISPUTE RES 1 1/2</v>
          </cell>
          <cell r="I346">
            <v>3.5</v>
          </cell>
          <cell r="J346">
            <v>132.72</v>
          </cell>
          <cell r="K346">
            <v>132.72</v>
          </cell>
          <cell r="L346">
            <v>0</v>
          </cell>
          <cell r="M346">
            <v>132.72</v>
          </cell>
          <cell r="N346">
            <v>0</v>
          </cell>
          <cell r="O346">
            <v>132.72</v>
          </cell>
        </row>
        <row r="347">
          <cell r="B347" t="str">
            <v>BARG UNIT</v>
          </cell>
          <cell r="C347">
            <v>56</v>
          </cell>
          <cell r="D347" t="str">
            <v>POWER GENERATION</v>
          </cell>
          <cell r="E347" t="str">
            <v>Operational</v>
          </cell>
          <cell r="F347" t="str">
            <v>Y72</v>
          </cell>
          <cell r="G347" t="str">
            <v>Productive</v>
          </cell>
          <cell r="H347" t="str">
            <v>JNT TEAM INV 1 1/2</v>
          </cell>
          <cell r="I347">
            <v>2.25</v>
          </cell>
          <cell r="J347">
            <v>89.01</v>
          </cell>
          <cell r="K347">
            <v>89.01</v>
          </cell>
          <cell r="L347">
            <v>0</v>
          </cell>
          <cell r="M347">
            <v>89.01</v>
          </cell>
          <cell r="N347">
            <v>0</v>
          </cell>
          <cell r="O347">
            <v>89.01</v>
          </cell>
        </row>
        <row r="348">
          <cell r="B348" t="str">
            <v>BARG UNIT</v>
          </cell>
          <cell r="C348">
            <v>56</v>
          </cell>
          <cell r="D348" t="str">
            <v>POWER GENERATION</v>
          </cell>
          <cell r="E348" t="str">
            <v>Operational</v>
          </cell>
          <cell r="F348" t="str">
            <v>Y73</v>
          </cell>
          <cell r="G348" t="str">
            <v>Productive</v>
          </cell>
          <cell r="H348" t="str">
            <v>MGT REQ MEET 1 1/2</v>
          </cell>
          <cell r="I348">
            <v>0.5</v>
          </cell>
          <cell r="J348">
            <v>19.309999999999999</v>
          </cell>
          <cell r="K348">
            <v>19.309999999999999</v>
          </cell>
          <cell r="L348">
            <v>0</v>
          </cell>
          <cell r="M348">
            <v>19.309999999999999</v>
          </cell>
          <cell r="N348">
            <v>0</v>
          </cell>
          <cell r="O348">
            <v>19.309999999999999</v>
          </cell>
        </row>
        <row r="349">
          <cell r="B349" t="str">
            <v>BARG UNIT</v>
          </cell>
          <cell r="C349">
            <v>56</v>
          </cell>
          <cell r="D349" t="str">
            <v>POWER GENERATION</v>
          </cell>
          <cell r="E349" t="str">
            <v>Operational</v>
          </cell>
          <cell r="F349" t="str">
            <v>Z01</v>
          </cell>
          <cell r="G349" t="str">
            <v>Productive</v>
          </cell>
          <cell r="H349" t="str">
            <v>REGULAR-DBL OT</v>
          </cell>
          <cell r="I349">
            <v>29</v>
          </cell>
          <cell r="J349">
            <v>805.54</v>
          </cell>
          <cell r="K349">
            <v>805.54</v>
          </cell>
          <cell r="L349">
            <v>0</v>
          </cell>
          <cell r="M349">
            <v>805.54</v>
          </cell>
          <cell r="N349">
            <v>0</v>
          </cell>
          <cell r="O349">
            <v>805.54</v>
          </cell>
        </row>
        <row r="350">
          <cell r="B350" t="str">
            <v>BARG UNIT</v>
          </cell>
          <cell r="C350">
            <v>56</v>
          </cell>
          <cell r="D350" t="str">
            <v>POWER GENERATION</v>
          </cell>
          <cell r="E350" t="str">
            <v>Operational</v>
          </cell>
          <cell r="F350" t="str">
            <v>Z12</v>
          </cell>
          <cell r="G350" t="str">
            <v>Productive</v>
          </cell>
          <cell r="H350" t="str">
            <v>TRAVEL TIME-DBL OT</v>
          </cell>
          <cell r="I350">
            <v>400.25</v>
          </cell>
          <cell r="J350">
            <v>19997.759999999998</v>
          </cell>
          <cell r="K350">
            <v>19997.759999999998</v>
          </cell>
          <cell r="L350">
            <v>0</v>
          </cell>
          <cell r="M350">
            <v>19997.759999999998</v>
          </cell>
          <cell r="N350">
            <v>0</v>
          </cell>
          <cell r="O350">
            <v>19997.759999999998</v>
          </cell>
        </row>
        <row r="351">
          <cell r="B351" t="str">
            <v>BARG UNIT</v>
          </cell>
          <cell r="C351">
            <v>56</v>
          </cell>
          <cell r="D351" t="str">
            <v>POWER GENERATION</v>
          </cell>
          <cell r="E351" t="str">
            <v>Operational</v>
          </cell>
          <cell r="F351" t="str">
            <v>Z14</v>
          </cell>
          <cell r="G351" t="str">
            <v>Productive</v>
          </cell>
          <cell r="H351" t="str">
            <v>SAFETY MEETING-DBL OT</v>
          </cell>
          <cell r="I351">
            <v>1</v>
          </cell>
          <cell r="J351">
            <v>50.44</v>
          </cell>
          <cell r="K351">
            <v>50.44</v>
          </cell>
          <cell r="L351">
            <v>0</v>
          </cell>
          <cell r="M351">
            <v>50.44</v>
          </cell>
          <cell r="N351">
            <v>0</v>
          </cell>
          <cell r="O351">
            <v>50.44</v>
          </cell>
        </row>
        <row r="352">
          <cell r="B352" t="str">
            <v>BARG UNIT</v>
          </cell>
          <cell r="C352">
            <v>56</v>
          </cell>
          <cell r="D352" t="str">
            <v>POWER GENERATION</v>
          </cell>
          <cell r="E352" t="str">
            <v>Operational</v>
          </cell>
          <cell r="F352" t="str">
            <v>Z16</v>
          </cell>
          <cell r="G352" t="str">
            <v>Productive</v>
          </cell>
          <cell r="H352" t="str">
            <v>OTHER MEETING-DBL OT</v>
          </cell>
          <cell r="I352">
            <v>4</v>
          </cell>
          <cell r="J352">
            <v>212.56</v>
          </cell>
          <cell r="K352">
            <v>212.56</v>
          </cell>
          <cell r="L352">
            <v>0</v>
          </cell>
          <cell r="M352">
            <v>212.56</v>
          </cell>
          <cell r="N352">
            <v>0</v>
          </cell>
          <cell r="O352">
            <v>212.56</v>
          </cell>
        </row>
        <row r="353">
          <cell r="B353" t="str">
            <v>BARG UNIT</v>
          </cell>
          <cell r="C353">
            <v>56</v>
          </cell>
          <cell r="D353" t="str">
            <v>POWER GENERATION</v>
          </cell>
          <cell r="E353" t="str">
            <v>Operational</v>
          </cell>
          <cell r="F353" t="str">
            <v>Z22</v>
          </cell>
          <cell r="G353" t="str">
            <v>Productive</v>
          </cell>
          <cell r="H353" t="str">
            <v>DOUBLE OVERTIME</v>
          </cell>
          <cell r="I353">
            <v>21932.25</v>
          </cell>
          <cell r="J353">
            <v>1113437.1399999999</v>
          </cell>
          <cell r="K353">
            <v>1113437.1399999999</v>
          </cell>
          <cell r="L353">
            <v>0</v>
          </cell>
          <cell r="M353">
            <v>1113437.1399999999</v>
          </cell>
          <cell r="N353">
            <v>0</v>
          </cell>
          <cell r="O353">
            <v>1113437.1399999999</v>
          </cell>
        </row>
        <row r="354">
          <cell r="B354" t="str">
            <v>BARG UNIT</v>
          </cell>
          <cell r="C354">
            <v>56</v>
          </cell>
          <cell r="D354" t="str">
            <v>POWER GENERATION</v>
          </cell>
          <cell r="E354" t="str">
            <v>Operational</v>
          </cell>
          <cell r="F354" t="str">
            <v>Z25</v>
          </cell>
          <cell r="G354" t="str">
            <v>Productive</v>
          </cell>
          <cell r="H354" t="str">
            <v>TMP REL DBL OT</v>
          </cell>
          <cell r="I354">
            <v>2355.5</v>
          </cell>
          <cell r="J354">
            <v>10064.299999999999</v>
          </cell>
          <cell r="K354">
            <v>10064.299999999999</v>
          </cell>
          <cell r="L354">
            <v>0</v>
          </cell>
          <cell r="M354">
            <v>10064.299999999999</v>
          </cell>
          <cell r="N354">
            <v>0</v>
          </cell>
          <cell r="O354">
            <v>10064.299999999999</v>
          </cell>
        </row>
        <row r="355">
          <cell r="B355" t="str">
            <v>BARG UNIT</v>
          </cell>
          <cell r="C355">
            <v>56</v>
          </cell>
          <cell r="D355" t="str">
            <v>POWER GENERATION</v>
          </cell>
          <cell r="E355" t="str">
            <v>Operational</v>
          </cell>
          <cell r="F355" t="str">
            <v>Z50</v>
          </cell>
          <cell r="G355" t="str">
            <v>Productive</v>
          </cell>
          <cell r="H355" t="str">
            <v>1ST SHFT DBL OT</v>
          </cell>
          <cell r="I355">
            <v>3310</v>
          </cell>
          <cell r="J355">
            <v>4965.03</v>
          </cell>
          <cell r="K355">
            <v>4965.03</v>
          </cell>
          <cell r="L355">
            <v>0</v>
          </cell>
          <cell r="M355">
            <v>4965.03</v>
          </cell>
          <cell r="N355">
            <v>0</v>
          </cell>
          <cell r="O355">
            <v>4965.03</v>
          </cell>
        </row>
        <row r="356">
          <cell r="B356" t="str">
            <v>BARG UNIT</v>
          </cell>
          <cell r="C356">
            <v>56</v>
          </cell>
          <cell r="D356" t="str">
            <v>POWER GENERATION</v>
          </cell>
          <cell r="E356" t="str">
            <v>Operational</v>
          </cell>
          <cell r="F356" t="str">
            <v>Z51</v>
          </cell>
          <cell r="G356" t="str">
            <v>Productive</v>
          </cell>
          <cell r="H356" t="str">
            <v>3RD SHFT DBL OT</v>
          </cell>
          <cell r="I356">
            <v>4474.25</v>
          </cell>
          <cell r="J356">
            <v>5369.1</v>
          </cell>
          <cell r="K356">
            <v>5369.1</v>
          </cell>
          <cell r="L356">
            <v>0</v>
          </cell>
          <cell r="M356">
            <v>5369.1</v>
          </cell>
          <cell r="N356">
            <v>0</v>
          </cell>
          <cell r="O356">
            <v>5369.1</v>
          </cell>
        </row>
        <row r="357">
          <cell r="B357" t="str">
            <v>BARG UNIT</v>
          </cell>
          <cell r="C357">
            <v>56</v>
          </cell>
          <cell r="D357" t="str">
            <v>POWER GENERATION</v>
          </cell>
          <cell r="E357" t="str">
            <v>Operational</v>
          </cell>
          <cell r="F357" t="str">
            <v>Z71</v>
          </cell>
          <cell r="G357" t="str">
            <v>Productive</v>
          </cell>
          <cell r="H357" t="str">
            <v>DISPUTE RES DBL OT</v>
          </cell>
          <cell r="I357">
            <v>2</v>
          </cell>
          <cell r="J357">
            <v>99.4</v>
          </cell>
          <cell r="K357">
            <v>99.4</v>
          </cell>
          <cell r="L357">
            <v>0</v>
          </cell>
          <cell r="M357">
            <v>99.4</v>
          </cell>
          <cell r="N357">
            <v>0</v>
          </cell>
          <cell r="O357">
            <v>99.4</v>
          </cell>
        </row>
        <row r="358">
          <cell r="B358" t="str">
            <v>BARG UNIT</v>
          </cell>
          <cell r="C358">
            <v>53</v>
          </cell>
          <cell r="D358" t="str">
            <v>POWER SYSTEMS</v>
          </cell>
          <cell r="E358" t="str">
            <v>Operational</v>
          </cell>
          <cell r="F358">
            <v>10</v>
          </cell>
          <cell r="G358" t="str">
            <v>Productive</v>
          </cell>
          <cell r="H358" t="str">
            <v>REGULAR</v>
          </cell>
          <cell r="I358">
            <v>3468407.25</v>
          </cell>
          <cell r="J358">
            <v>84150057.390000001</v>
          </cell>
          <cell r="K358">
            <v>84150057.390000001</v>
          </cell>
          <cell r="L358">
            <v>0</v>
          </cell>
          <cell r="M358">
            <v>84150057.390000001</v>
          </cell>
          <cell r="N358">
            <v>0</v>
          </cell>
          <cell r="O358">
            <v>84150057.390000001</v>
          </cell>
        </row>
        <row r="359">
          <cell r="B359" t="str">
            <v>BARG UNIT</v>
          </cell>
          <cell r="C359">
            <v>53</v>
          </cell>
          <cell r="D359" t="str">
            <v>POWER SYSTEMS</v>
          </cell>
          <cell r="E359" t="str">
            <v>Operational</v>
          </cell>
          <cell r="F359">
            <v>20</v>
          </cell>
          <cell r="G359" t="str">
            <v>Non Productive</v>
          </cell>
          <cell r="H359" t="str">
            <v>HOLIDAY</v>
          </cell>
          <cell r="I359">
            <v>159393</v>
          </cell>
          <cell r="J359">
            <v>3847675.51</v>
          </cell>
          <cell r="K359">
            <v>0</v>
          </cell>
          <cell r="L359">
            <v>3847675.51</v>
          </cell>
          <cell r="M359">
            <v>3847675.51</v>
          </cell>
          <cell r="N359">
            <v>0</v>
          </cell>
          <cell r="O359">
            <v>3847675.51</v>
          </cell>
        </row>
        <row r="360">
          <cell r="B360" t="str">
            <v>BARG UNIT</v>
          </cell>
          <cell r="C360">
            <v>53</v>
          </cell>
          <cell r="D360" t="str">
            <v>POWER SYSTEMS</v>
          </cell>
          <cell r="E360" t="str">
            <v>Operational</v>
          </cell>
          <cell r="F360">
            <v>30</v>
          </cell>
          <cell r="G360" t="str">
            <v>Non Productive</v>
          </cell>
          <cell r="H360" t="str">
            <v>VACATION</v>
          </cell>
          <cell r="I360">
            <v>359108.75</v>
          </cell>
          <cell r="J360">
            <v>8841903.2100000009</v>
          </cell>
          <cell r="K360">
            <v>0</v>
          </cell>
          <cell r="L360">
            <v>8841903.2100000009</v>
          </cell>
          <cell r="M360">
            <v>8841903.2100000009</v>
          </cell>
          <cell r="N360">
            <v>0</v>
          </cell>
          <cell r="O360">
            <v>8841903.2100000009</v>
          </cell>
        </row>
        <row r="361">
          <cell r="B361" t="str">
            <v>BARG UNIT</v>
          </cell>
          <cell r="C361">
            <v>53</v>
          </cell>
          <cell r="D361" t="str">
            <v>POWER SYSTEMS</v>
          </cell>
          <cell r="E361" t="str">
            <v>Operational</v>
          </cell>
          <cell r="F361">
            <v>40</v>
          </cell>
          <cell r="G361" t="str">
            <v>Non Productive</v>
          </cell>
          <cell r="H361" t="str">
            <v>EMPLOYEE ILLNESS</v>
          </cell>
          <cell r="I361">
            <v>145223.75</v>
          </cell>
          <cell r="J361">
            <v>3523893.08</v>
          </cell>
          <cell r="K361">
            <v>0</v>
          </cell>
          <cell r="L361">
            <v>3523893.08</v>
          </cell>
          <cell r="M361">
            <v>3523893.08</v>
          </cell>
          <cell r="N361">
            <v>0</v>
          </cell>
          <cell r="O361">
            <v>3523893.08</v>
          </cell>
        </row>
        <row r="362">
          <cell r="B362" t="str">
            <v>BARG UNIT</v>
          </cell>
          <cell r="C362">
            <v>53</v>
          </cell>
          <cell r="D362" t="str">
            <v>POWER SYSTEMS</v>
          </cell>
          <cell r="E362" t="str">
            <v>Operational</v>
          </cell>
          <cell r="F362">
            <v>50</v>
          </cell>
          <cell r="G362" t="str">
            <v>Non Productive</v>
          </cell>
          <cell r="H362" t="str">
            <v>JURY DUTY</v>
          </cell>
          <cell r="I362">
            <v>2260.5</v>
          </cell>
          <cell r="J362">
            <v>55613.41</v>
          </cell>
          <cell r="K362">
            <v>0</v>
          </cell>
          <cell r="L362">
            <v>55613.41</v>
          </cell>
          <cell r="M362">
            <v>55613.41</v>
          </cell>
          <cell r="N362">
            <v>0</v>
          </cell>
          <cell r="O362">
            <v>55613.41</v>
          </cell>
        </row>
        <row r="363">
          <cell r="B363" t="str">
            <v>BARG UNIT</v>
          </cell>
          <cell r="C363">
            <v>53</v>
          </cell>
          <cell r="D363" t="str">
            <v>POWER SYSTEMS</v>
          </cell>
          <cell r="E363" t="str">
            <v>Operational</v>
          </cell>
          <cell r="F363">
            <v>60</v>
          </cell>
          <cell r="G363" t="str">
            <v>Non Productive</v>
          </cell>
          <cell r="H363" t="str">
            <v>COURT SERVICE</v>
          </cell>
          <cell r="I363">
            <v>169.25</v>
          </cell>
          <cell r="J363">
            <v>3900.52</v>
          </cell>
          <cell r="K363">
            <v>0</v>
          </cell>
          <cell r="L363">
            <v>3900.52</v>
          </cell>
          <cell r="M363">
            <v>3900.52</v>
          </cell>
          <cell r="N363">
            <v>0</v>
          </cell>
          <cell r="O363">
            <v>3900.52</v>
          </cell>
        </row>
        <row r="364">
          <cell r="B364" t="str">
            <v>BARG UNIT</v>
          </cell>
          <cell r="C364">
            <v>53</v>
          </cell>
          <cell r="D364" t="str">
            <v>POWER SYSTEMS</v>
          </cell>
          <cell r="E364" t="str">
            <v>Operational</v>
          </cell>
          <cell r="F364">
            <v>70</v>
          </cell>
          <cell r="G364" t="str">
            <v>Non Productive</v>
          </cell>
          <cell r="H364" t="str">
            <v>DEATH IN FAMILY</v>
          </cell>
          <cell r="I364">
            <v>6550.5</v>
          </cell>
          <cell r="J364">
            <v>161382.85999999999</v>
          </cell>
          <cell r="K364">
            <v>0</v>
          </cell>
          <cell r="L364">
            <v>161382.85999999999</v>
          </cell>
          <cell r="M364">
            <v>161382.85999999999</v>
          </cell>
          <cell r="N364">
            <v>0</v>
          </cell>
          <cell r="O364">
            <v>161382.85999999999</v>
          </cell>
        </row>
        <row r="365">
          <cell r="B365" t="str">
            <v>BARG UNIT</v>
          </cell>
          <cell r="C365">
            <v>53</v>
          </cell>
          <cell r="D365" t="str">
            <v>POWER SYSTEMS</v>
          </cell>
          <cell r="E365" t="str">
            <v>Operational</v>
          </cell>
          <cell r="F365">
            <v>80</v>
          </cell>
          <cell r="G365" t="str">
            <v>Non Productive</v>
          </cell>
          <cell r="H365" t="str">
            <v>SER ILL IN FAM</v>
          </cell>
          <cell r="I365">
            <v>14472.25</v>
          </cell>
          <cell r="J365">
            <v>352404.64</v>
          </cell>
          <cell r="K365">
            <v>0</v>
          </cell>
          <cell r="L365">
            <v>352404.64</v>
          </cell>
          <cell r="M365">
            <v>352404.64</v>
          </cell>
          <cell r="N365">
            <v>0</v>
          </cell>
          <cell r="O365">
            <v>352404.64</v>
          </cell>
        </row>
        <row r="366">
          <cell r="B366" t="str">
            <v>BARG UNIT</v>
          </cell>
          <cell r="C366">
            <v>53</v>
          </cell>
          <cell r="D366" t="str">
            <v>POWER SYSTEMS</v>
          </cell>
          <cell r="E366" t="str">
            <v>Operational</v>
          </cell>
          <cell r="F366">
            <v>90</v>
          </cell>
          <cell r="G366" t="str">
            <v>Non Productive</v>
          </cell>
          <cell r="H366" t="str">
            <v>OTHER REGULAR HOURS</v>
          </cell>
          <cell r="I366">
            <v>4588.25</v>
          </cell>
          <cell r="J366">
            <v>132860.31</v>
          </cell>
          <cell r="K366">
            <v>0</v>
          </cell>
          <cell r="L366">
            <v>132860.31</v>
          </cell>
          <cell r="M366">
            <v>132860.31</v>
          </cell>
          <cell r="N366">
            <v>0</v>
          </cell>
          <cell r="O366">
            <v>132860.31</v>
          </cell>
        </row>
        <row r="367">
          <cell r="B367" t="str">
            <v>BARG UNIT</v>
          </cell>
          <cell r="C367">
            <v>53</v>
          </cell>
          <cell r="D367" t="str">
            <v>POWER SYSTEMS</v>
          </cell>
          <cell r="E367" t="str">
            <v>Operational</v>
          </cell>
          <cell r="F367">
            <v>100</v>
          </cell>
          <cell r="G367" t="str">
            <v>Non Productive</v>
          </cell>
          <cell r="H367" t="str">
            <v>REST TIME</v>
          </cell>
          <cell r="I367">
            <v>32446</v>
          </cell>
          <cell r="J367">
            <v>816903.53</v>
          </cell>
          <cell r="K367">
            <v>0</v>
          </cell>
          <cell r="L367">
            <v>816903.53</v>
          </cell>
          <cell r="M367">
            <v>816903.53</v>
          </cell>
          <cell r="N367">
            <v>0</v>
          </cell>
          <cell r="O367">
            <v>816903.53</v>
          </cell>
        </row>
        <row r="368">
          <cell r="B368" t="str">
            <v>BARG UNIT</v>
          </cell>
          <cell r="C368">
            <v>53</v>
          </cell>
          <cell r="D368" t="str">
            <v>POWER SYSTEMS</v>
          </cell>
          <cell r="E368" t="str">
            <v>Operational</v>
          </cell>
          <cell r="F368">
            <v>110</v>
          </cell>
          <cell r="G368" t="str">
            <v>Non Productive</v>
          </cell>
          <cell r="H368" t="str">
            <v>WORK HEADQUARTERS</v>
          </cell>
          <cell r="I368">
            <v>3435.5</v>
          </cell>
          <cell r="J368">
            <v>80254.86</v>
          </cell>
          <cell r="K368">
            <v>0</v>
          </cell>
          <cell r="L368">
            <v>80254.86</v>
          </cell>
          <cell r="M368">
            <v>80254.86</v>
          </cell>
          <cell r="N368">
            <v>0</v>
          </cell>
          <cell r="O368">
            <v>80254.86</v>
          </cell>
        </row>
        <row r="369">
          <cell r="B369" t="str">
            <v>BARG UNIT</v>
          </cell>
          <cell r="C369">
            <v>53</v>
          </cell>
          <cell r="D369" t="str">
            <v>POWER SYSTEMS</v>
          </cell>
          <cell r="E369" t="str">
            <v>Operational</v>
          </cell>
          <cell r="F369">
            <v>120</v>
          </cell>
          <cell r="G369" t="str">
            <v>Non Productive</v>
          </cell>
          <cell r="H369" t="str">
            <v>TRAVEL TIME</v>
          </cell>
          <cell r="I369">
            <v>1296</v>
          </cell>
          <cell r="J369">
            <v>31372.89</v>
          </cell>
          <cell r="K369">
            <v>0</v>
          </cell>
          <cell r="L369">
            <v>31372.89</v>
          </cell>
          <cell r="M369">
            <v>31372.89</v>
          </cell>
          <cell r="N369">
            <v>0</v>
          </cell>
          <cell r="O369">
            <v>31372.89</v>
          </cell>
        </row>
        <row r="370">
          <cell r="B370" t="str">
            <v>BARG UNIT</v>
          </cell>
          <cell r="C370">
            <v>53</v>
          </cell>
          <cell r="D370" t="str">
            <v>POWER SYSTEMS</v>
          </cell>
          <cell r="E370" t="str">
            <v>Operational</v>
          </cell>
          <cell r="F370">
            <v>130</v>
          </cell>
          <cell r="G370" t="str">
            <v>Non Productive</v>
          </cell>
          <cell r="H370" t="str">
            <v>EQUIPMENT BREAKDOWN</v>
          </cell>
          <cell r="I370">
            <v>10449</v>
          </cell>
          <cell r="J370">
            <v>261106.85</v>
          </cell>
          <cell r="K370">
            <v>0</v>
          </cell>
          <cell r="L370">
            <v>261106.85</v>
          </cell>
          <cell r="M370">
            <v>261106.85</v>
          </cell>
          <cell r="N370">
            <v>0</v>
          </cell>
          <cell r="O370">
            <v>261106.85</v>
          </cell>
        </row>
        <row r="371">
          <cell r="B371" t="str">
            <v>BARG UNIT</v>
          </cell>
          <cell r="C371">
            <v>53</v>
          </cell>
          <cell r="D371" t="str">
            <v>POWER SYSTEMS</v>
          </cell>
          <cell r="E371" t="str">
            <v>Operational</v>
          </cell>
          <cell r="F371">
            <v>140</v>
          </cell>
          <cell r="G371" t="str">
            <v>Non Productive</v>
          </cell>
          <cell r="H371" t="str">
            <v>SAFETY MEETING</v>
          </cell>
          <cell r="I371">
            <v>53814</v>
          </cell>
          <cell r="J371">
            <v>1343382.4</v>
          </cell>
          <cell r="K371">
            <v>0</v>
          </cell>
          <cell r="L371">
            <v>1343382.4</v>
          </cell>
          <cell r="M371">
            <v>1343382.4</v>
          </cell>
          <cell r="N371">
            <v>0</v>
          </cell>
          <cell r="O371">
            <v>1343382.4</v>
          </cell>
        </row>
        <row r="372">
          <cell r="B372" t="str">
            <v>BARG UNIT</v>
          </cell>
          <cell r="C372">
            <v>53</v>
          </cell>
          <cell r="D372" t="str">
            <v>POWER SYSTEMS</v>
          </cell>
          <cell r="E372" t="str">
            <v>Operational</v>
          </cell>
          <cell r="F372">
            <v>150</v>
          </cell>
          <cell r="G372" t="str">
            <v>Non Productive</v>
          </cell>
          <cell r="H372" t="str">
            <v>CO/UNION MEETING</v>
          </cell>
          <cell r="I372">
            <v>894.5</v>
          </cell>
          <cell r="J372">
            <v>22599.17</v>
          </cell>
          <cell r="K372">
            <v>0</v>
          </cell>
          <cell r="L372">
            <v>22599.17</v>
          </cell>
          <cell r="M372">
            <v>22599.17</v>
          </cell>
          <cell r="N372">
            <v>0</v>
          </cell>
          <cell r="O372">
            <v>22599.17</v>
          </cell>
        </row>
        <row r="373">
          <cell r="B373" t="str">
            <v>BARG UNIT</v>
          </cell>
          <cell r="C373">
            <v>53</v>
          </cell>
          <cell r="D373" t="str">
            <v>POWER SYSTEMS</v>
          </cell>
          <cell r="E373" t="str">
            <v>Operational</v>
          </cell>
          <cell r="F373">
            <v>160</v>
          </cell>
          <cell r="G373" t="str">
            <v>Non Productive</v>
          </cell>
          <cell r="H373" t="str">
            <v>OTHER MEETING</v>
          </cell>
          <cell r="I373">
            <v>7344.75</v>
          </cell>
          <cell r="J373">
            <v>174116.31</v>
          </cell>
          <cell r="K373">
            <v>0</v>
          </cell>
          <cell r="L373">
            <v>174116.31</v>
          </cell>
          <cell r="M373">
            <v>174116.31</v>
          </cell>
          <cell r="N373">
            <v>0</v>
          </cell>
          <cell r="O373">
            <v>174116.31</v>
          </cell>
        </row>
        <row r="374">
          <cell r="B374" t="str">
            <v>BARG UNIT</v>
          </cell>
          <cell r="C374">
            <v>53</v>
          </cell>
          <cell r="D374" t="str">
            <v>POWER SYSTEMS</v>
          </cell>
          <cell r="E374" t="str">
            <v>Operational</v>
          </cell>
          <cell r="F374">
            <v>170</v>
          </cell>
          <cell r="G374" t="str">
            <v>Non Productive</v>
          </cell>
          <cell r="H374" t="str">
            <v>RAIN TIME</v>
          </cell>
          <cell r="I374">
            <v>57156.25</v>
          </cell>
          <cell r="J374">
            <v>1443611.6</v>
          </cell>
          <cell r="K374">
            <v>0</v>
          </cell>
          <cell r="L374">
            <v>1443611.6</v>
          </cell>
          <cell r="M374">
            <v>1443611.6</v>
          </cell>
          <cell r="N374">
            <v>0</v>
          </cell>
          <cell r="O374">
            <v>1443611.6</v>
          </cell>
        </row>
        <row r="375">
          <cell r="B375" t="str">
            <v>BARG UNIT</v>
          </cell>
          <cell r="C375">
            <v>53</v>
          </cell>
          <cell r="D375" t="str">
            <v>POWER SYSTEMS</v>
          </cell>
          <cell r="E375" t="str">
            <v>Operational</v>
          </cell>
          <cell r="F375">
            <v>250</v>
          </cell>
          <cell r="G375" t="str">
            <v>Non Productive</v>
          </cell>
          <cell r="H375" t="str">
            <v>TEMPORARY RELIEVING</v>
          </cell>
          <cell r="I375">
            <v>229625.25</v>
          </cell>
          <cell r="J375">
            <v>543017.84</v>
          </cell>
          <cell r="K375">
            <v>0</v>
          </cell>
          <cell r="L375">
            <v>543017.84</v>
          </cell>
          <cell r="M375">
            <v>543017.84</v>
          </cell>
          <cell r="N375">
            <v>0</v>
          </cell>
          <cell r="O375">
            <v>543017.84</v>
          </cell>
        </row>
        <row r="376">
          <cell r="B376" t="str">
            <v>BARG UNIT</v>
          </cell>
          <cell r="C376">
            <v>53</v>
          </cell>
          <cell r="D376" t="str">
            <v>POWER SYSTEMS</v>
          </cell>
          <cell r="E376" t="str">
            <v>Operational</v>
          </cell>
          <cell r="F376">
            <v>300</v>
          </cell>
          <cell r="G376" t="str">
            <v>Non Productive</v>
          </cell>
          <cell r="H376" t="str">
            <v>PERF EXC REWARD</v>
          </cell>
          <cell r="I376">
            <v>0</v>
          </cell>
          <cell r="J376">
            <v>2502</v>
          </cell>
          <cell r="K376">
            <v>0</v>
          </cell>
          <cell r="L376">
            <v>2502</v>
          </cell>
          <cell r="M376">
            <v>2502</v>
          </cell>
          <cell r="N376">
            <v>0</v>
          </cell>
          <cell r="O376">
            <v>2502</v>
          </cell>
        </row>
        <row r="377">
          <cell r="B377" t="str">
            <v>BARG UNIT</v>
          </cell>
          <cell r="C377">
            <v>53</v>
          </cell>
          <cell r="D377" t="str">
            <v>POWER SYSTEMS</v>
          </cell>
          <cell r="E377" t="str">
            <v>Operational</v>
          </cell>
          <cell r="F377">
            <v>310</v>
          </cell>
          <cell r="G377" t="str">
            <v>Excluded</v>
          </cell>
          <cell r="H377" t="str">
            <v>DISABILITY - COMPANY</v>
          </cell>
          <cell r="I377">
            <v>0</v>
          </cell>
          <cell r="J377">
            <v>328966.34000000003</v>
          </cell>
          <cell r="K377">
            <v>0</v>
          </cell>
          <cell r="L377">
            <v>0</v>
          </cell>
          <cell r="M377">
            <v>0</v>
          </cell>
          <cell r="N377">
            <v>328966.34000000003</v>
          </cell>
          <cell r="O377">
            <v>328966.34000000003</v>
          </cell>
        </row>
        <row r="378">
          <cell r="B378" t="str">
            <v>BARG UNIT</v>
          </cell>
          <cell r="C378">
            <v>53</v>
          </cell>
          <cell r="D378" t="str">
            <v>POWER SYSTEMS</v>
          </cell>
          <cell r="E378" t="str">
            <v>Operational</v>
          </cell>
          <cell r="F378">
            <v>320</v>
          </cell>
          <cell r="G378" t="str">
            <v>Excluded</v>
          </cell>
          <cell r="H378" t="str">
            <v>DISABILITY SUPPL</v>
          </cell>
          <cell r="I378">
            <v>0</v>
          </cell>
          <cell r="J378">
            <v>34474.57</v>
          </cell>
          <cell r="K378">
            <v>0</v>
          </cell>
          <cell r="L378">
            <v>0</v>
          </cell>
          <cell r="M378">
            <v>0</v>
          </cell>
          <cell r="N378">
            <v>34474.57</v>
          </cell>
          <cell r="O378">
            <v>34474.57</v>
          </cell>
        </row>
        <row r="379">
          <cell r="B379" t="str">
            <v>BARG UNIT</v>
          </cell>
          <cell r="C379">
            <v>53</v>
          </cell>
          <cell r="D379" t="str">
            <v>POWER SYSTEMS</v>
          </cell>
          <cell r="E379" t="str">
            <v>Operational</v>
          </cell>
          <cell r="F379">
            <v>330</v>
          </cell>
          <cell r="G379" t="str">
            <v>Excluded</v>
          </cell>
          <cell r="H379" t="str">
            <v>RETRO PAY THRFTBL</v>
          </cell>
          <cell r="I379">
            <v>0</v>
          </cell>
          <cell r="J379">
            <v>-130.63999999999999</v>
          </cell>
          <cell r="K379">
            <v>0</v>
          </cell>
          <cell r="L379">
            <v>0</v>
          </cell>
          <cell r="M379">
            <v>0</v>
          </cell>
          <cell r="N379">
            <v>-130.63999999999999</v>
          </cell>
          <cell r="O379">
            <v>-130.63999999999999</v>
          </cell>
        </row>
        <row r="380">
          <cell r="B380" t="str">
            <v>BARG UNIT</v>
          </cell>
          <cell r="C380">
            <v>53</v>
          </cell>
          <cell r="D380" t="str">
            <v>POWER SYSTEMS</v>
          </cell>
          <cell r="E380" t="str">
            <v>Operational</v>
          </cell>
          <cell r="F380">
            <v>410</v>
          </cell>
          <cell r="G380" t="str">
            <v>Non Productive</v>
          </cell>
          <cell r="H380" t="str">
            <v>PART DAY DISABILITY</v>
          </cell>
          <cell r="I380">
            <v>3140.5</v>
          </cell>
          <cell r="J380">
            <v>76758.740000000005</v>
          </cell>
          <cell r="K380">
            <v>0</v>
          </cell>
          <cell r="L380">
            <v>76758.740000000005</v>
          </cell>
          <cell r="M380">
            <v>76758.740000000005</v>
          </cell>
          <cell r="N380">
            <v>0</v>
          </cell>
          <cell r="O380">
            <v>76758.740000000005</v>
          </cell>
        </row>
        <row r="381">
          <cell r="B381" t="str">
            <v>BARG UNIT</v>
          </cell>
          <cell r="C381">
            <v>53</v>
          </cell>
          <cell r="D381" t="str">
            <v>POWER SYSTEMS</v>
          </cell>
          <cell r="E381" t="str">
            <v>Operational</v>
          </cell>
          <cell r="F381">
            <v>430</v>
          </cell>
          <cell r="G381" t="str">
            <v>Non Productive</v>
          </cell>
          <cell r="H381" t="str">
            <v>FINAL VACATION ALLOW</v>
          </cell>
          <cell r="I381">
            <v>11685.5</v>
          </cell>
          <cell r="J381">
            <v>286249.78000000003</v>
          </cell>
          <cell r="K381">
            <v>0</v>
          </cell>
          <cell r="L381">
            <v>286249.78000000003</v>
          </cell>
          <cell r="M381">
            <v>286249.78000000003</v>
          </cell>
          <cell r="N381">
            <v>0</v>
          </cell>
          <cell r="O381">
            <v>286249.78000000003</v>
          </cell>
        </row>
        <row r="382">
          <cell r="B382" t="str">
            <v>BARG UNIT</v>
          </cell>
          <cell r="C382">
            <v>53</v>
          </cell>
          <cell r="D382" t="str">
            <v>POWER SYSTEMS</v>
          </cell>
          <cell r="E382" t="str">
            <v>Operational</v>
          </cell>
          <cell r="F382">
            <v>440</v>
          </cell>
          <cell r="G382" t="str">
            <v>Non Productive</v>
          </cell>
          <cell r="H382" t="str">
            <v>EXTENSION SICK TIME</v>
          </cell>
          <cell r="I382">
            <v>555</v>
          </cell>
          <cell r="J382">
            <v>14272.69</v>
          </cell>
          <cell r="K382">
            <v>0</v>
          </cell>
          <cell r="L382">
            <v>14272.69</v>
          </cell>
          <cell r="M382">
            <v>14272.69</v>
          </cell>
          <cell r="N382">
            <v>0</v>
          </cell>
          <cell r="O382">
            <v>14272.69</v>
          </cell>
        </row>
        <row r="383">
          <cell r="B383" t="str">
            <v>BARG UNIT</v>
          </cell>
          <cell r="C383">
            <v>53</v>
          </cell>
          <cell r="D383" t="str">
            <v>POWER SYSTEMS</v>
          </cell>
          <cell r="E383" t="str">
            <v>Operational</v>
          </cell>
          <cell r="F383">
            <v>450</v>
          </cell>
          <cell r="G383" t="str">
            <v>Non Productive</v>
          </cell>
          <cell r="H383" t="str">
            <v>LIGHT DUTY OJ INJ</v>
          </cell>
          <cell r="I383">
            <v>14510.25</v>
          </cell>
          <cell r="J383">
            <v>355831.25</v>
          </cell>
          <cell r="K383">
            <v>0</v>
          </cell>
          <cell r="L383">
            <v>355831.25</v>
          </cell>
          <cell r="M383">
            <v>355831.25</v>
          </cell>
          <cell r="N383">
            <v>0</v>
          </cell>
          <cell r="O383">
            <v>355831.25</v>
          </cell>
        </row>
        <row r="384">
          <cell r="B384" t="str">
            <v>BARG UNIT</v>
          </cell>
          <cell r="C384">
            <v>53</v>
          </cell>
          <cell r="D384" t="str">
            <v>POWER SYSTEMS</v>
          </cell>
          <cell r="E384" t="str">
            <v>Operational</v>
          </cell>
          <cell r="F384">
            <v>460</v>
          </cell>
          <cell r="G384" t="str">
            <v>Non Productive</v>
          </cell>
          <cell r="H384" t="str">
            <v>LIGHT DUTY-OTHER</v>
          </cell>
          <cell r="I384">
            <v>4379.5</v>
          </cell>
          <cell r="J384">
            <v>110182.1</v>
          </cell>
          <cell r="K384">
            <v>0</v>
          </cell>
          <cell r="L384">
            <v>110182.1</v>
          </cell>
          <cell r="M384">
            <v>110182.1</v>
          </cell>
          <cell r="N384">
            <v>0</v>
          </cell>
          <cell r="O384">
            <v>110182.1</v>
          </cell>
        </row>
        <row r="385">
          <cell r="B385" t="str">
            <v>BARG UNIT</v>
          </cell>
          <cell r="C385">
            <v>53</v>
          </cell>
          <cell r="D385" t="str">
            <v>POWER SYSTEMS</v>
          </cell>
          <cell r="E385" t="str">
            <v>Operational</v>
          </cell>
          <cell r="F385">
            <v>480</v>
          </cell>
          <cell r="G385" t="str">
            <v>Non Productive</v>
          </cell>
          <cell r="H385" t="str">
            <v>FINAL FLOATING HOL</v>
          </cell>
          <cell r="I385">
            <v>184</v>
          </cell>
          <cell r="J385">
            <v>7864.24</v>
          </cell>
          <cell r="K385">
            <v>0</v>
          </cell>
          <cell r="L385">
            <v>7864.24</v>
          </cell>
          <cell r="M385">
            <v>7864.24</v>
          </cell>
          <cell r="N385">
            <v>0</v>
          </cell>
          <cell r="O385">
            <v>7864.24</v>
          </cell>
        </row>
        <row r="386">
          <cell r="B386" t="str">
            <v>BARG UNIT</v>
          </cell>
          <cell r="C386">
            <v>53</v>
          </cell>
          <cell r="D386" t="str">
            <v>POWER SYSTEMS</v>
          </cell>
          <cell r="E386" t="str">
            <v>Operational</v>
          </cell>
          <cell r="F386">
            <v>560</v>
          </cell>
          <cell r="G386" t="str">
            <v>Non Productive</v>
          </cell>
          <cell r="H386" t="str">
            <v>LUMP SUM - MERIT</v>
          </cell>
          <cell r="I386">
            <v>0</v>
          </cell>
          <cell r="J386">
            <v>3674</v>
          </cell>
          <cell r="K386">
            <v>0</v>
          </cell>
          <cell r="L386">
            <v>3674</v>
          </cell>
          <cell r="M386">
            <v>3674</v>
          </cell>
          <cell r="N386">
            <v>0</v>
          </cell>
          <cell r="O386">
            <v>3674</v>
          </cell>
        </row>
        <row r="387">
          <cell r="B387" t="str">
            <v>BARG UNIT</v>
          </cell>
          <cell r="C387">
            <v>53</v>
          </cell>
          <cell r="D387" t="str">
            <v>POWER SYSTEMS</v>
          </cell>
          <cell r="E387" t="str">
            <v>Operational</v>
          </cell>
          <cell r="F387">
            <v>580</v>
          </cell>
          <cell r="G387" t="str">
            <v>Non Productive</v>
          </cell>
          <cell r="H387" t="str">
            <v>SICKNESS IN FAMILY</v>
          </cell>
          <cell r="I387">
            <v>24</v>
          </cell>
          <cell r="J387">
            <v>713.7</v>
          </cell>
          <cell r="K387">
            <v>0</v>
          </cell>
          <cell r="L387">
            <v>713.7</v>
          </cell>
          <cell r="M387">
            <v>713.7</v>
          </cell>
          <cell r="N387">
            <v>0</v>
          </cell>
          <cell r="O387">
            <v>713.7</v>
          </cell>
        </row>
        <row r="388">
          <cell r="B388" t="str">
            <v>BARG UNIT</v>
          </cell>
          <cell r="C388">
            <v>53</v>
          </cell>
          <cell r="D388" t="str">
            <v>POWER SYSTEMS</v>
          </cell>
          <cell r="E388" t="str">
            <v>Operational</v>
          </cell>
          <cell r="F388">
            <v>700</v>
          </cell>
          <cell r="G388" t="str">
            <v>Non Productive</v>
          </cell>
          <cell r="H388" t="str">
            <v>JOINT SAFETY ACTIV</v>
          </cell>
          <cell r="I388">
            <v>932.5</v>
          </cell>
          <cell r="J388">
            <v>23961.13</v>
          </cell>
          <cell r="K388">
            <v>0</v>
          </cell>
          <cell r="L388">
            <v>23961.13</v>
          </cell>
          <cell r="M388">
            <v>23961.13</v>
          </cell>
          <cell r="N388">
            <v>0</v>
          </cell>
          <cell r="O388">
            <v>23961.13</v>
          </cell>
        </row>
        <row r="389">
          <cell r="B389" t="str">
            <v>BARG UNIT</v>
          </cell>
          <cell r="C389">
            <v>53</v>
          </cell>
          <cell r="D389" t="str">
            <v>POWER SYSTEMS</v>
          </cell>
          <cell r="E389" t="str">
            <v>Operational</v>
          </cell>
          <cell r="F389">
            <v>710</v>
          </cell>
          <cell r="G389" t="str">
            <v>Non Productive</v>
          </cell>
          <cell r="H389" t="str">
            <v>DISPUTE RESOLUTION</v>
          </cell>
          <cell r="I389">
            <v>3498.75</v>
          </cell>
          <cell r="J389">
            <v>92039.039999999994</v>
          </cell>
          <cell r="K389">
            <v>0</v>
          </cell>
          <cell r="L389">
            <v>92039.039999999994</v>
          </cell>
          <cell r="M389">
            <v>92039.039999999994</v>
          </cell>
          <cell r="N389">
            <v>0</v>
          </cell>
          <cell r="O389">
            <v>92039.039999999994</v>
          </cell>
        </row>
        <row r="390">
          <cell r="B390" t="str">
            <v>BARG UNIT</v>
          </cell>
          <cell r="C390">
            <v>53</v>
          </cell>
          <cell r="D390" t="str">
            <v>POWER SYSTEMS</v>
          </cell>
          <cell r="E390" t="str">
            <v>Operational</v>
          </cell>
          <cell r="F390">
            <v>720</v>
          </cell>
          <cell r="G390" t="str">
            <v>Non Productive</v>
          </cell>
          <cell r="H390" t="str">
            <v>JOINT TEAM INVOLVE</v>
          </cell>
          <cell r="I390">
            <v>5511.75</v>
          </cell>
          <cell r="J390">
            <v>143234.43</v>
          </cell>
          <cell r="K390">
            <v>0</v>
          </cell>
          <cell r="L390">
            <v>143234.43</v>
          </cell>
          <cell r="M390">
            <v>143234.43</v>
          </cell>
          <cell r="N390">
            <v>0</v>
          </cell>
          <cell r="O390">
            <v>143234.43</v>
          </cell>
        </row>
        <row r="391">
          <cell r="B391" t="str">
            <v>BARG UNIT</v>
          </cell>
          <cell r="C391">
            <v>53</v>
          </cell>
          <cell r="D391" t="str">
            <v>POWER SYSTEMS</v>
          </cell>
          <cell r="E391" t="str">
            <v>Operational</v>
          </cell>
          <cell r="F391">
            <v>730</v>
          </cell>
          <cell r="G391" t="str">
            <v>Non Productive</v>
          </cell>
          <cell r="H391" t="str">
            <v>MGT REQUEST MEETING</v>
          </cell>
          <cell r="I391">
            <v>1405.25</v>
          </cell>
          <cell r="J391">
            <v>36112.22</v>
          </cell>
          <cell r="K391">
            <v>0</v>
          </cell>
          <cell r="L391">
            <v>36112.22</v>
          </cell>
          <cell r="M391">
            <v>36112.22</v>
          </cell>
          <cell r="N391">
            <v>0</v>
          </cell>
          <cell r="O391">
            <v>36112.22</v>
          </cell>
        </row>
        <row r="392">
          <cell r="B392" t="str">
            <v>BARG UNIT</v>
          </cell>
          <cell r="C392">
            <v>53</v>
          </cell>
          <cell r="D392" t="str">
            <v>POWER SYSTEMS</v>
          </cell>
          <cell r="E392" t="str">
            <v>Operational</v>
          </cell>
          <cell r="F392">
            <v>740</v>
          </cell>
          <cell r="G392" t="str">
            <v>Non Productive</v>
          </cell>
          <cell r="H392" t="str">
            <v>NEGOTIATIONS</v>
          </cell>
          <cell r="I392">
            <v>9.75</v>
          </cell>
          <cell r="J392">
            <v>254.99</v>
          </cell>
          <cell r="K392">
            <v>0</v>
          </cell>
          <cell r="L392">
            <v>254.99</v>
          </cell>
          <cell r="M392">
            <v>254.99</v>
          </cell>
          <cell r="N392">
            <v>0</v>
          </cell>
          <cell r="O392">
            <v>254.99</v>
          </cell>
        </row>
        <row r="393">
          <cell r="B393" t="str">
            <v>BARG UNIT</v>
          </cell>
          <cell r="C393">
            <v>53</v>
          </cell>
          <cell r="D393" t="str">
            <v>POWER SYSTEMS</v>
          </cell>
          <cell r="E393" t="str">
            <v>Operational</v>
          </cell>
          <cell r="F393">
            <v>960</v>
          </cell>
          <cell r="G393" t="str">
            <v>Excluded</v>
          </cell>
          <cell r="H393" t="str">
            <v>PRETAX CHILD-CARE DEDUCTION</v>
          </cell>
          <cell r="I393">
            <v>0</v>
          </cell>
          <cell r="J393">
            <v>-6964</v>
          </cell>
          <cell r="K393">
            <v>0</v>
          </cell>
          <cell r="L393">
            <v>0</v>
          </cell>
          <cell r="M393">
            <v>0</v>
          </cell>
          <cell r="N393">
            <v>-6964</v>
          </cell>
          <cell r="O393">
            <v>-6964</v>
          </cell>
        </row>
        <row r="394">
          <cell r="B394" t="str">
            <v>BARG UNIT</v>
          </cell>
          <cell r="C394">
            <v>53</v>
          </cell>
          <cell r="D394" t="str">
            <v>POWER SYSTEMS</v>
          </cell>
          <cell r="E394" t="str">
            <v>Operational</v>
          </cell>
          <cell r="F394">
            <v>970</v>
          </cell>
          <cell r="G394" t="str">
            <v>Excluded</v>
          </cell>
          <cell r="H394" t="str">
            <v>PRETAX MEDICAL</v>
          </cell>
          <cell r="I394">
            <v>0</v>
          </cell>
          <cell r="J394">
            <v>-1992218.61</v>
          </cell>
          <cell r="K394">
            <v>0</v>
          </cell>
          <cell r="L394">
            <v>0</v>
          </cell>
          <cell r="M394">
            <v>0</v>
          </cell>
          <cell r="N394">
            <v>-1992218.61</v>
          </cell>
          <cell r="O394">
            <v>-1992218.61</v>
          </cell>
        </row>
        <row r="395">
          <cell r="B395" t="str">
            <v>BARG UNIT</v>
          </cell>
          <cell r="C395">
            <v>53</v>
          </cell>
          <cell r="D395" t="str">
            <v>POWER SYSTEMS</v>
          </cell>
          <cell r="E395" t="str">
            <v>Operational</v>
          </cell>
          <cell r="F395">
            <v>971</v>
          </cell>
          <cell r="G395" t="str">
            <v>Excluded</v>
          </cell>
          <cell r="H395" t="str">
            <v>MEDICAL BENEFIT $</v>
          </cell>
          <cell r="I395">
            <v>0</v>
          </cell>
          <cell r="J395">
            <v>8028</v>
          </cell>
          <cell r="K395">
            <v>0</v>
          </cell>
          <cell r="L395">
            <v>0</v>
          </cell>
          <cell r="M395">
            <v>0</v>
          </cell>
          <cell r="N395">
            <v>8028</v>
          </cell>
          <cell r="O395">
            <v>8028</v>
          </cell>
        </row>
        <row r="396">
          <cell r="B396" t="str">
            <v>BARG UNIT</v>
          </cell>
          <cell r="C396">
            <v>53</v>
          </cell>
          <cell r="D396" t="str">
            <v>POWER SYSTEMS</v>
          </cell>
          <cell r="E396" t="str">
            <v>Operational</v>
          </cell>
          <cell r="F396">
            <v>972</v>
          </cell>
          <cell r="G396" t="str">
            <v>Excluded</v>
          </cell>
          <cell r="H396" t="str">
            <v>PRETAX DENTAL</v>
          </cell>
          <cell r="I396">
            <v>0</v>
          </cell>
          <cell r="J396">
            <v>-250989.07</v>
          </cell>
          <cell r="K396">
            <v>0</v>
          </cell>
          <cell r="L396">
            <v>0</v>
          </cell>
          <cell r="M396">
            <v>0</v>
          </cell>
          <cell r="N396">
            <v>-250989.07</v>
          </cell>
          <cell r="O396">
            <v>-250989.07</v>
          </cell>
        </row>
        <row r="397">
          <cell r="B397" t="str">
            <v>BARG UNIT</v>
          </cell>
          <cell r="C397">
            <v>53</v>
          </cell>
          <cell r="D397" t="str">
            <v>POWER SYSTEMS</v>
          </cell>
          <cell r="E397" t="str">
            <v>Operational</v>
          </cell>
          <cell r="F397">
            <v>973</v>
          </cell>
          <cell r="G397" t="str">
            <v>Excluded</v>
          </cell>
          <cell r="H397" t="str">
            <v>DENTAL BENEFIT $</v>
          </cell>
          <cell r="I397">
            <v>0</v>
          </cell>
          <cell r="J397">
            <v>195</v>
          </cell>
          <cell r="K397">
            <v>0</v>
          </cell>
          <cell r="L397">
            <v>0</v>
          </cell>
          <cell r="M397">
            <v>0</v>
          </cell>
          <cell r="N397">
            <v>195</v>
          </cell>
          <cell r="O397">
            <v>195</v>
          </cell>
        </row>
        <row r="398">
          <cell r="B398" t="str">
            <v>BARG UNIT</v>
          </cell>
          <cell r="C398">
            <v>53</v>
          </cell>
          <cell r="D398" t="str">
            <v>POWER SYSTEMS</v>
          </cell>
          <cell r="E398" t="str">
            <v>Operational</v>
          </cell>
          <cell r="F398">
            <v>974</v>
          </cell>
          <cell r="G398" t="str">
            <v>Excluded</v>
          </cell>
          <cell r="H398" t="str">
            <v>PRETAX EMP LIFE INS</v>
          </cell>
          <cell r="I398">
            <v>0</v>
          </cell>
          <cell r="J398">
            <v>-425112.51</v>
          </cell>
          <cell r="K398">
            <v>0</v>
          </cell>
          <cell r="L398">
            <v>0</v>
          </cell>
          <cell r="M398">
            <v>0</v>
          </cell>
          <cell r="N398">
            <v>-425112.51</v>
          </cell>
          <cell r="O398">
            <v>-425112.51</v>
          </cell>
        </row>
        <row r="399">
          <cell r="B399" t="str">
            <v>BARG UNIT</v>
          </cell>
          <cell r="C399">
            <v>53</v>
          </cell>
          <cell r="D399" t="str">
            <v>POWER SYSTEMS</v>
          </cell>
          <cell r="E399" t="str">
            <v>Operational</v>
          </cell>
          <cell r="F399">
            <v>976</v>
          </cell>
          <cell r="G399" t="str">
            <v>Excluded</v>
          </cell>
          <cell r="H399" t="str">
            <v>LIFE INS BENEFIT $</v>
          </cell>
          <cell r="I399">
            <v>0</v>
          </cell>
          <cell r="J399">
            <v>278.72000000000003</v>
          </cell>
          <cell r="K399">
            <v>0</v>
          </cell>
          <cell r="L399">
            <v>0</v>
          </cell>
          <cell r="M399">
            <v>0</v>
          </cell>
          <cell r="N399">
            <v>278.72000000000003</v>
          </cell>
          <cell r="O399">
            <v>278.72000000000003</v>
          </cell>
        </row>
        <row r="400">
          <cell r="B400" t="str">
            <v>BARG UNIT</v>
          </cell>
          <cell r="C400">
            <v>53</v>
          </cell>
          <cell r="D400" t="str">
            <v>POWER SYSTEMS</v>
          </cell>
          <cell r="E400" t="str">
            <v>Operational</v>
          </cell>
          <cell r="F400">
            <v>977</v>
          </cell>
          <cell r="G400" t="str">
            <v>Excluded</v>
          </cell>
          <cell r="H400" t="str">
            <v>PRETAX LTD</v>
          </cell>
          <cell r="I400">
            <v>0</v>
          </cell>
          <cell r="J400">
            <v>-1016.86</v>
          </cell>
          <cell r="K400">
            <v>0</v>
          </cell>
          <cell r="L400">
            <v>0</v>
          </cell>
          <cell r="M400">
            <v>0</v>
          </cell>
          <cell r="N400">
            <v>-1016.86</v>
          </cell>
          <cell r="O400">
            <v>-1016.86</v>
          </cell>
        </row>
        <row r="401">
          <cell r="B401" t="str">
            <v>BARG UNIT</v>
          </cell>
          <cell r="C401">
            <v>53</v>
          </cell>
          <cell r="D401" t="str">
            <v>POWER SYSTEMS</v>
          </cell>
          <cell r="E401" t="str">
            <v>Operational</v>
          </cell>
          <cell r="F401">
            <v>978</v>
          </cell>
          <cell r="G401" t="str">
            <v>Excluded</v>
          </cell>
          <cell r="H401" t="str">
            <v>LTD BENEFIT $</v>
          </cell>
          <cell r="I401">
            <v>0</v>
          </cell>
          <cell r="J401">
            <v>1016.86</v>
          </cell>
          <cell r="K401">
            <v>0</v>
          </cell>
          <cell r="L401">
            <v>0</v>
          </cell>
          <cell r="M401">
            <v>0</v>
          </cell>
          <cell r="N401">
            <v>1016.86</v>
          </cell>
          <cell r="O401">
            <v>1016.86</v>
          </cell>
        </row>
        <row r="402">
          <cell r="B402" t="str">
            <v>BARG UNIT</v>
          </cell>
          <cell r="C402">
            <v>53</v>
          </cell>
          <cell r="D402" t="str">
            <v>POWER SYSTEMS</v>
          </cell>
          <cell r="E402" t="str">
            <v>Operational</v>
          </cell>
          <cell r="F402">
            <v>984</v>
          </cell>
          <cell r="G402" t="str">
            <v>Excluded</v>
          </cell>
          <cell r="H402" t="str">
            <v>VISION - PRE-TAX DED</v>
          </cell>
          <cell r="I402">
            <v>0</v>
          </cell>
          <cell r="J402">
            <v>-237.36</v>
          </cell>
          <cell r="K402">
            <v>0</v>
          </cell>
          <cell r="L402">
            <v>0</v>
          </cell>
          <cell r="M402">
            <v>0</v>
          </cell>
          <cell r="N402">
            <v>-237.36</v>
          </cell>
          <cell r="O402">
            <v>-237.36</v>
          </cell>
        </row>
        <row r="403">
          <cell r="B403" t="str">
            <v>BARG UNIT</v>
          </cell>
          <cell r="C403">
            <v>53</v>
          </cell>
          <cell r="D403" t="str">
            <v>POWER SYSTEMS</v>
          </cell>
          <cell r="E403" t="str">
            <v>Operational</v>
          </cell>
          <cell r="F403">
            <v>990</v>
          </cell>
          <cell r="G403" t="str">
            <v>Excluded</v>
          </cell>
          <cell r="H403" t="str">
            <v>THRIFT CATCH UP</v>
          </cell>
          <cell r="I403">
            <v>0</v>
          </cell>
          <cell r="J403">
            <v>-44281.07</v>
          </cell>
          <cell r="K403">
            <v>0</v>
          </cell>
          <cell r="L403">
            <v>0</v>
          </cell>
          <cell r="M403">
            <v>0</v>
          </cell>
          <cell r="N403">
            <v>-44281.07</v>
          </cell>
          <cell r="O403">
            <v>-44281.07</v>
          </cell>
        </row>
        <row r="404">
          <cell r="B404" t="str">
            <v>BARG UNIT</v>
          </cell>
          <cell r="C404">
            <v>53</v>
          </cell>
          <cell r="D404" t="str">
            <v>POWER SYSTEMS</v>
          </cell>
          <cell r="E404" t="str">
            <v>Operational</v>
          </cell>
          <cell r="F404">
            <v>998</v>
          </cell>
          <cell r="G404" t="str">
            <v>Excluded</v>
          </cell>
          <cell r="H404" t="str">
            <v>BA THRFT STP AT CAP</v>
          </cell>
          <cell r="I404">
            <v>0</v>
          </cell>
          <cell r="J404">
            <v>-5555217.7599999998</v>
          </cell>
          <cell r="K404">
            <v>0</v>
          </cell>
          <cell r="L404">
            <v>0</v>
          </cell>
          <cell r="M404">
            <v>0</v>
          </cell>
          <cell r="N404">
            <v>-5555217.7599999998</v>
          </cell>
          <cell r="O404">
            <v>-5555217.7599999998</v>
          </cell>
        </row>
        <row r="405">
          <cell r="B405" t="str">
            <v>BARG UNIT</v>
          </cell>
          <cell r="C405">
            <v>53</v>
          </cell>
          <cell r="D405" t="str">
            <v>POWER SYSTEMS</v>
          </cell>
          <cell r="E405" t="str">
            <v>Operational</v>
          </cell>
          <cell r="F405">
            <v>999</v>
          </cell>
          <cell r="G405" t="str">
            <v>Excluded</v>
          </cell>
          <cell r="H405" t="str">
            <v>SUP THRFT STP AT CAP</v>
          </cell>
          <cell r="I405">
            <v>0</v>
          </cell>
          <cell r="J405">
            <v>-4380154.91</v>
          </cell>
          <cell r="K405">
            <v>0</v>
          </cell>
          <cell r="L405">
            <v>0</v>
          </cell>
          <cell r="M405">
            <v>0</v>
          </cell>
          <cell r="N405">
            <v>-4380154.91</v>
          </cell>
          <cell r="O405">
            <v>-4380154.91</v>
          </cell>
        </row>
        <row r="406">
          <cell r="B406" t="str">
            <v>BARG UNIT</v>
          </cell>
          <cell r="C406">
            <v>53</v>
          </cell>
          <cell r="D406" t="str">
            <v>POWER SYSTEMS</v>
          </cell>
          <cell r="E406" t="str">
            <v>Operational</v>
          </cell>
          <cell r="F406" t="str">
            <v>C25</v>
          </cell>
          <cell r="G406" t="str">
            <v>Excluded</v>
          </cell>
          <cell r="H406" t="str">
            <v>CALL OUT LIST OT</v>
          </cell>
          <cell r="I406">
            <v>2360</v>
          </cell>
          <cell r="J406">
            <v>163293.66</v>
          </cell>
          <cell r="K406">
            <v>0</v>
          </cell>
          <cell r="L406">
            <v>0</v>
          </cell>
          <cell r="M406">
            <v>0</v>
          </cell>
          <cell r="N406">
            <v>163293.66</v>
          </cell>
          <cell r="O406">
            <v>163293.66</v>
          </cell>
        </row>
        <row r="407">
          <cell r="B407" t="str">
            <v>BARG UNIT</v>
          </cell>
          <cell r="C407">
            <v>53</v>
          </cell>
          <cell r="D407" t="str">
            <v>POWER SYSTEMS</v>
          </cell>
          <cell r="E407" t="str">
            <v>Operational</v>
          </cell>
          <cell r="F407" t="str">
            <v>C37</v>
          </cell>
          <cell r="G407" t="str">
            <v>Excluded</v>
          </cell>
          <cell r="H407" t="str">
            <v>UNUSED VACATION PAY</v>
          </cell>
          <cell r="I407">
            <v>0</v>
          </cell>
          <cell r="J407">
            <v>14011.34</v>
          </cell>
          <cell r="K407">
            <v>0</v>
          </cell>
          <cell r="L407">
            <v>0</v>
          </cell>
          <cell r="M407">
            <v>0</v>
          </cell>
          <cell r="N407">
            <v>14011.34</v>
          </cell>
          <cell r="O407">
            <v>14011.34</v>
          </cell>
        </row>
        <row r="408">
          <cell r="B408" t="str">
            <v>BARG UNIT</v>
          </cell>
          <cell r="C408">
            <v>53</v>
          </cell>
          <cell r="D408" t="str">
            <v>POWER SYSTEMS</v>
          </cell>
          <cell r="E408" t="str">
            <v>Operational</v>
          </cell>
          <cell r="F408" t="str">
            <v>C76</v>
          </cell>
          <cell r="G408" t="str">
            <v>Excluded</v>
          </cell>
          <cell r="H408" t="str">
            <v>INSTRUCT PAY GENERAL</v>
          </cell>
          <cell r="I408">
            <v>0</v>
          </cell>
          <cell r="J408">
            <v>61903.37</v>
          </cell>
          <cell r="K408">
            <v>0</v>
          </cell>
          <cell r="L408">
            <v>0</v>
          </cell>
          <cell r="M408">
            <v>0</v>
          </cell>
          <cell r="N408">
            <v>61903.37</v>
          </cell>
          <cell r="O408">
            <v>61903.37</v>
          </cell>
        </row>
        <row r="409">
          <cell r="B409" t="str">
            <v>BARG UNIT</v>
          </cell>
          <cell r="C409">
            <v>53</v>
          </cell>
          <cell r="D409" t="str">
            <v>POWER SYSTEMS</v>
          </cell>
          <cell r="E409" t="str">
            <v>Operational</v>
          </cell>
          <cell r="F409" t="str">
            <v>G01</v>
          </cell>
          <cell r="G409" t="str">
            <v>Excluded</v>
          </cell>
          <cell r="H409" t="str">
            <v>SIGNING BONUS</v>
          </cell>
          <cell r="I409">
            <v>0</v>
          </cell>
          <cell r="J409">
            <v>165000</v>
          </cell>
          <cell r="K409">
            <v>0</v>
          </cell>
          <cell r="L409">
            <v>0</v>
          </cell>
          <cell r="M409">
            <v>0</v>
          </cell>
          <cell r="N409">
            <v>165000</v>
          </cell>
          <cell r="O409">
            <v>165000</v>
          </cell>
        </row>
        <row r="410">
          <cell r="B410" t="str">
            <v>BARG UNIT</v>
          </cell>
          <cell r="C410">
            <v>53</v>
          </cell>
          <cell r="D410" t="str">
            <v>POWER SYSTEMS</v>
          </cell>
          <cell r="E410" t="str">
            <v>Operational</v>
          </cell>
          <cell r="F410" t="str">
            <v>G03</v>
          </cell>
          <cell r="G410" t="str">
            <v>Excluded</v>
          </cell>
          <cell r="H410" t="str">
            <v>IMP RECOGNITION AWARD</v>
          </cell>
          <cell r="I410">
            <v>0</v>
          </cell>
          <cell r="J410">
            <v>19000</v>
          </cell>
          <cell r="K410">
            <v>0</v>
          </cell>
          <cell r="L410">
            <v>0</v>
          </cell>
          <cell r="M410">
            <v>0</v>
          </cell>
          <cell r="N410">
            <v>19000</v>
          </cell>
          <cell r="O410">
            <v>19000</v>
          </cell>
        </row>
        <row r="411">
          <cell r="B411" t="str">
            <v>BARG UNIT</v>
          </cell>
          <cell r="C411">
            <v>53</v>
          </cell>
          <cell r="D411" t="str">
            <v>POWER SYSTEMS</v>
          </cell>
          <cell r="E411" t="str">
            <v>Operational</v>
          </cell>
          <cell r="F411" t="str">
            <v>G09</v>
          </cell>
          <cell r="G411" t="str">
            <v>Excluded</v>
          </cell>
          <cell r="H411" t="str">
            <v>WELLNESS REFUND</v>
          </cell>
          <cell r="I411">
            <v>0</v>
          </cell>
          <cell r="J411">
            <v>10209.780000000001</v>
          </cell>
          <cell r="K411">
            <v>0</v>
          </cell>
          <cell r="L411">
            <v>0</v>
          </cell>
          <cell r="M411">
            <v>0</v>
          </cell>
          <cell r="N411">
            <v>10209.780000000001</v>
          </cell>
          <cell r="O411">
            <v>10209.780000000001</v>
          </cell>
        </row>
        <row r="412">
          <cell r="B412" t="str">
            <v>BARG UNIT</v>
          </cell>
          <cell r="C412">
            <v>53</v>
          </cell>
          <cell r="D412" t="str">
            <v>POWER SYSTEMS</v>
          </cell>
          <cell r="E412" t="str">
            <v>Operational</v>
          </cell>
          <cell r="F412" t="str">
            <v>G20</v>
          </cell>
          <cell r="G412" t="str">
            <v>Excluded</v>
          </cell>
          <cell r="H412" t="str">
            <v>MOV EXP-TXBL</v>
          </cell>
          <cell r="I412">
            <v>0</v>
          </cell>
          <cell r="J412">
            <v>46951.95</v>
          </cell>
          <cell r="K412">
            <v>0</v>
          </cell>
          <cell r="L412">
            <v>0</v>
          </cell>
          <cell r="M412">
            <v>0</v>
          </cell>
          <cell r="N412">
            <v>46951.95</v>
          </cell>
          <cell r="O412">
            <v>46951.95</v>
          </cell>
        </row>
        <row r="413">
          <cell r="B413" t="str">
            <v>BARG UNIT</v>
          </cell>
          <cell r="C413">
            <v>53</v>
          </cell>
          <cell r="D413" t="str">
            <v>POWER SYSTEMS</v>
          </cell>
          <cell r="E413" t="str">
            <v>Operational</v>
          </cell>
          <cell r="F413" t="str">
            <v>G25</v>
          </cell>
          <cell r="G413" t="str">
            <v>Excluded</v>
          </cell>
          <cell r="H413" t="str">
            <v>MOV EXP GROSSUP</v>
          </cell>
          <cell r="I413">
            <v>0</v>
          </cell>
          <cell r="J413">
            <v>7037.65</v>
          </cell>
          <cell r="K413">
            <v>0</v>
          </cell>
          <cell r="L413">
            <v>0</v>
          </cell>
          <cell r="M413">
            <v>0</v>
          </cell>
          <cell r="N413">
            <v>7037.65</v>
          </cell>
          <cell r="O413">
            <v>7037.65</v>
          </cell>
        </row>
        <row r="414">
          <cell r="B414" t="str">
            <v>BARG UNIT</v>
          </cell>
          <cell r="C414">
            <v>53</v>
          </cell>
          <cell r="D414" t="str">
            <v>POWER SYSTEMS</v>
          </cell>
          <cell r="E414" t="str">
            <v>Operational</v>
          </cell>
          <cell r="F414" t="str">
            <v>H26</v>
          </cell>
          <cell r="G414" t="str">
            <v>Non Productive</v>
          </cell>
          <cell r="H414" t="str">
            <v>STARS GROSS UP</v>
          </cell>
          <cell r="I414">
            <v>0</v>
          </cell>
          <cell r="J414">
            <v>8993.9500000000007</v>
          </cell>
          <cell r="K414">
            <v>0</v>
          </cell>
          <cell r="L414">
            <v>8993.9500000000007</v>
          </cell>
          <cell r="M414">
            <v>8993.9500000000007</v>
          </cell>
          <cell r="N414">
            <v>0</v>
          </cell>
          <cell r="O414">
            <v>8993.9500000000007</v>
          </cell>
        </row>
        <row r="415">
          <cell r="B415" t="str">
            <v>BARG UNIT</v>
          </cell>
          <cell r="C415">
            <v>53</v>
          </cell>
          <cell r="D415" t="str">
            <v>POWER SYSTEMS</v>
          </cell>
          <cell r="E415" t="str">
            <v>Operational</v>
          </cell>
          <cell r="F415" t="str">
            <v>H30</v>
          </cell>
          <cell r="G415" t="str">
            <v>Non Productive</v>
          </cell>
          <cell r="H415" t="str">
            <v>PERF EXC REWARD</v>
          </cell>
          <cell r="I415">
            <v>0</v>
          </cell>
          <cell r="J415">
            <v>1721</v>
          </cell>
          <cell r="K415">
            <v>0</v>
          </cell>
          <cell r="L415">
            <v>1721</v>
          </cell>
          <cell r="M415">
            <v>1721</v>
          </cell>
          <cell r="N415">
            <v>0</v>
          </cell>
          <cell r="O415">
            <v>1721</v>
          </cell>
        </row>
        <row r="416">
          <cell r="B416" t="str">
            <v>BARG UNIT</v>
          </cell>
          <cell r="C416">
            <v>53</v>
          </cell>
          <cell r="D416" t="str">
            <v>POWER SYSTEMS</v>
          </cell>
          <cell r="E416" t="str">
            <v>Operational</v>
          </cell>
          <cell r="F416" t="str">
            <v>J05</v>
          </cell>
          <cell r="G416" t="str">
            <v>Excluded</v>
          </cell>
          <cell r="H416" t="str">
            <v>SITE ALLOW 50M +</v>
          </cell>
          <cell r="I416">
            <v>0</v>
          </cell>
          <cell r="J416">
            <v>410</v>
          </cell>
          <cell r="K416">
            <v>0</v>
          </cell>
          <cell r="L416">
            <v>0</v>
          </cell>
          <cell r="M416">
            <v>0</v>
          </cell>
          <cell r="N416">
            <v>410</v>
          </cell>
          <cell r="O416">
            <v>410</v>
          </cell>
        </row>
        <row r="417">
          <cell r="B417" t="str">
            <v>BARG UNIT</v>
          </cell>
          <cell r="C417">
            <v>53</v>
          </cell>
          <cell r="D417" t="str">
            <v>POWER SYSTEMS</v>
          </cell>
          <cell r="E417" t="str">
            <v>Operational</v>
          </cell>
          <cell r="F417" t="str">
            <v>J10</v>
          </cell>
          <cell r="G417" t="str">
            <v>Excluded</v>
          </cell>
          <cell r="H417" t="str">
            <v>O.T. MEALS NON-XM</v>
          </cell>
          <cell r="I417">
            <v>233110</v>
          </cell>
          <cell r="J417">
            <v>2567290</v>
          </cell>
          <cell r="K417">
            <v>0</v>
          </cell>
          <cell r="L417">
            <v>0</v>
          </cell>
          <cell r="M417">
            <v>0</v>
          </cell>
          <cell r="N417">
            <v>2567290</v>
          </cell>
          <cell r="O417">
            <v>2567290</v>
          </cell>
        </row>
        <row r="418">
          <cell r="B418" t="str">
            <v>BARG UNIT</v>
          </cell>
          <cell r="C418">
            <v>53</v>
          </cell>
          <cell r="D418" t="str">
            <v>POWER SYSTEMS</v>
          </cell>
          <cell r="E418" t="str">
            <v>Operational</v>
          </cell>
          <cell r="F418" t="str">
            <v>J20</v>
          </cell>
          <cell r="G418" t="str">
            <v>Excluded</v>
          </cell>
          <cell r="H418" t="str">
            <v>IMP INC EXCESS LIF T</v>
          </cell>
          <cell r="I418">
            <v>0</v>
          </cell>
          <cell r="J418">
            <v>300999.71999999997</v>
          </cell>
          <cell r="K418">
            <v>0</v>
          </cell>
          <cell r="L418">
            <v>0</v>
          </cell>
          <cell r="M418">
            <v>0</v>
          </cell>
          <cell r="N418">
            <v>300999.71999999997</v>
          </cell>
          <cell r="O418">
            <v>300999.71999999997</v>
          </cell>
        </row>
        <row r="419">
          <cell r="B419" t="str">
            <v>BARG UNIT</v>
          </cell>
          <cell r="C419">
            <v>53</v>
          </cell>
          <cell r="D419" t="str">
            <v>POWER SYSTEMS</v>
          </cell>
          <cell r="E419" t="str">
            <v>Operational</v>
          </cell>
          <cell r="F419" t="str">
            <v>J25</v>
          </cell>
          <cell r="G419" t="str">
            <v>Excluded</v>
          </cell>
          <cell r="H419" t="str">
            <v>IMP INC DEP LIFE</v>
          </cell>
          <cell r="I419">
            <v>0</v>
          </cell>
          <cell r="J419">
            <v>31775.040000000001</v>
          </cell>
          <cell r="K419">
            <v>0</v>
          </cell>
          <cell r="L419">
            <v>0</v>
          </cell>
          <cell r="M419">
            <v>0</v>
          </cell>
          <cell r="N419">
            <v>31775.040000000001</v>
          </cell>
          <cell r="O419">
            <v>31775.040000000001</v>
          </cell>
        </row>
        <row r="420">
          <cell r="B420" t="str">
            <v>BARG UNIT</v>
          </cell>
          <cell r="C420">
            <v>53</v>
          </cell>
          <cell r="D420" t="str">
            <v>POWER SYSTEMS</v>
          </cell>
          <cell r="E420" t="str">
            <v>Operational</v>
          </cell>
          <cell r="F420" t="str">
            <v>J68</v>
          </cell>
          <cell r="G420" t="str">
            <v>Excluded</v>
          </cell>
          <cell r="H420" t="str">
            <v>COMMUT CO. CAR</v>
          </cell>
          <cell r="I420">
            <v>0</v>
          </cell>
          <cell r="J420">
            <v>20757</v>
          </cell>
          <cell r="K420">
            <v>0</v>
          </cell>
          <cell r="L420">
            <v>0</v>
          </cell>
          <cell r="M420">
            <v>0</v>
          </cell>
          <cell r="N420">
            <v>20757</v>
          </cell>
          <cell r="O420">
            <v>20757</v>
          </cell>
        </row>
        <row r="421">
          <cell r="B421" t="str">
            <v>BARG UNIT</v>
          </cell>
          <cell r="C421">
            <v>53</v>
          </cell>
          <cell r="D421" t="str">
            <v>POWER SYSTEMS</v>
          </cell>
          <cell r="E421" t="str">
            <v>Operational</v>
          </cell>
          <cell r="F421" t="str">
            <v>J82</v>
          </cell>
          <cell r="G421" t="str">
            <v>Excluded</v>
          </cell>
          <cell r="H421" t="str">
            <v>IMP CNTR CAR V INS 2</v>
          </cell>
          <cell r="I421">
            <v>0</v>
          </cell>
          <cell r="J421">
            <v>792</v>
          </cell>
          <cell r="K421">
            <v>0</v>
          </cell>
          <cell r="L421">
            <v>0</v>
          </cell>
          <cell r="M421">
            <v>0</v>
          </cell>
          <cell r="N421">
            <v>792</v>
          </cell>
          <cell r="O421">
            <v>792</v>
          </cell>
        </row>
        <row r="422">
          <cell r="B422" t="str">
            <v>BARG UNIT</v>
          </cell>
          <cell r="C422">
            <v>53</v>
          </cell>
          <cell r="D422" t="str">
            <v>POWER SYSTEMS</v>
          </cell>
          <cell r="E422" t="str">
            <v>Operational</v>
          </cell>
          <cell r="F422" t="str">
            <v>P52</v>
          </cell>
          <cell r="G422" t="str">
            <v>Excluded</v>
          </cell>
          <cell r="H422" t="str">
            <v>CC V INS RMB N-TX 2</v>
          </cell>
          <cell r="I422">
            <v>0</v>
          </cell>
          <cell r="J422">
            <v>1332</v>
          </cell>
          <cell r="K422">
            <v>0</v>
          </cell>
          <cell r="L422">
            <v>0</v>
          </cell>
          <cell r="M422">
            <v>0</v>
          </cell>
          <cell r="N422">
            <v>1332</v>
          </cell>
          <cell r="O422">
            <v>1332</v>
          </cell>
        </row>
        <row r="423">
          <cell r="B423" t="str">
            <v>BARG UNIT</v>
          </cell>
          <cell r="C423">
            <v>53</v>
          </cell>
          <cell r="D423" t="str">
            <v>POWER SYSTEMS</v>
          </cell>
          <cell r="E423" t="str">
            <v>Operational</v>
          </cell>
          <cell r="F423" t="str">
            <v>P61</v>
          </cell>
          <cell r="G423" t="str">
            <v>Excluded</v>
          </cell>
          <cell r="H423" t="str">
            <v>MOV EXP NON TXBL</v>
          </cell>
          <cell r="I423">
            <v>0</v>
          </cell>
          <cell r="J423">
            <v>33450.1</v>
          </cell>
          <cell r="K423">
            <v>0</v>
          </cell>
          <cell r="L423">
            <v>0</v>
          </cell>
          <cell r="M423">
            <v>0</v>
          </cell>
          <cell r="N423">
            <v>33450.1</v>
          </cell>
          <cell r="O423">
            <v>33450.1</v>
          </cell>
        </row>
        <row r="424">
          <cell r="B424" t="str">
            <v>BARG UNIT</v>
          </cell>
          <cell r="C424">
            <v>53</v>
          </cell>
          <cell r="D424" t="str">
            <v>POWER SYSTEMS</v>
          </cell>
          <cell r="E424" t="str">
            <v>Operational</v>
          </cell>
          <cell r="F424" t="str">
            <v>R40</v>
          </cell>
          <cell r="G424" t="str">
            <v>Excluded</v>
          </cell>
          <cell r="H424" t="str">
            <v>FULL DY DIS-NOT PAID</v>
          </cell>
          <cell r="I424">
            <v>42232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B425" t="str">
            <v>BARG UNIT</v>
          </cell>
          <cell r="C425">
            <v>53</v>
          </cell>
          <cell r="D425" t="str">
            <v>POWER SYSTEMS</v>
          </cell>
          <cell r="E425" t="str">
            <v>Operational</v>
          </cell>
          <cell r="F425" t="str">
            <v>R42</v>
          </cell>
          <cell r="G425" t="str">
            <v>Excluded</v>
          </cell>
          <cell r="H425" t="str">
            <v>HOL WRK-VAC-NOT PAID</v>
          </cell>
          <cell r="I425">
            <v>28122</v>
          </cell>
          <cell r="J425">
            <v>723570.25</v>
          </cell>
          <cell r="K425">
            <v>0</v>
          </cell>
          <cell r="L425">
            <v>0</v>
          </cell>
          <cell r="M425">
            <v>0</v>
          </cell>
          <cell r="N425">
            <v>723570.25</v>
          </cell>
          <cell r="O425">
            <v>723570.25</v>
          </cell>
        </row>
        <row r="426">
          <cell r="B426" t="str">
            <v>BARG UNIT</v>
          </cell>
          <cell r="C426">
            <v>53</v>
          </cell>
          <cell r="D426" t="str">
            <v>POWER SYSTEMS</v>
          </cell>
          <cell r="E426" t="str">
            <v>Operational</v>
          </cell>
          <cell r="F426" t="str">
            <v>R59</v>
          </cell>
          <cell r="G426" t="str">
            <v>Excluded</v>
          </cell>
          <cell r="H426" t="str">
            <v>FMLA - INFO ONLY</v>
          </cell>
          <cell r="I426">
            <v>8501.75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B427" t="str">
            <v>BARG UNIT</v>
          </cell>
          <cell r="C427">
            <v>53</v>
          </cell>
          <cell r="D427" t="str">
            <v>POWER SYSTEMS</v>
          </cell>
          <cell r="E427" t="str">
            <v>Operational</v>
          </cell>
          <cell r="F427" t="str">
            <v>R60</v>
          </cell>
          <cell r="G427" t="str">
            <v>Excluded</v>
          </cell>
          <cell r="H427" t="str">
            <v>NO REPORT-NOT PAID</v>
          </cell>
          <cell r="I427">
            <v>123.75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B428" t="str">
            <v>BARG UNIT</v>
          </cell>
          <cell r="C428">
            <v>53</v>
          </cell>
          <cell r="D428" t="str">
            <v>POWER SYSTEMS</v>
          </cell>
          <cell r="E428" t="str">
            <v>Operational</v>
          </cell>
          <cell r="F428" t="str">
            <v>R61</v>
          </cell>
          <cell r="G428" t="str">
            <v>Excluded</v>
          </cell>
          <cell r="H428" t="str">
            <v>DISCIP ACTN N-PD</v>
          </cell>
          <cell r="I428">
            <v>927.5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B429" t="str">
            <v>BARG UNIT</v>
          </cell>
          <cell r="C429">
            <v>53</v>
          </cell>
          <cell r="D429" t="str">
            <v>POWER SYSTEMS</v>
          </cell>
          <cell r="E429" t="str">
            <v>Operational</v>
          </cell>
          <cell r="F429" t="str">
            <v>R62</v>
          </cell>
          <cell r="G429" t="str">
            <v>Excluded</v>
          </cell>
          <cell r="H429" t="str">
            <v>LV OF ABS-NOT PAID</v>
          </cell>
          <cell r="I429">
            <v>679.5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B430" t="str">
            <v>BARG UNIT</v>
          </cell>
          <cell r="C430">
            <v>53</v>
          </cell>
          <cell r="D430" t="str">
            <v>POWER SYSTEMS</v>
          </cell>
          <cell r="E430" t="str">
            <v>Operational</v>
          </cell>
          <cell r="F430" t="str">
            <v>R63</v>
          </cell>
          <cell r="G430" t="str">
            <v>Excluded</v>
          </cell>
          <cell r="H430" t="str">
            <v>EMPL ILL-NOT PAID</v>
          </cell>
          <cell r="I430">
            <v>2999.75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B431" t="str">
            <v>BARG UNIT</v>
          </cell>
          <cell r="C431">
            <v>53</v>
          </cell>
          <cell r="D431" t="str">
            <v>POWER SYSTEMS</v>
          </cell>
          <cell r="E431" t="str">
            <v>Operational</v>
          </cell>
          <cell r="F431" t="str">
            <v>R64</v>
          </cell>
          <cell r="G431" t="str">
            <v>Excluded</v>
          </cell>
          <cell r="H431" t="str">
            <v>FAMILY LEAVE NOT-PD</v>
          </cell>
          <cell r="I431">
            <v>753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B432" t="str">
            <v>BARG UNIT</v>
          </cell>
          <cell r="C432">
            <v>53</v>
          </cell>
          <cell r="D432" t="str">
            <v>POWER SYSTEMS</v>
          </cell>
          <cell r="E432" t="str">
            <v>Operational</v>
          </cell>
          <cell r="F432" t="str">
            <v>R65</v>
          </cell>
          <cell r="G432" t="str">
            <v>Excluded</v>
          </cell>
          <cell r="H432" t="str">
            <v>EMPL REQ N-PD</v>
          </cell>
          <cell r="I432">
            <v>6700.25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B433" t="str">
            <v>BARG UNIT</v>
          </cell>
          <cell r="C433">
            <v>53</v>
          </cell>
          <cell r="D433" t="str">
            <v>POWER SYSTEMS</v>
          </cell>
          <cell r="E433" t="str">
            <v>Operational</v>
          </cell>
          <cell r="F433" t="str">
            <v>R66</v>
          </cell>
          <cell r="G433" t="str">
            <v>Excluded</v>
          </cell>
          <cell r="H433" t="str">
            <v>UNION AFF-NOT PAID</v>
          </cell>
          <cell r="I433">
            <v>2090.25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B434" t="str">
            <v>BARG UNIT</v>
          </cell>
          <cell r="C434">
            <v>53</v>
          </cell>
          <cell r="D434" t="str">
            <v>POWER SYSTEMS</v>
          </cell>
          <cell r="E434" t="str">
            <v>Operational</v>
          </cell>
          <cell r="F434" t="str">
            <v>R69</v>
          </cell>
          <cell r="G434" t="str">
            <v>Excluded</v>
          </cell>
          <cell r="H434" t="str">
            <v>OTHER-NOT PAID</v>
          </cell>
          <cell r="I434">
            <v>1001.5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B435" t="str">
            <v>BARG UNIT</v>
          </cell>
          <cell r="C435">
            <v>53</v>
          </cell>
          <cell r="D435" t="str">
            <v>POWER SYSTEMS</v>
          </cell>
          <cell r="E435" t="str">
            <v>Operational</v>
          </cell>
          <cell r="F435" t="str">
            <v>R80</v>
          </cell>
          <cell r="G435" t="str">
            <v>Excluded</v>
          </cell>
          <cell r="H435" t="str">
            <v>THRIFT BASE-MIL LV</v>
          </cell>
          <cell r="I435">
            <v>1880</v>
          </cell>
          <cell r="J435">
            <v>48142</v>
          </cell>
          <cell r="K435">
            <v>0</v>
          </cell>
          <cell r="L435">
            <v>0</v>
          </cell>
          <cell r="M435">
            <v>0</v>
          </cell>
          <cell r="N435">
            <v>48142</v>
          </cell>
          <cell r="O435">
            <v>48142</v>
          </cell>
        </row>
        <row r="436">
          <cell r="B436" t="str">
            <v>BARG UNIT</v>
          </cell>
          <cell r="C436">
            <v>53</v>
          </cell>
          <cell r="D436" t="str">
            <v>POWER SYSTEMS</v>
          </cell>
          <cell r="E436" t="str">
            <v>Operational</v>
          </cell>
          <cell r="F436" t="str">
            <v>S50</v>
          </cell>
          <cell r="G436" t="str">
            <v>Non Productive</v>
          </cell>
          <cell r="H436" t="str">
            <v>SHIFT DIFF REG M-8AM</v>
          </cell>
          <cell r="I436">
            <v>108017.75</v>
          </cell>
          <cell r="J436">
            <v>81013.75</v>
          </cell>
          <cell r="K436">
            <v>0</v>
          </cell>
          <cell r="L436">
            <v>81013.75</v>
          </cell>
          <cell r="M436">
            <v>81013.75</v>
          </cell>
          <cell r="N436">
            <v>0</v>
          </cell>
          <cell r="O436">
            <v>81013.75</v>
          </cell>
        </row>
        <row r="437">
          <cell r="B437" t="str">
            <v>BARG UNIT</v>
          </cell>
          <cell r="C437">
            <v>53</v>
          </cell>
          <cell r="D437" t="str">
            <v>POWER SYSTEMS</v>
          </cell>
          <cell r="E437" t="str">
            <v>Operational</v>
          </cell>
          <cell r="F437" t="str">
            <v>S51</v>
          </cell>
          <cell r="G437" t="str">
            <v>Non Productive</v>
          </cell>
          <cell r="H437" t="str">
            <v>SHIFT DIFF REG 4PM-M</v>
          </cell>
          <cell r="I437">
            <v>507897.5</v>
          </cell>
          <cell r="J437">
            <v>304738.5</v>
          </cell>
          <cell r="K437">
            <v>0</v>
          </cell>
          <cell r="L437">
            <v>304738.5</v>
          </cell>
          <cell r="M437">
            <v>304738.5</v>
          </cell>
          <cell r="N437">
            <v>0</v>
          </cell>
          <cell r="O437">
            <v>304738.5</v>
          </cell>
        </row>
        <row r="438">
          <cell r="B438" t="str">
            <v>BARG UNIT</v>
          </cell>
          <cell r="C438">
            <v>53</v>
          </cell>
          <cell r="D438" t="str">
            <v>POWER SYSTEMS</v>
          </cell>
          <cell r="E438" t="str">
            <v>Operational</v>
          </cell>
          <cell r="F438" t="str">
            <v>S52</v>
          </cell>
          <cell r="G438" t="str">
            <v>Non Productive</v>
          </cell>
          <cell r="H438" t="str">
            <v>WEEKEND SHIFT</v>
          </cell>
          <cell r="I438">
            <v>253991.5</v>
          </cell>
          <cell r="J438">
            <v>255655.37</v>
          </cell>
          <cell r="K438">
            <v>0</v>
          </cell>
          <cell r="L438">
            <v>255655.37</v>
          </cell>
          <cell r="M438">
            <v>255655.37</v>
          </cell>
          <cell r="N438">
            <v>0</v>
          </cell>
          <cell r="O438">
            <v>255655.37</v>
          </cell>
        </row>
        <row r="439">
          <cell r="B439" t="str">
            <v>BARG UNIT</v>
          </cell>
          <cell r="C439">
            <v>53</v>
          </cell>
          <cell r="D439" t="str">
            <v>POWER SYSTEMS</v>
          </cell>
          <cell r="E439" t="str">
            <v>Operational</v>
          </cell>
          <cell r="F439" t="str">
            <v>T04</v>
          </cell>
          <cell r="G439" t="str">
            <v>Non Productive</v>
          </cell>
          <cell r="H439" t="str">
            <v>ALTERNATIVE AWARD</v>
          </cell>
          <cell r="I439">
            <v>0</v>
          </cell>
          <cell r="J439">
            <v>25</v>
          </cell>
          <cell r="K439">
            <v>0</v>
          </cell>
          <cell r="L439">
            <v>25</v>
          </cell>
          <cell r="M439">
            <v>25</v>
          </cell>
          <cell r="N439">
            <v>0</v>
          </cell>
          <cell r="O439">
            <v>25</v>
          </cell>
        </row>
        <row r="440">
          <cell r="B440" t="str">
            <v>BARG UNIT</v>
          </cell>
          <cell r="C440">
            <v>53</v>
          </cell>
          <cell r="D440" t="str">
            <v>POWER SYSTEMS</v>
          </cell>
          <cell r="E440" t="str">
            <v>Operational</v>
          </cell>
          <cell r="F440" t="str">
            <v>T40</v>
          </cell>
          <cell r="G440" t="str">
            <v>Non Productive</v>
          </cell>
          <cell r="H440" t="str">
            <v>MISC EARN N-THRFT</v>
          </cell>
          <cell r="I440">
            <v>125</v>
          </cell>
          <cell r="J440">
            <v>5502.31</v>
          </cell>
          <cell r="K440">
            <v>0</v>
          </cell>
          <cell r="L440">
            <v>5502.31</v>
          </cell>
          <cell r="M440">
            <v>5502.31</v>
          </cell>
          <cell r="N440">
            <v>0</v>
          </cell>
          <cell r="O440">
            <v>5502.31</v>
          </cell>
        </row>
        <row r="441">
          <cell r="B441" t="str">
            <v>BARG UNIT</v>
          </cell>
          <cell r="C441">
            <v>53</v>
          </cell>
          <cell r="D441" t="str">
            <v>POWER SYSTEMS</v>
          </cell>
          <cell r="E441" t="str">
            <v>Operational</v>
          </cell>
          <cell r="F441" t="str">
            <v>T43</v>
          </cell>
          <cell r="G441" t="str">
            <v>Excluded</v>
          </cell>
          <cell r="H441" t="str">
            <v>MIL LEAVE SUPP PAY</v>
          </cell>
          <cell r="I441">
            <v>0</v>
          </cell>
          <cell r="J441">
            <v>13284.39</v>
          </cell>
          <cell r="K441">
            <v>0</v>
          </cell>
          <cell r="L441">
            <v>0</v>
          </cell>
          <cell r="M441">
            <v>0</v>
          </cell>
          <cell r="N441">
            <v>13284.39</v>
          </cell>
          <cell r="O441">
            <v>13284.39</v>
          </cell>
        </row>
        <row r="442">
          <cell r="B442" t="str">
            <v>BARG UNIT</v>
          </cell>
          <cell r="C442">
            <v>53</v>
          </cell>
          <cell r="D442" t="str">
            <v>POWER SYSTEMS</v>
          </cell>
          <cell r="E442" t="str">
            <v>Operational</v>
          </cell>
          <cell r="F442" t="str">
            <v>T50</v>
          </cell>
          <cell r="G442" t="str">
            <v>Non Productive</v>
          </cell>
          <cell r="H442" t="str">
            <v>GRIEVANCE SETTLEMENT</v>
          </cell>
          <cell r="I442">
            <v>0</v>
          </cell>
          <cell r="J442">
            <v>14792.65</v>
          </cell>
          <cell r="K442">
            <v>0</v>
          </cell>
          <cell r="L442">
            <v>14792.65</v>
          </cell>
          <cell r="M442">
            <v>14792.65</v>
          </cell>
          <cell r="N442">
            <v>0</v>
          </cell>
          <cell r="O442">
            <v>14792.65</v>
          </cell>
        </row>
        <row r="443">
          <cell r="B443" t="str">
            <v>BARG UNIT</v>
          </cell>
          <cell r="C443">
            <v>53</v>
          </cell>
          <cell r="D443" t="str">
            <v>POWER SYSTEMS</v>
          </cell>
          <cell r="E443" t="str">
            <v>Operational</v>
          </cell>
          <cell r="F443" t="str">
            <v>T51</v>
          </cell>
          <cell r="G443" t="str">
            <v>Non Productive</v>
          </cell>
          <cell r="H443" t="str">
            <v>GRIEVANCE SETTLEMENT</v>
          </cell>
          <cell r="I443">
            <v>0</v>
          </cell>
          <cell r="J443">
            <v>27421.87</v>
          </cell>
          <cell r="K443">
            <v>0</v>
          </cell>
          <cell r="L443">
            <v>27421.87</v>
          </cell>
          <cell r="M443">
            <v>27421.87</v>
          </cell>
          <cell r="N443">
            <v>0</v>
          </cell>
          <cell r="O443">
            <v>27421.87</v>
          </cell>
        </row>
        <row r="444">
          <cell r="B444" t="str">
            <v>BARG UNIT</v>
          </cell>
          <cell r="C444">
            <v>53</v>
          </cell>
          <cell r="D444" t="str">
            <v>POWER SYSTEMS</v>
          </cell>
          <cell r="E444" t="str">
            <v>Operational</v>
          </cell>
          <cell r="F444" t="str">
            <v>T52</v>
          </cell>
          <cell r="G444" t="str">
            <v>Non Productive</v>
          </cell>
          <cell r="H444" t="str">
            <v>03 MED/DEN REFUND</v>
          </cell>
          <cell r="I444">
            <v>0</v>
          </cell>
          <cell r="J444">
            <v>28105.75</v>
          </cell>
          <cell r="K444">
            <v>0</v>
          </cell>
          <cell r="L444">
            <v>28105.75</v>
          </cell>
          <cell r="M444">
            <v>28105.75</v>
          </cell>
          <cell r="N444">
            <v>0</v>
          </cell>
          <cell r="O444">
            <v>28105.75</v>
          </cell>
        </row>
        <row r="445">
          <cell r="B445" t="str">
            <v>BARG UNIT</v>
          </cell>
          <cell r="C445">
            <v>53</v>
          </cell>
          <cell r="D445" t="str">
            <v>POWER SYSTEMS</v>
          </cell>
          <cell r="E445" t="str">
            <v>Operational</v>
          </cell>
          <cell r="F445" t="str">
            <v>T60</v>
          </cell>
          <cell r="G445" t="str">
            <v>Non Productive</v>
          </cell>
          <cell r="H445" t="str">
            <v>RETRO PAY N-THRFTBL</v>
          </cell>
          <cell r="I445">
            <v>0</v>
          </cell>
          <cell r="J445">
            <v>-48.36</v>
          </cell>
          <cell r="K445">
            <v>0</v>
          </cell>
          <cell r="L445">
            <v>-48.36</v>
          </cell>
          <cell r="M445">
            <v>-48.36</v>
          </cell>
          <cell r="N445">
            <v>0</v>
          </cell>
          <cell r="O445">
            <v>-48.36</v>
          </cell>
        </row>
        <row r="446">
          <cell r="B446" t="str">
            <v>BARG UNIT</v>
          </cell>
          <cell r="C446">
            <v>53</v>
          </cell>
          <cell r="D446" t="str">
            <v>POWER SYSTEMS</v>
          </cell>
          <cell r="E446" t="str">
            <v>Operational</v>
          </cell>
          <cell r="F446" t="str">
            <v>T70</v>
          </cell>
          <cell r="G446" t="str">
            <v>Non Productive</v>
          </cell>
          <cell r="H446" t="str">
            <v>LUMP SUM PAYMENT</v>
          </cell>
          <cell r="I446">
            <v>0</v>
          </cell>
          <cell r="J446">
            <v>183.39</v>
          </cell>
          <cell r="K446">
            <v>0</v>
          </cell>
          <cell r="L446">
            <v>183.39</v>
          </cell>
          <cell r="M446">
            <v>183.39</v>
          </cell>
          <cell r="N446">
            <v>0</v>
          </cell>
          <cell r="O446">
            <v>183.39</v>
          </cell>
        </row>
        <row r="447">
          <cell r="B447" t="str">
            <v>BARG UNIT</v>
          </cell>
          <cell r="C447">
            <v>53</v>
          </cell>
          <cell r="D447" t="str">
            <v>POWER SYSTEMS</v>
          </cell>
          <cell r="E447" t="str">
            <v>Operational</v>
          </cell>
          <cell r="F447" t="str">
            <v>T80</v>
          </cell>
          <cell r="G447" t="str">
            <v>Non Productive</v>
          </cell>
          <cell r="H447" t="str">
            <v>OT ADJUSTMENT</v>
          </cell>
          <cell r="I447">
            <v>0</v>
          </cell>
          <cell r="J447">
            <v>184660.51</v>
          </cell>
          <cell r="K447">
            <v>0</v>
          </cell>
          <cell r="L447">
            <v>184660.51</v>
          </cell>
          <cell r="M447">
            <v>184660.51</v>
          </cell>
          <cell r="N447">
            <v>0</v>
          </cell>
          <cell r="O447">
            <v>184660.51</v>
          </cell>
        </row>
        <row r="448">
          <cell r="B448" t="str">
            <v>BARG UNIT</v>
          </cell>
          <cell r="C448">
            <v>53</v>
          </cell>
          <cell r="D448" t="str">
            <v>POWER SYSTEMS</v>
          </cell>
          <cell r="E448" t="str">
            <v>Operational</v>
          </cell>
          <cell r="F448" t="str">
            <v>X20</v>
          </cell>
          <cell r="G448" t="str">
            <v>Productive</v>
          </cell>
          <cell r="H448" t="str">
            <v>STRAIGHT OVERTIME</v>
          </cell>
          <cell r="I448">
            <v>4360.25</v>
          </cell>
          <cell r="J448">
            <v>112078.75</v>
          </cell>
          <cell r="K448">
            <v>112078.75</v>
          </cell>
          <cell r="L448">
            <v>0</v>
          </cell>
          <cell r="M448">
            <v>112078.75</v>
          </cell>
          <cell r="N448">
            <v>0</v>
          </cell>
          <cell r="O448">
            <v>112078.75</v>
          </cell>
        </row>
        <row r="449">
          <cell r="B449" t="str">
            <v>BARG UNIT</v>
          </cell>
          <cell r="C449">
            <v>53</v>
          </cell>
          <cell r="D449" t="str">
            <v>POWER SYSTEMS</v>
          </cell>
          <cell r="E449" t="str">
            <v>Operational</v>
          </cell>
          <cell r="F449" t="str">
            <v>X25</v>
          </cell>
          <cell r="G449" t="str">
            <v>Productive</v>
          </cell>
          <cell r="H449" t="str">
            <v>TMP REL STR OT</v>
          </cell>
          <cell r="I449">
            <v>3900</v>
          </cell>
          <cell r="J449">
            <v>7679.08</v>
          </cell>
          <cell r="K449">
            <v>7679.08</v>
          </cell>
          <cell r="L449">
            <v>0</v>
          </cell>
          <cell r="M449">
            <v>7679.08</v>
          </cell>
          <cell r="N449">
            <v>0</v>
          </cell>
          <cell r="O449">
            <v>7679.08</v>
          </cell>
        </row>
        <row r="450">
          <cell r="B450" t="str">
            <v>BARG UNIT</v>
          </cell>
          <cell r="C450">
            <v>53</v>
          </cell>
          <cell r="D450" t="str">
            <v>POWER SYSTEMS</v>
          </cell>
          <cell r="E450" t="str">
            <v>Operational</v>
          </cell>
          <cell r="F450" t="str">
            <v>X50</v>
          </cell>
          <cell r="G450" t="str">
            <v>Productive</v>
          </cell>
          <cell r="H450" t="str">
            <v>1ST SHFT DIFF ST OT</v>
          </cell>
          <cell r="I450">
            <v>0.5</v>
          </cell>
          <cell r="J450">
            <v>0.38</v>
          </cell>
          <cell r="K450">
            <v>0.38</v>
          </cell>
          <cell r="L450">
            <v>0</v>
          </cell>
          <cell r="M450">
            <v>0.38</v>
          </cell>
          <cell r="N450">
            <v>0</v>
          </cell>
          <cell r="O450">
            <v>0.38</v>
          </cell>
        </row>
        <row r="451">
          <cell r="B451" t="str">
            <v>BARG UNIT</v>
          </cell>
          <cell r="C451">
            <v>53</v>
          </cell>
          <cell r="D451" t="str">
            <v>POWER SYSTEMS</v>
          </cell>
          <cell r="E451" t="str">
            <v>Operational</v>
          </cell>
          <cell r="F451" t="str">
            <v>X51</v>
          </cell>
          <cell r="G451" t="str">
            <v>Productive</v>
          </cell>
          <cell r="H451" t="str">
            <v>3RD SHFT DIFF ST OT</v>
          </cell>
          <cell r="I451">
            <v>0.5</v>
          </cell>
          <cell r="J451">
            <v>0.3</v>
          </cell>
          <cell r="K451">
            <v>0.3</v>
          </cell>
          <cell r="L451">
            <v>0</v>
          </cell>
          <cell r="M451">
            <v>0.3</v>
          </cell>
          <cell r="N451">
            <v>0</v>
          </cell>
          <cell r="O451">
            <v>0.3</v>
          </cell>
        </row>
        <row r="452">
          <cell r="B452" t="str">
            <v>BARG UNIT</v>
          </cell>
          <cell r="C452">
            <v>53</v>
          </cell>
          <cell r="D452" t="str">
            <v>POWER SYSTEMS</v>
          </cell>
          <cell r="E452" t="str">
            <v>Operational</v>
          </cell>
          <cell r="F452" t="str">
            <v>Y01</v>
          </cell>
          <cell r="G452" t="str">
            <v>Productive</v>
          </cell>
          <cell r="H452" t="str">
            <v>REGULAR-1 1/2</v>
          </cell>
          <cell r="I452">
            <v>4562.5</v>
          </cell>
          <cell r="J452">
            <v>58543.44</v>
          </cell>
          <cell r="K452">
            <v>58543.44</v>
          </cell>
          <cell r="L452">
            <v>0</v>
          </cell>
          <cell r="M452">
            <v>58543.44</v>
          </cell>
          <cell r="N452">
            <v>0</v>
          </cell>
          <cell r="O452">
            <v>58543.44</v>
          </cell>
        </row>
        <row r="453">
          <cell r="B453" t="str">
            <v>BARG UNIT</v>
          </cell>
          <cell r="C453">
            <v>53</v>
          </cell>
          <cell r="D453" t="str">
            <v>POWER SYSTEMS</v>
          </cell>
          <cell r="E453" t="str">
            <v>Operational</v>
          </cell>
          <cell r="F453" t="str">
            <v>Y06</v>
          </cell>
          <cell r="G453" t="str">
            <v>Productive</v>
          </cell>
          <cell r="H453" t="str">
            <v>COURT SERVICE-1 1/2</v>
          </cell>
          <cell r="I453">
            <v>2</v>
          </cell>
          <cell r="J453">
            <v>76.23</v>
          </cell>
          <cell r="K453">
            <v>76.23</v>
          </cell>
          <cell r="L453">
            <v>0</v>
          </cell>
          <cell r="M453">
            <v>76.23</v>
          </cell>
          <cell r="N453">
            <v>0</v>
          </cell>
          <cell r="O453">
            <v>76.23</v>
          </cell>
        </row>
        <row r="454">
          <cell r="B454" t="str">
            <v>BARG UNIT</v>
          </cell>
          <cell r="C454">
            <v>53</v>
          </cell>
          <cell r="D454" t="str">
            <v>POWER SYSTEMS</v>
          </cell>
          <cell r="E454" t="str">
            <v>Operational</v>
          </cell>
          <cell r="F454" t="str">
            <v>Y09</v>
          </cell>
          <cell r="G454" t="str">
            <v>Productive</v>
          </cell>
          <cell r="H454" t="str">
            <v>OTHER HOURS-1 1/2</v>
          </cell>
          <cell r="I454">
            <v>231</v>
          </cell>
          <cell r="J454">
            <v>8868.18</v>
          </cell>
          <cell r="K454">
            <v>8868.18</v>
          </cell>
          <cell r="L454">
            <v>0</v>
          </cell>
          <cell r="M454">
            <v>8868.18</v>
          </cell>
          <cell r="N454">
            <v>0</v>
          </cell>
          <cell r="O454">
            <v>8868.18</v>
          </cell>
        </row>
        <row r="455">
          <cell r="B455" t="str">
            <v>BARG UNIT</v>
          </cell>
          <cell r="C455">
            <v>53</v>
          </cell>
          <cell r="D455" t="str">
            <v>POWER SYSTEMS</v>
          </cell>
          <cell r="E455" t="str">
            <v>Operational</v>
          </cell>
          <cell r="F455" t="str">
            <v>Y11</v>
          </cell>
          <cell r="G455" t="str">
            <v>Productive</v>
          </cell>
          <cell r="H455" t="str">
            <v>WORK HEADQTRS-1 1/2</v>
          </cell>
          <cell r="I455">
            <v>8.5</v>
          </cell>
          <cell r="J455">
            <v>272.61</v>
          </cell>
          <cell r="K455">
            <v>272.61</v>
          </cell>
          <cell r="L455">
            <v>0</v>
          </cell>
          <cell r="M455">
            <v>272.61</v>
          </cell>
          <cell r="N455">
            <v>0</v>
          </cell>
          <cell r="O455">
            <v>272.61</v>
          </cell>
        </row>
        <row r="456">
          <cell r="B456" t="str">
            <v>BARG UNIT</v>
          </cell>
          <cell r="C456">
            <v>53</v>
          </cell>
          <cell r="D456" t="str">
            <v>POWER SYSTEMS</v>
          </cell>
          <cell r="E456" t="str">
            <v>Operational</v>
          </cell>
          <cell r="F456" t="str">
            <v>Y12</v>
          </cell>
          <cell r="G456" t="str">
            <v>Productive</v>
          </cell>
          <cell r="H456" t="str">
            <v>TRAVEL TIME-1 1/2</v>
          </cell>
          <cell r="I456">
            <v>3754.75</v>
          </cell>
          <cell r="J456">
            <v>136627.5</v>
          </cell>
          <cell r="K456">
            <v>136627.5</v>
          </cell>
          <cell r="L456">
            <v>0</v>
          </cell>
          <cell r="M456">
            <v>136627.5</v>
          </cell>
          <cell r="N456">
            <v>0</v>
          </cell>
          <cell r="O456">
            <v>136627.5</v>
          </cell>
        </row>
        <row r="457">
          <cell r="B457" t="str">
            <v>BARG UNIT</v>
          </cell>
          <cell r="C457">
            <v>53</v>
          </cell>
          <cell r="D457" t="str">
            <v>POWER SYSTEMS</v>
          </cell>
          <cell r="E457" t="str">
            <v>Operational</v>
          </cell>
          <cell r="F457" t="str">
            <v>Y13</v>
          </cell>
          <cell r="G457" t="str">
            <v>Productive</v>
          </cell>
          <cell r="H457" t="str">
            <v>EQUIP BRKDWN-1 1/2</v>
          </cell>
          <cell r="I457">
            <v>1534.25</v>
          </cell>
          <cell r="J457">
            <v>58235.45</v>
          </cell>
          <cell r="K457">
            <v>58235.45</v>
          </cell>
          <cell r="L457">
            <v>0</v>
          </cell>
          <cell r="M457">
            <v>58235.45</v>
          </cell>
          <cell r="N457">
            <v>0</v>
          </cell>
          <cell r="O457">
            <v>58235.45</v>
          </cell>
        </row>
        <row r="458">
          <cell r="B458" t="str">
            <v>BARG UNIT</v>
          </cell>
          <cell r="C458">
            <v>53</v>
          </cell>
          <cell r="D458" t="str">
            <v>POWER SYSTEMS</v>
          </cell>
          <cell r="E458" t="str">
            <v>Operational</v>
          </cell>
          <cell r="F458" t="str">
            <v>Y14</v>
          </cell>
          <cell r="G458" t="str">
            <v>Productive</v>
          </cell>
          <cell r="H458" t="str">
            <v>SAFETY MEETING-1 1/2</v>
          </cell>
          <cell r="I458">
            <v>6429.75</v>
          </cell>
          <cell r="J458">
            <v>238874.67</v>
          </cell>
          <cell r="K458">
            <v>238874.67</v>
          </cell>
          <cell r="L458">
            <v>0</v>
          </cell>
          <cell r="M458">
            <v>238874.67</v>
          </cell>
          <cell r="N458">
            <v>0</v>
          </cell>
          <cell r="O458">
            <v>238874.67</v>
          </cell>
        </row>
        <row r="459">
          <cell r="B459" t="str">
            <v>BARG UNIT</v>
          </cell>
          <cell r="C459">
            <v>53</v>
          </cell>
          <cell r="D459" t="str">
            <v>POWER SYSTEMS</v>
          </cell>
          <cell r="E459" t="str">
            <v>Operational</v>
          </cell>
          <cell r="F459" t="str">
            <v>Y15</v>
          </cell>
          <cell r="G459" t="str">
            <v>Productive</v>
          </cell>
          <cell r="H459" t="str">
            <v>CO/UNION MTG 1 1/2</v>
          </cell>
          <cell r="I459">
            <v>129</v>
          </cell>
          <cell r="J459">
            <v>4939.38</v>
          </cell>
          <cell r="K459">
            <v>4939.38</v>
          </cell>
          <cell r="L459">
            <v>0</v>
          </cell>
          <cell r="M459">
            <v>4939.38</v>
          </cell>
          <cell r="N459">
            <v>0</v>
          </cell>
          <cell r="O459">
            <v>4939.38</v>
          </cell>
        </row>
        <row r="460">
          <cell r="B460" t="str">
            <v>BARG UNIT</v>
          </cell>
          <cell r="C460">
            <v>53</v>
          </cell>
          <cell r="D460" t="str">
            <v>POWER SYSTEMS</v>
          </cell>
          <cell r="E460" t="str">
            <v>Operational</v>
          </cell>
          <cell r="F460" t="str">
            <v>Y16</v>
          </cell>
          <cell r="G460" t="str">
            <v>Productive</v>
          </cell>
          <cell r="H460" t="str">
            <v>OTHER MEETING-1 1/2</v>
          </cell>
          <cell r="I460">
            <v>1061.75</v>
          </cell>
          <cell r="J460">
            <v>37637.480000000003</v>
          </cell>
          <cell r="K460">
            <v>37637.480000000003</v>
          </cell>
          <cell r="L460">
            <v>0</v>
          </cell>
          <cell r="M460">
            <v>37637.480000000003</v>
          </cell>
          <cell r="N460">
            <v>0</v>
          </cell>
          <cell r="O460">
            <v>37637.480000000003</v>
          </cell>
        </row>
        <row r="461">
          <cell r="B461" t="str">
            <v>BARG UNIT</v>
          </cell>
          <cell r="C461">
            <v>53</v>
          </cell>
          <cell r="D461" t="str">
            <v>POWER SYSTEMS</v>
          </cell>
          <cell r="E461" t="str">
            <v>Operational</v>
          </cell>
          <cell r="F461" t="str">
            <v>Y17</v>
          </cell>
          <cell r="G461" t="str">
            <v>Productive</v>
          </cell>
          <cell r="H461" t="str">
            <v>RAIN TIME-1 1/2</v>
          </cell>
          <cell r="I461">
            <v>6955.25</v>
          </cell>
          <cell r="J461">
            <v>267177.03999999998</v>
          </cell>
          <cell r="K461">
            <v>267177.03999999998</v>
          </cell>
          <cell r="L461">
            <v>0</v>
          </cell>
          <cell r="M461">
            <v>267177.03999999998</v>
          </cell>
          <cell r="N461">
            <v>0</v>
          </cell>
          <cell r="O461">
            <v>267177.03999999998</v>
          </cell>
        </row>
        <row r="462">
          <cell r="B462" t="str">
            <v>BARG UNIT</v>
          </cell>
          <cell r="C462">
            <v>53</v>
          </cell>
          <cell r="D462" t="str">
            <v>POWER SYSTEMS</v>
          </cell>
          <cell r="E462" t="str">
            <v>Operational</v>
          </cell>
          <cell r="F462" t="str">
            <v>Y18</v>
          </cell>
          <cell r="G462" t="str">
            <v>Productive</v>
          </cell>
          <cell r="H462" t="str">
            <v>SERV CREWS 1 1/2</v>
          </cell>
          <cell r="I462">
            <v>569.5</v>
          </cell>
          <cell r="J462">
            <v>21642.89</v>
          </cell>
          <cell r="K462">
            <v>21642.89</v>
          </cell>
          <cell r="L462">
            <v>0</v>
          </cell>
          <cell r="M462">
            <v>21642.89</v>
          </cell>
          <cell r="N462">
            <v>0</v>
          </cell>
          <cell r="O462">
            <v>21642.89</v>
          </cell>
        </row>
        <row r="463">
          <cell r="B463" t="str">
            <v>BARG UNIT</v>
          </cell>
          <cell r="C463">
            <v>53</v>
          </cell>
          <cell r="D463" t="str">
            <v>POWER SYSTEMS</v>
          </cell>
          <cell r="E463" t="str">
            <v>Operational</v>
          </cell>
          <cell r="F463" t="str">
            <v>Y21</v>
          </cell>
          <cell r="G463" t="str">
            <v>Productive</v>
          </cell>
          <cell r="H463" t="str">
            <v>TIME &amp; ONE HALF OT</v>
          </cell>
          <cell r="I463">
            <v>895845.5</v>
          </cell>
          <cell r="J463">
            <v>33271284.899999999</v>
          </cell>
          <cell r="K463">
            <v>33271284.899999999</v>
          </cell>
          <cell r="L463">
            <v>0</v>
          </cell>
          <cell r="M463">
            <v>33271284.899999999</v>
          </cell>
          <cell r="N463">
            <v>0</v>
          </cell>
          <cell r="O463">
            <v>33271284.899999999</v>
          </cell>
        </row>
        <row r="464">
          <cell r="B464" t="str">
            <v>BARG UNIT</v>
          </cell>
          <cell r="C464">
            <v>53</v>
          </cell>
          <cell r="D464" t="str">
            <v>POWER SYSTEMS</v>
          </cell>
          <cell r="E464" t="str">
            <v>Operational</v>
          </cell>
          <cell r="F464" t="str">
            <v>Y25</v>
          </cell>
          <cell r="G464" t="str">
            <v>Productive</v>
          </cell>
          <cell r="H464" t="str">
            <v>TEMP RELIEVING-1 1/2</v>
          </cell>
          <cell r="I464">
            <v>64304.25</v>
          </cell>
          <cell r="J464">
            <v>189003.65</v>
          </cell>
          <cell r="K464">
            <v>189003.65</v>
          </cell>
          <cell r="L464">
            <v>0</v>
          </cell>
          <cell r="M464">
            <v>189003.65</v>
          </cell>
          <cell r="N464">
            <v>0</v>
          </cell>
          <cell r="O464">
            <v>189003.65</v>
          </cell>
        </row>
        <row r="465">
          <cell r="B465" t="str">
            <v>BARG UNIT</v>
          </cell>
          <cell r="C465">
            <v>53</v>
          </cell>
          <cell r="D465" t="str">
            <v>POWER SYSTEMS</v>
          </cell>
          <cell r="E465" t="str">
            <v>Operational</v>
          </cell>
          <cell r="F465" t="str">
            <v>Y41</v>
          </cell>
          <cell r="G465" t="str">
            <v>Productive</v>
          </cell>
          <cell r="H465" t="str">
            <v>PART DAY DISAB-1 1/2</v>
          </cell>
          <cell r="I465">
            <v>21</v>
          </cell>
          <cell r="J465">
            <v>756.13</v>
          </cell>
          <cell r="K465">
            <v>756.13</v>
          </cell>
          <cell r="L465">
            <v>0</v>
          </cell>
          <cell r="M465">
            <v>756.13</v>
          </cell>
          <cell r="N465">
            <v>0</v>
          </cell>
          <cell r="O465">
            <v>756.13</v>
          </cell>
        </row>
        <row r="466">
          <cell r="B466" t="str">
            <v>BARG UNIT</v>
          </cell>
          <cell r="C466">
            <v>53</v>
          </cell>
          <cell r="D466" t="str">
            <v>POWER SYSTEMS</v>
          </cell>
          <cell r="E466" t="str">
            <v>Operational</v>
          </cell>
          <cell r="F466" t="str">
            <v>Y45</v>
          </cell>
          <cell r="G466" t="str">
            <v>Productive</v>
          </cell>
          <cell r="H466" t="str">
            <v>LIGHT DUTY OJ INJ</v>
          </cell>
          <cell r="I466">
            <v>468.5</v>
          </cell>
          <cell r="J466">
            <v>17722.11</v>
          </cell>
          <cell r="K466">
            <v>17722.11</v>
          </cell>
          <cell r="L466">
            <v>0</v>
          </cell>
          <cell r="M466">
            <v>17722.11</v>
          </cell>
          <cell r="N466">
            <v>0</v>
          </cell>
          <cell r="O466">
            <v>17722.11</v>
          </cell>
        </row>
        <row r="467">
          <cell r="B467" t="str">
            <v>BARG UNIT</v>
          </cell>
          <cell r="C467">
            <v>53</v>
          </cell>
          <cell r="D467" t="str">
            <v>POWER SYSTEMS</v>
          </cell>
          <cell r="E467" t="str">
            <v>Operational</v>
          </cell>
          <cell r="F467" t="str">
            <v>Y46</v>
          </cell>
          <cell r="G467" t="str">
            <v>Productive</v>
          </cell>
          <cell r="H467" t="str">
            <v>LIGHT DUTY-OTHER</v>
          </cell>
          <cell r="I467">
            <v>15.5</v>
          </cell>
          <cell r="J467">
            <v>615.85</v>
          </cell>
          <cell r="K467">
            <v>615.85</v>
          </cell>
          <cell r="L467">
            <v>0</v>
          </cell>
          <cell r="M467">
            <v>615.85</v>
          </cell>
          <cell r="N467">
            <v>0</v>
          </cell>
          <cell r="O467">
            <v>615.85</v>
          </cell>
        </row>
        <row r="468">
          <cell r="B468" t="str">
            <v>BARG UNIT</v>
          </cell>
          <cell r="C468">
            <v>53</v>
          </cell>
          <cell r="D468" t="str">
            <v>POWER SYSTEMS</v>
          </cell>
          <cell r="E468" t="str">
            <v>Operational</v>
          </cell>
          <cell r="F468" t="str">
            <v>Y50</v>
          </cell>
          <cell r="G468" t="str">
            <v>Productive</v>
          </cell>
          <cell r="H468" t="str">
            <v>1ST SHIFT DIFF-1 1/2</v>
          </cell>
          <cell r="I468">
            <v>64093.5</v>
          </cell>
          <cell r="J468">
            <v>72116.97</v>
          </cell>
          <cell r="K468">
            <v>72116.97</v>
          </cell>
          <cell r="L468">
            <v>0</v>
          </cell>
          <cell r="M468">
            <v>72116.97</v>
          </cell>
          <cell r="N468">
            <v>0</v>
          </cell>
          <cell r="O468">
            <v>72116.97</v>
          </cell>
        </row>
        <row r="469">
          <cell r="B469" t="str">
            <v>BARG UNIT</v>
          </cell>
          <cell r="C469">
            <v>53</v>
          </cell>
          <cell r="D469" t="str">
            <v>POWER SYSTEMS</v>
          </cell>
          <cell r="E469" t="str">
            <v>Operational</v>
          </cell>
          <cell r="F469" t="str">
            <v>Y51</v>
          </cell>
          <cell r="G469" t="str">
            <v>Productive</v>
          </cell>
          <cell r="H469" t="str">
            <v>3RD SHIFT DIFF-1 1/2</v>
          </cell>
          <cell r="I469">
            <v>113107</v>
          </cell>
          <cell r="J469">
            <v>101797.62</v>
          </cell>
          <cell r="K469">
            <v>101797.62</v>
          </cell>
          <cell r="L469">
            <v>0</v>
          </cell>
          <cell r="M469">
            <v>101797.62</v>
          </cell>
          <cell r="N469">
            <v>0</v>
          </cell>
          <cell r="O469">
            <v>101797.62</v>
          </cell>
        </row>
        <row r="470">
          <cell r="B470" t="str">
            <v>BARG UNIT</v>
          </cell>
          <cell r="C470">
            <v>53</v>
          </cell>
          <cell r="D470" t="str">
            <v>POWER SYSTEMS</v>
          </cell>
          <cell r="E470" t="str">
            <v>Operational</v>
          </cell>
          <cell r="F470" t="str">
            <v>Y52</v>
          </cell>
          <cell r="G470" t="str">
            <v>Productive</v>
          </cell>
          <cell r="H470" t="str">
            <v>WEEKEND SHIFT 1-1/2</v>
          </cell>
          <cell r="I470">
            <v>96316</v>
          </cell>
          <cell r="J470">
            <v>144474.78</v>
          </cell>
          <cell r="K470">
            <v>144474.78</v>
          </cell>
          <cell r="L470">
            <v>0</v>
          </cell>
          <cell r="M470">
            <v>144474.78</v>
          </cell>
          <cell r="N470">
            <v>0</v>
          </cell>
          <cell r="O470">
            <v>144474.78</v>
          </cell>
        </row>
        <row r="471">
          <cell r="B471" t="str">
            <v>BARG UNIT</v>
          </cell>
          <cell r="C471">
            <v>53</v>
          </cell>
          <cell r="D471" t="str">
            <v>POWER SYSTEMS</v>
          </cell>
          <cell r="E471" t="str">
            <v>Operational</v>
          </cell>
          <cell r="F471" t="str">
            <v>Y70</v>
          </cell>
          <cell r="G471" t="str">
            <v>Productive</v>
          </cell>
          <cell r="H471" t="str">
            <v>JNT SFTY ACT 1 1/2</v>
          </cell>
          <cell r="I471">
            <v>424.5</v>
          </cell>
          <cell r="J471">
            <v>15918.59</v>
          </cell>
          <cell r="K471">
            <v>15918.59</v>
          </cell>
          <cell r="L471">
            <v>0</v>
          </cell>
          <cell r="M471">
            <v>15918.59</v>
          </cell>
          <cell r="N471">
            <v>0</v>
          </cell>
          <cell r="O471">
            <v>15918.59</v>
          </cell>
        </row>
        <row r="472">
          <cell r="B472" t="str">
            <v>BARG UNIT</v>
          </cell>
          <cell r="C472">
            <v>53</v>
          </cell>
          <cell r="D472" t="str">
            <v>POWER SYSTEMS</v>
          </cell>
          <cell r="E472" t="str">
            <v>Operational</v>
          </cell>
          <cell r="F472" t="str">
            <v>Y71</v>
          </cell>
          <cell r="G472" t="str">
            <v>Productive</v>
          </cell>
          <cell r="H472" t="str">
            <v>DISPUTE RES 1 1/2</v>
          </cell>
          <cell r="I472">
            <v>113.75</v>
          </cell>
          <cell r="J472">
            <v>4367.59</v>
          </cell>
          <cell r="K472">
            <v>4367.59</v>
          </cell>
          <cell r="L472">
            <v>0</v>
          </cell>
          <cell r="M472">
            <v>4367.59</v>
          </cell>
          <cell r="N472">
            <v>0</v>
          </cell>
          <cell r="O472">
            <v>4367.59</v>
          </cell>
        </row>
        <row r="473">
          <cell r="B473" t="str">
            <v>BARG UNIT</v>
          </cell>
          <cell r="C473">
            <v>53</v>
          </cell>
          <cell r="D473" t="str">
            <v>POWER SYSTEMS</v>
          </cell>
          <cell r="E473" t="str">
            <v>Operational</v>
          </cell>
          <cell r="F473" t="str">
            <v>Y72</v>
          </cell>
          <cell r="G473" t="str">
            <v>Productive</v>
          </cell>
          <cell r="H473" t="str">
            <v>JNT TEAM INV 1 1/2</v>
          </cell>
          <cell r="I473">
            <v>662</v>
          </cell>
          <cell r="J473">
            <v>25542.19</v>
          </cell>
          <cell r="K473">
            <v>25542.19</v>
          </cell>
          <cell r="L473">
            <v>0</v>
          </cell>
          <cell r="M473">
            <v>25542.19</v>
          </cell>
          <cell r="N473">
            <v>0</v>
          </cell>
          <cell r="O473">
            <v>25542.19</v>
          </cell>
        </row>
        <row r="474">
          <cell r="B474" t="str">
            <v>BARG UNIT</v>
          </cell>
          <cell r="C474">
            <v>53</v>
          </cell>
          <cell r="D474" t="str">
            <v>POWER SYSTEMS</v>
          </cell>
          <cell r="E474" t="str">
            <v>Operational</v>
          </cell>
          <cell r="F474" t="str">
            <v>Y73</v>
          </cell>
          <cell r="G474" t="str">
            <v>Productive</v>
          </cell>
          <cell r="H474" t="str">
            <v>MGT REQ MEET 1 1/2</v>
          </cell>
          <cell r="I474">
            <v>456.25</v>
          </cell>
          <cell r="J474">
            <v>17451.5</v>
          </cell>
          <cell r="K474">
            <v>17451.5</v>
          </cell>
          <cell r="L474">
            <v>0</v>
          </cell>
          <cell r="M474">
            <v>17451.5</v>
          </cell>
          <cell r="N474">
            <v>0</v>
          </cell>
          <cell r="O474">
            <v>17451.5</v>
          </cell>
        </row>
        <row r="475">
          <cell r="B475" t="str">
            <v>BARG UNIT</v>
          </cell>
          <cell r="C475">
            <v>53</v>
          </cell>
          <cell r="D475" t="str">
            <v>POWER SYSTEMS</v>
          </cell>
          <cell r="E475" t="str">
            <v>Operational</v>
          </cell>
          <cell r="F475" t="str">
            <v>Z01</v>
          </cell>
          <cell r="G475" t="str">
            <v>Productive</v>
          </cell>
          <cell r="H475" t="str">
            <v>REGULAR-DBL OT</v>
          </cell>
          <cell r="I475">
            <v>3464.75</v>
          </cell>
          <cell r="J475">
            <v>88977.69</v>
          </cell>
          <cell r="K475">
            <v>88977.69</v>
          </cell>
          <cell r="L475">
            <v>0</v>
          </cell>
          <cell r="M475">
            <v>88977.69</v>
          </cell>
          <cell r="N475">
            <v>0</v>
          </cell>
          <cell r="O475">
            <v>88977.69</v>
          </cell>
        </row>
        <row r="476">
          <cell r="B476" t="str">
            <v>BARG UNIT</v>
          </cell>
          <cell r="C476">
            <v>53</v>
          </cell>
          <cell r="D476" t="str">
            <v>POWER SYSTEMS</v>
          </cell>
          <cell r="E476" t="str">
            <v>Operational</v>
          </cell>
          <cell r="F476" t="str">
            <v>Z09</v>
          </cell>
          <cell r="G476" t="str">
            <v>Productive</v>
          </cell>
          <cell r="H476" t="str">
            <v>OTHER HOURS-DBL OT</v>
          </cell>
          <cell r="I476">
            <v>24</v>
          </cell>
          <cell r="J476">
            <v>1234.0899999999999</v>
          </cell>
          <cell r="K476">
            <v>1234.0899999999999</v>
          </cell>
          <cell r="L476">
            <v>0</v>
          </cell>
          <cell r="M476">
            <v>1234.0899999999999</v>
          </cell>
          <cell r="N476">
            <v>0</v>
          </cell>
          <cell r="O476">
            <v>1234.0899999999999</v>
          </cell>
        </row>
        <row r="477">
          <cell r="B477" t="str">
            <v>BARG UNIT</v>
          </cell>
          <cell r="C477">
            <v>53</v>
          </cell>
          <cell r="D477" t="str">
            <v>POWER SYSTEMS</v>
          </cell>
          <cell r="E477" t="str">
            <v>Operational</v>
          </cell>
          <cell r="F477" t="str">
            <v>Z11</v>
          </cell>
          <cell r="G477" t="str">
            <v>Productive</v>
          </cell>
          <cell r="H477" t="str">
            <v>WORK HEADQTRS-DBL OT</v>
          </cell>
          <cell r="I477">
            <v>0.5</v>
          </cell>
          <cell r="J477">
            <v>19.77</v>
          </cell>
          <cell r="K477">
            <v>19.77</v>
          </cell>
          <cell r="L477">
            <v>0</v>
          </cell>
          <cell r="M477">
            <v>19.77</v>
          </cell>
          <cell r="N477">
            <v>0</v>
          </cell>
          <cell r="O477">
            <v>19.77</v>
          </cell>
        </row>
        <row r="478">
          <cell r="B478" t="str">
            <v>BARG UNIT</v>
          </cell>
          <cell r="C478">
            <v>53</v>
          </cell>
          <cell r="D478" t="str">
            <v>POWER SYSTEMS</v>
          </cell>
          <cell r="E478" t="str">
            <v>Operational</v>
          </cell>
          <cell r="F478" t="str">
            <v>Z12</v>
          </cell>
          <cell r="G478" t="str">
            <v>Productive</v>
          </cell>
          <cell r="H478" t="str">
            <v>TRAVEL TIME-DBL OT</v>
          </cell>
          <cell r="I478">
            <v>760.75</v>
          </cell>
          <cell r="J478">
            <v>38634.75</v>
          </cell>
          <cell r="K478">
            <v>38634.75</v>
          </cell>
          <cell r="L478">
            <v>0</v>
          </cell>
          <cell r="M478">
            <v>38634.75</v>
          </cell>
          <cell r="N478">
            <v>0</v>
          </cell>
          <cell r="O478">
            <v>38634.75</v>
          </cell>
        </row>
        <row r="479">
          <cell r="B479" t="str">
            <v>BARG UNIT</v>
          </cell>
          <cell r="C479">
            <v>53</v>
          </cell>
          <cell r="D479" t="str">
            <v>POWER SYSTEMS</v>
          </cell>
          <cell r="E479" t="str">
            <v>Operational</v>
          </cell>
          <cell r="F479" t="str">
            <v>Z13</v>
          </cell>
          <cell r="G479" t="str">
            <v>Productive</v>
          </cell>
          <cell r="H479" t="str">
            <v>EQUIP BRKDWN-DBL OT</v>
          </cell>
          <cell r="I479">
            <v>196.25</v>
          </cell>
          <cell r="J479">
            <v>10033.66</v>
          </cell>
          <cell r="K479">
            <v>10033.66</v>
          </cell>
          <cell r="L479">
            <v>0</v>
          </cell>
          <cell r="M479">
            <v>10033.66</v>
          </cell>
          <cell r="N479">
            <v>0</v>
          </cell>
          <cell r="O479">
            <v>10033.66</v>
          </cell>
        </row>
        <row r="480">
          <cell r="B480" t="str">
            <v>BARG UNIT</v>
          </cell>
          <cell r="C480">
            <v>53</v>
          </cell>
          <cell r="D480" t="str">
            <v>POWER SYSTEMS</v>
          </cell>
          <cell r="E480" t="str">
            <v>Operational</v>
          </cell>
          <cell r="F480" t="str">
            <v>Z14</v>
          </cell>
          <cell r="G480" t="str">
            <v>Productive</v>
          </cell>
          <cell r="H480" t="str">
            <v>SAFETY MEETING-DBL OT</v>
          </cell>
          <cell r="I480">
            <v>253</v>
          </cell>
          <cell r="J480">
            <v>13068.55</v>
          </cell>
          <cell r="K480">
            <v>13068.55</v>
          </cell>
          <cell r="L480">
            <v>0</v>
          </cell>
          <cell r="M480">
            <v>13068.55</v>
          </cell>
          <cell r="N480">
            <v>0</v>
          </cell>
          <cell r="O480">
            <v>13068.55</v>
          </cell>
        </row>
        <row r="481">
          <cell r="B481" t="str">
            <v>BARG UNIT</v>
          </cell>
          <cell r="C481">
            <v>53</v>
          </cell>
          <cell r="D481" t="str">
            <v>POWER SYSTEMS</v>
          </cell>
          <cell r="E481" t="str">
            <v>Operational</v>
          </cell>
          <cell r="F481" t="str">
            <v>Z15</v>
          </cell>
          <cell r="G481" t="str">
            <v>Productive</v>
          </cell>
          <cell r="H481" t="str">
            <v>CO/UNION MTG DBL OT</v>
          </cell>
          <cell r="I481">
            <v>5.5</v>
          </cell>
          <cell r="J481">
            <v>284.35000000000002</v>
          </cell>
          <cell r="K481">
            <v>284.35000000000002</v>
          </cell>
          <cell r="L481">
            <v>0</v>
          </cell>
          <cell r="M481">
            <v>284.35000000000002</v>
          </cell>
          <cell r="N481">
            <v>0</v>
          </cell>
          <cell r="O481">
            <v>284.35000000000002</v>
          </cell>
        </row>
        <row r="482">
          <cell r="B482" t="str">
            <v>BARG UNIT</v>
          </cell>
          <cell r="C482">
            <v>53</v>
          </cell>
          <cell r="D482" t="str">
            <v>POWER SYSTEMS</v>
          </cell>
          <cell r="E482" t="str">
            <v>Operational</v>
          </cell>
          <cell r="F482" t="str">
            <v>Z16</v>
          </cell>
          <cell r="G482" t="str">
            <v>Productive</v>
          </cell>
          <cell r="H482" t="str">
            <v>OTHER MEETING-DBL OT</v>
          </cell>
          <cell r="I482">
            <v>10.5</v>
          </cell>
          <cell r="J482">
            <v>527.39</v>
          </cell>
          <cell r="K482">
            <v>527.39</v>
          </cell>
          <cell r="L482">
            <v>0</v>
          </cell>
          <cell r="M482">
            <v>527.39</v>
          </cell>
          <cell r="N482">
            <v>0</v>
          </cell>
          <cell r="O482">
            <v>527.39</v>
          </cell>
        </row>
        <row r="483">
          <cell r="B483" t="str">
            <v>BARG UNIT</v>
          </cell>
          <cell r="C483">
            <v>53</v>
          </cell>
          <cell r="D483" t="str">
            <v>POWER SYSTEMS</v>
          </cell>
          <cell r="E483" t="str">
            <v>Operational</v>
          </cell>
          <cell r="F483" t="str">
            <v>Z17</v>
          </cell>
          <cell r="G483" t="str">
            <v>Productive</v>
          </cell>
          <cell r="H483" t="str">
            <v>RAIN TIME-DBL OT</v>
          </cell>
          <cell r="I483">
            <v>513.75</v>
          </cell>
          <cell r="J483">
            <v>26221.360000000001</v>
          </cell>
          <cell r="K483">
            <v>26221.360000000001</v>
          </cell>
          <cell r="L483">
            <v>0</v>
          </cell>
          <cell r="M483">
            <v>26221.360000000001</v>
          </cell>
          <cell r="N483">
            <v>0</v>
          </cell>
          <cell r="O483">
            <v>26221.360000000001</v>
          </cell>
        </row>
        <row r="484">
          <cell r="B484" t="str">
            <v>BARG UNIT</v>
          </cell>
          <cell r="C484">
            <v>53</v>
          </cell>
          <cell r="D484" t="str">
            <v>POWER SYSTEMS</v>
          </cell>
          <cell r="E484" t="str">
            <v>Operational</v>
          </cell>
          <cell r="F484" t="str">
            <v>Z18</v>
          </cell>
          <cell r="G484" t="str">
            <v>Productive</v>
          </cell>
          <cell r="H484" t="str">
            <v>SERV CREWS DBL OT</v>
          </cell>
          <cell r="I484">
            <v>48.5</v>
          </cell>
          <cell r="J484">
            <v>2504.08</v>
          </cell>
          <cell r="K484">
            <v>2504.08</v>
          </cell>
          <cell r="L484">
            <v>0</v>
          </cell>
          <cell r="M484">
            <v>2504.08</v>
          </cell>
          <cell r="N484">
            <v>0</v>
          </cell>
          <cell r="O484">
            <v>2504.08</v>
          </cell>
        </row>
        <row r="485">
          <cell r="B485" t="str">
            <v>BARG UNIT</v>
          </cell>
          <cell r="C485">
            <v>53</v>
          </cell>
          <cell r="D485" t="str">
            <v>POWER SYSTEMS</v>
          </cell>
          <cell r="E485" t="str">
            <v>Operational</v>
          </cell>
          <cell r="F485" t="str">
            <v>Z22</v>
          </cell>
          <cell r="G485" t="str">
            <v>Productive</v>
          </cell>
          <cell r="H485" t="str">
            <v>DOUBLE OVERTIME</v>
          </cell>
          <cell r="I485">
            <v>75632</v>
          </cell>
          <cell r="J485">
            <v>3834429.71</v>
          </cell>
          <cell r="K485">
            <v>3834429.71</v>
          </cell>
          <cell r="L485">
            <v>0</v>
          </cell>
          <cell r="M485">
            <v>3834429.71</v>
          </cell>
          <cell r="N485">
            <v>0</v>
          </cell>
          <cell r="O485">
            <v>3834429.71</v>
          </cell>
        </row>
        <row r="486">
          <cell r="B486" t="str">
            <v>BARG UNIT</v>
          </cell>
          <cell r="C486">
            <v>53</v>
          </cell>
          <cell r="D486" t="str">
            <v>POWER SYSTEMS</v>
          </cell>
          <cell r="E486" t="str">
            <v>Operational</v>
          </cell>
          <cell r="F486" t="str">
            <v>Z25</v>
          </cell>
          <cell r="G486" t="str">
            <v>Productive</v>
          </cell>
          <cell r="H486" t="str">
            <v>TMP REL DBL OT</v>
          </cell>
          <cell r="I486">
            <v>6634.5</v>
          </cell>
          <cell r="J486">
            <v>22004.26</v>
          </cell>
          <cell r="K486">
            <v>22004.26</v>
          </cell>
          <cell r="L486">
            <v>0</v>
          </cell>
          <cell r="M486">
            <v>22004.26</v>
          </cell>
          <cell r="N486">
            <v>0</v>
          </cell>
          <cell r="O486">
            <v>22004.26</v>
          </cell>
        </row>
        <row r="487">
          <cell r="B487" t="str">
            <v>BARG UNIT</v>
          </cell>
          <cell r="C487">
            <v>53</v>
          </cell>
          <cell r="D487" t="str">
            <v>POWER SYSTEMS</v>
          </cell>
          <cell r="E487" t="str">
            <v>Operational</v>
          </cell>
          <cell r="F487" t="str">
            <v>Z41</v>
          </cell>
          <cell r="G487" t="str">
            <v>Productive</v>
          </cell>
          <cell r="H487" t="str">
            <v>PART DAY DIS DBL OT</v>
          </cell>
          <cell r="I487">
            <v>2.5</v>
          </cell>
          <cell r="J487">
            <v>128.75</v>
          </cell>
          <cell r="K487">
            <v>128.75</v>
          </cell>
          <cell r="L487">
            <v>0</v>
          </cell>
          <cell r="M487">
            <v>128.75</v>
          </cell>
          <cell r="N487">
            <v>0</v>
          </cell>
          <cell r="O487">
            <v>128.75</v>
          </cell>
        </row>
        <row r="488">
          <cell r="B488" t="str">
            <v>BARG UNIT</v>
          </cell>
          <cell r="C488">
            <v>53</v>
          </cell>
          <cell r="D488" t="str">
            <v>POWER SYSTEMS</v>
          </cell>
          <cell r="E488" t="str">
            <v>Operational</v>
          </cell>
          <cell r="F488" t="str">
            <v>Z45</v>
          </cell>
          <cell r="G488" t="str">
            <v>Productive</v>
          </cell>
          <cell r="H488" t="str">
            <v>LIGHT DUTY OJ INJ</v>
          </cell>
          <cell r="I488">
            <v>43</v>
          </cell>
          <cell r="J488">
            <v>2226.92</v>
          </cell>
          <cell r="K488">
            <v>2226.92</v>
          </cell>
          <cell r="L488">
            <v>0</v>
          </cell>
          <cell r="M488">
            <v>2226.92</v>
          </cell>
          <cell r="N488">
            <v>0</v>
          </cell>
          <cell r="O488">
            <v>2226.92</v>
          </cell>
        </row>
        <row r="489">
          <cell r="B489" t="str">
            <v>BARG UNIT</v>
          </cell>
          <cell r="C489">
            <v>53</v>
          </cell>
          <cell r="D489" t="str">
            <v>POWER SYSTEMS</v>
          </cell>
          <cell r="E489" t="str">
            <v>Operational</v>
          </cell>
          <cell r="F489" t="str">
            <v>Z50</v>
          </cell>
          <cell r="G489" t="str">
            <v>Productive</v>
          </cell>
          <cell r="H489" t="str">
            <v>1ST SHFT DBL OT</v>
          </cell>
          <cell r="I489">
            <v>7213.75</v>
          </cell>
          <cell r="J489">
            <v>10820.79</v>
          </cell>
          <cell r="K489">
            <v>10820.79</v>
          </cell>
          <cell r="L489">
            <v>0</v>
          </cell>
          <cell r="M489">
            <v>10820.79</v>
          </cell>
          <cell r="N489">
            <v>0</v>
          </cell>
          <cell r="O489">
            <v>10820.79</v>
          </cell>
        </row>
        <row r="490">
          <cell r="B490" t="str">
            <v>BARG UNIT</v>
          </cell>
          <cell r="C490">
            <v>53</v>
          </cell>
          <cell r="D490" t="str">
            <v>POWER SYSTEMS</v>
          </cell>
          <cell r="E490" t="str">
            <v>Operational</v>
          </cell>
          <cell r="F490" t="str">
            <v>Z51</v>
          </cell>
          <cell r="G490" t="str">
            <v>Productive</v>
          </cell>
          <cell r="H490" t="str">
            <v>3RD SHFT DBL OT</v>
          </cell>
          <cell r="I490">
            <v>5495.25</v>
          </cell>
          <cell r="J490">
            <v>6594.3</v>
          </cell>
          <cell r="K490">
            <v>6594.3</v>
          </cell>
          <cell r="L490">
            <v>0</v>
          </cell>
          <cell r="M490">
            <v>6594.3</v>
          </cell>
          <cell r="N490">
            <v>0</v>
          </cell>
          <cell r="O490">
            <v>6594.3</v>
          </cell>
        </row>
        <row r="491">
          <cell r="B491" t="str">
            <v>BARG UNIT</v>
          </cell>
          <cell r="C491">
            <v>53</v>
          </cell>
          <cell r="D491" t="str">
            <v>POWER SYSTEMS</v>
          </cell>
          <cell r="E491" t="str">
            <v>Operational</v>
          </cell>
          <cell r="F491" t="str">
            <v>Z52</v>
          </cell>
          <cell r="G491" t="str">
            <v>Productive</v>
          </cell>
          <cell r="H491" t="str">
            <v>WEEKEND SHFT DBL</v>
          </cell>
          <cell r="I491">
            <v>12038.75</v>
          </cell>
          <cell r="J491">
            <v>24077.5</v>
          </cell>
          <cell r="K491">
            <v>24077.5</v>
          </cell>
          <cell r="L491">
            <v>0</v>
          </cell>
          <cell r="M491">
            <v>24077.5</v>
          </cell>
          <cell r="N491">
            <v>0</v>
          </cell>
          <cell r="O491">
            <v>24077.5</v>
          </cell>
        </row>
        <row r="492">
          <cell r="B492" t="str">
            <v>BARG UNIT</v>
          </cell>
          <cell r="C492">
            <v>53</v>
          </cell>
          <cell r="D492" t="str">
            <v>POWER SYSTEMS</v>
          </cell>
          <cell r="E492" t="str">
            <v>Operational</v>
          </cell>
          <cell r="F492" t="str">
            <v>Z71</v>
          </cell>
          <cell r="G492" t="str">
            <v>Productive</v>
          </cell>
          <cell r="H492" t="str">
            <v>DISPUTE RES DBL OT</v>
          </cell>
          <cell r="I492">
            <v>1</v>
          </cell>
          <cell r="J492">
            <v>51.18</v>
          </cell>
          <cell r="K492">
            <v>51.18</v>
          </cell>
          <cell r="L492">
            <v>0</v>
          </cell>
          <cell r="M492">
            <v>51.18</v>
          </cell>
          <cell r="N492">
            <v>0</v>
          </cell>
          <cell r="O492">
            <v>51.18</v>
          </cell>
        </row>
        <row r="493">
          <cell r="B493" t="str">
            <v>BARG UNIT</v>
          </cell>
          <cell r="C493">
            <v>53</v>
          </cell>
          <cell r="D493" t="str">
            <v>POWER SYSTEMS</v>
          </cell>
          <cell r="E493" t="str">
            <v>Operational</v>
          </cell>
          <cell r="F493" t="str">
            <v>Z73</v>
          </cell>
          <cell r="G493" t="str">
            <v>Productive</v>
          </cell>
          <cell r="H493" t="str">
            <v>MGT REQ MEET DBL OT</v>
          </cell>
          <cell r="I493">
            <v>41</v>
          </cell>
          <cell r="J493">
            <v>2145.89</v>
          </cell>
          <cell r="K493">
            <v>2145.89</v>
          </cell>
          <cell r="L493">
            <v>0</v>
          </cell>
          <cell r="M493">
            <v>2145.89</v>
          </cell>
          <cell r="N493">
            <v>0</v>
          </cell>
          <cell r="O493">
            <v>2145.89</v>
          </cell>
        </row>
        <row r="494">
          <cell r="B494" t="str">
            <v>NON BARG</v>
          </cell>
          <cell r="C494">
            <v>37</v>
          </cell>
          <cell r="D494" t="str">
            <v>CORP COMMUNICATIONS</v>
          </cell>
          <cell r="E494" t="str">
            <v>Staff</v>
          </cell>
          <cell r="F494">
            <v>10</v>
          </cell>
          <cell r="G494" t="str">
            <v>Productive</v>
          </cell>
          <cell r="H494" t="str">
            <v>REGULAR</v>
          </cell>
          <cell r="I494">
            <v>122413.25</v>
          </cell>
          <cell r="J494">
            <v>3548435.05</v>
          </cell>
          <cell r="K494">
            <v>3548435.05</v>
          </cell>
          <cell r="L494">
            <v>0</v>
          </cell>
          <cell r="M494">
            <v>3548435.05</v>
          </cell>
          <cell r="N494">
            <v>0</v>
          </cell>
          <cell r="O494">
            <v>3548435.05</v>
          </cell>
        </row>
        <row r="495">
          <cell r="B495" t="str">
            <v>NON BARG</v>
          </cell>
          <cell r="C495">
            <v>37</v>
          </cell>
          <cell r="D495" t="str">
            <v>CORP COMMUNICATIONS</v>
          </cell>
          <cell r="E495" t="str">
            <v>Staff</v>
          </cell>
          <cell r="F495">
            <v>20</v>
          </cell>
          <cell r="G495" t="str">
            <v>Non Productive</v>
          </cell>
          <cell r="H495" t="str">
            <v>HOLIDAY</v>
          </cell>
          <cell r="I495">
            <v>5912</v>
          </cell>
          <cell r="J495">
            <v>170507.5</v>
          </cell>
          <cell r="K495">
            <v>0</v>
          </cell>
          <cell r="L495">
            <v>170507.5</v>
          </cell>
          <cell r="M495">
            <v>170507.5</v>
          </cell>
          <cell r="N495">
            <v>0</v>
          </cell>
          <cell r="O495">
            <v>170507.5</v>
          </cell>
        </row>
        <row r="496">
          <cell r="B496" t="str">
            <v>NON BARG</v>
          </cell>
          <cell r="C496">
            <v>37</v>
          </cell>
          <cell r="D496" t="str">
            <v>CORP COMMUNICATIONS</v>
          </cell>
          <cell r="E496" t="str">
            <v>Staff</v>
          </cell>
          <cell r="F496">
            <v>30</v>
          </cell>
          <cell r="G496" t="str">
            <v>Non Productive</v>
          </cell>
          <cell r="H496" t="str">
            <v>VACATION</v>
          </cell>
          <cell r="I496">
            <v>10350</v>
          </cell>
          <cell r="J496">
            <v>305637.28000000003</v>
          </cell>
          <cell r="K496">
            <v>0</v>
          </cell>
          <cell r="L496">
            <v>305637.28000000003</v>
          </cell>
          <cell r="M496">
            <v>305637.28000000003</v>
          </cell>
          <cell r="N496">
            <v>0</v>
          </cell>
          <cell r="O496">
            <v>305637.28000000003</v>
          </cell>
        </row>
        <row r="497">
          <cell r="B497" t="str">
            <v>NON BARG</v>
          </cell>
          <cell r="C497">
            <v>37</v>
          </cell>
          <cell r="D497" t="str">
            <v>CORP COMMUNICATIONS</v>
          </cell>
          <cell r="E497" t="str">
            <v>Staff</v>
          </cell>
          <cell r="F497">
            <v>40</v>
          </cell>
          <cell r="G497" t="str">
            <v>Non Productive</v>
          </cell>
          <cell r="H497" t="str">
            <v>EMPLOYEE ILLNESS</v>
          </cell>
          <cell r="I497">
            <v>1459.75</v>
          </cell>
          <cell r="J497">
            <v>37074.959999999999</v>
          </cell>
          <cell r="K497">
            <v>0</v>
          </cell>
          <cell r="L497">
            <v>37074.959999999999</v>
          </cell>
          <cell r="M497">
            <v>37074.959999999999</v>
          </cell>
          <cell r="N497">
            <v>0</v>
          </cell>
          <cell r="O497">
            <v>37074.959999999999</v>
          </cell>
        </row>
        <row r="498">
          <cell r="B498" t="str">
            <v>NON BARG</v>
          </cell>
          <cell r="C498">
            <v>37</v>
          </cell>
          <cell r="D498" t="str">
            <v>CORP COMMUNICATIONS</v>
          </cell>
          <cell r="E498" t="str">
            <v>Staff</v>
          </cell>
          <cell r="F498">
            <v>50</v>
          </cell>
          <cell r="G498" t="str">
            <v>Non Productive</v>
          </cell>
          <cell r="H498" t="str">
            <v>JURY DUTY</v>
          </cell>
          <cell r="I498">
            <v>118</v>
          </cell>
          <cell r="J498">
            <v>3869.7</v>
          </cell>
          <cell r="K498">
            <v>0</v>
          </cell>
          <cell r="L498">
            <v>3869.7</v>
          </cell>
          <cell r="M498">
            <v>3869.7</v>
          </cell>
          <cell r="N498">
            <v>0</v>
          </cell>
          <cell r="O498">
            <v>3869.7</v>
          </cell>
        </row>
        <row r="499">
          <cell r="B499" t="str">
            <v>NON BARG</v>
          </cell>
          <cell r="C499">
            <v>37</v>
          </cell>
          <cell r="D499" t="str">
            <v>CORP COMMUNICATIONS</v>
          </cell>
          <cell r="E499" t="str">
            <v>Staff</v>
          </cell>
          <cell r="F499">
            <v>70</v>
          </cell>
          <cell r="G499" t="str">
            <v>Non Productive</v>
          </cell>
          <cell r="H499" t="str">
            <v>DEATH IN FAMILY</v>
          </cell>
          <cell r="I499">
            <v>76</v>
          </cell>
          <cell r="J499">
            <v>2086.8000000000002</v>
          </cell>
          <cell r="K499">
            <v>0</v>
          </cell>
          <cell r="L499">
            <v>2086.8000000000002</v>
          </cell>
          <cell r="M499">
            <v>2086.8000000000002</v>
          </cell>
          <cell r="N499">
            <v>0</v>
          </cell>
          <cell r="O499">
            <v>2086.8000000000002</v>
          </cell>
        </row>
        <row r="500">
          <cell r="B500" t="str">
            <v>NON BARG</v>
          </cell>
          <cell r="C500">
            <v>37</v>
          </cell>
          <cell r="D500" t="str">
            <v>CORP COMMUNICATIONS</v>
          </cell>
          <cell r="E500" t="str">
            <v>Staff</v>
          </cell>
          <cell r="F500">
            <v>90</v>
          </cell>
          <cell r="G500" t="str">
            <v>Non Productive</v>
          </cell>
          <cell r="H500" t="str">
            <v>OTHER REGULAR HOURS</v>
          </cell>
          <cell r="I500">
            <v>149</v>
          </cell>
          <cell r="J500">
            <v>3872.63</v>
          </cell>
          <cell r="K500">
            <v>0</v>
          </cell>
          <cell r="L500">
            <v>3872.63</v>
          </cell>
          <cell r="M500">
            <v>3872.63</v>
          </cell>
          <cell r="N500">
            <v>0</v>
          </cell>
          <cell r="O500">
            <v>3872.63</v>
          </cell>
        </row>
        <row r="501">
          <cell r="B501" t="str">
            <v>NON BARG</v>
          </cell>
          <cell r="C501">
            <v>37</v>
          </cell>
          <cell r="D501" t="str">
            <v>CORP COMMUNICATIONS</v>
          </cell>
          <cell r="E501" t="str">
            <v>Staff</v>
          </cell>
          <cell r="F501">
            <v>250</v>
          </cell>
          <cell r="G501" t="str">
            <v>Non Productive</v>
          </cell>
          <cell r="H501" t="str">
            <v>TEMPORARY RELIEVING</v>
          </cell>
          <cell r="I501">
            <v>57</v>
          </cell>
          <cell r="J501">
            <v>49.31</v>
          </cell>
          <cell r="K501">
            <v>0</v>
          </cell>
          <cell r="L501">
            <v>49.31</v>
          </cell>
          <cell r="M501">
            <v>49.31</v>
          </cell>
          <cell r="N501">
            <v>0</v>
          </cell>
          <cell r="O501">
            <v>49.31</v>
          </cell>
        </row>
        <row r="502">
          <cell r="B502" t="str">
            <v>NON BARG</v>
          </cell>
          <cell r="C502">
            <v>37</v>
          </cell>
          <cell r="D502" t="str">
            <v>CORP COMMUNICATIONS</v>
          </cell>
          <cell r="E502" t="str">
            <v>Staff</v>
          </cell>
          <cell r="F502">
            <v>300</v>
          </cell>
          <cell r="G502" t="str">
            <v>Non Productive</v>
          </cell>
          <cell r="H502" t="str">
            <v>PERF EXC REWARD</v>
          </cell>
          <cell r="I502">
            <v>0</v>
          </cell>
          <cell r="J502">
            <v>104304</v>
          </cell>
          <cell r="K502">
            <v>0</v>
          </cell>
          <cell r="L502">
            <v>104304</v>
          </cell>
          <cell r="M502">
            <v>104304</v>
          </cell>
          <cell r="N502">
            <v>0</v>
          </cell>
          <cell r="O502">
            <v>104304</v>
          </cell>
        </row>
        <row r="503">
          <cell r="B503" t="str">
            <v>NON BARG</v>
          </cell>
          <cell r="C503">
            <v>37</v>
          </cell>
          <cell r="D503" t="str">
            <v>CORP COMMUNICATIONS</v>
          </cell>
          <cell r="E503" t="str">
            <v>Staff</v>
          </cell>
          <cell r="F503">
            <v>330</v>
          </cell>
          <cell r="G503" t="str">
            <v>Excluded</v>
          </cell>
          <cell r="H503" t="str">
            <v>RETRO PAY THRFTBL</v>
          </cell>
          <cell r="I503">
            <v>0</v>
          </cell>
          <cell r="J503">
            <v>23</v>
          </cell>
          <cell r="K503">
            <v>0</v>
          </cell>
          <cell r="L503">
            <v>0</v>
          </cell>
          <cell r="M503">
            <v>0</v>
          </cell>
          <cell r="N503">
            <v>23</v>
          </cell>
          <cell r="O503">
            <v>23</v>
          </cell>
        </row>
        <row r="504">
          <cell r="B504" t="str">
            <v>NON BARG</v>
          </cell>
          <cell r="C504">
            <v>37</v>
          </cell>
          <cell r="D504" t="str">
            <v>CORP COMMUNICATIONS</v>
          </cell>
          <cell r="E504" t="str">
            <v>Staff</v>
          </cell>
          <cell r="F504">
            <v>430</v>
          </cell>
          <cell r="G504" t="str">
            <v>Non Productive</v>
          </cell>
          <cell r="H504" t="str">
            <v>FINAL VACATION ALLOW</v>
          </cell>
          <cell r="I504">
            <v>160</v>
          </cell>
          <cell r="J504">
            <v>3757.7</v>
          </cell>
          <cell r="K504">
            <v>0</v>
          </cell>
          <cell r="L504">
            <v>3757.7</v>
          </cell>
          <cell r="M504">
            <v>3757.7</v>
          </cell>
          <cell r="N504">
            <v>0</v>
          </cell>
          <cell r="O504">
            <v>3757.7</v>
          </cell>
        </row>
        <row r="505">
          <cell r="B505" t="str">
            <v>NON BARG</v>
          </cell>
          <cell r="C505">
            <v>37</v>
          </cell>
          <cell r="D505" t="str">
            <v>CORP COMMUNICATIONS</v>
          </cell>
          <cell r="E505" t="str">
            <v>Staff</v>
          </cell>
          <cell r="F505">
            <v>480</v>
          </cell>
          <cell r="G505" t="str">
            <v>Non Productive</v>
          </cell>
          <cell r="H505" t="str">
            <v>FINAL FLOATING HOL</v>
          </cell>
          <cell r="I505">
            <v>16</v>
          </cell>
          <cell r="J505">
            <v>461.6</v>
          </cell>
          <cell r="K505">
            <v>0</v>
          </cell>
          <cell r="L505">
            <v>461.6</v>
          </cell>
          <cell r="M505">
            <v>461.6</v>
          </cell>
          <cell r="N505">
            <v>0</v>
          </cell>
          <cell r="O505">
            <v>461.6</v>
          </cell>
        </row>
        <row r="506">
          <cell r="B506" t="str">
            <v>NON BARG</v>
          </cell>
          <cell r="C506">
            <v>37</v>
          </cell>
          <cell r="D506" t="str">
            <v>CORP COMMUNICATIONS</v>
          </cell>
          <cell r="E506" t="str">
            <v>Staff</v>
          </cell>
          <cell r="F506">
            <v>530</v>
          </cell>
          <cell r="G506" t="str">
            <v>Non Productive</v>
          </cell>
          <cell r="H506" t="str">
            <v>S/T DISAB 100 PCT</v>
          </cell>
          <cell r="I506">
            <v>232</v>
          </cell>
          <cell r="J506">
            <v>6863.1</v>
          </cell>
          <cell r="K506">
            <v>0</v>
          </cell>
          <cell r="L506">
            <v>6863.1</v>
          </cell>
          <cell r="M506">
            <v>6863.1</v>
          </cell>
          <cell r="N506">
            <v>0</v>
          </cell>
          <cell r="O506">
            <v>6863.1</v>
          </cell>
        </row>
        <row r="507">
          <cell r="B507" t="str">
            <v>NON BARG</v>
          </cell>
          <cell r="C507">
            <v>37</v>
          </cell>
          <cell r="D507" t="str">
            <v>CORP COMMUNICATIONS</v>
          </cell>
          <cell r="E507" t="str">
            <v>Staff</v>
          </cell>
          <cell r="F507">
            <v>540</v>
          </cell>
          <cell r="G507" t="str">
            <v>Non Productive</v>
          </cell>
          <cell r="H507" t="str">
            <v>S/T DISAB 80 PCT</v>
          </cell>
          <cell r="I507">
            <v>48</v>
          </cell>
          <cell r="J507">
            <v>1506.72</v>
          </cell>
          <cell r="K507">
            <v>0</v>
          </cell>
          <cell r="L507">
            <v>1506.72</v>
          </cell>
          <cell r="M507">
            <v>1506.72</v>
          </cell>
          <cell r="N507">
            <v>0</v>
          </cell>
          <cell r="O507">
            <v>1506.72</v>
          </cell>
        </row>
        <row r="508">
          <cell r="B508" t="str">
            <v>NON BARG</v>
          </cell>
          <cell r="C508">
            <v>37</v>
          </cell>
          <cell r="D508" t="str">
            <v>CORP COMMUNICATIONS</v>
          </cell>
          <cell r="E508" t="str">
            <v>Staff</v>
          </cell>
          <cell r="F508">
            <v>560</v>
          </cell>
          <cell r="G508" t="str">
            <v>Non Productive</v>
          </cell>
          <cell r="H508" t="str">
            <v>LUMP SUM - MERIT</v>
          </cell>
          <cell r="I508">
            <v>0</v>
          </cell>
          <cell r="J508">
            <v>69053</v>
          </cell>
          <cell r="K508">
            <v>0</v>
          </cell>
          <cell r="L508">
            <v>69053</v>
          </cell>
          <cell r="M508">
            <v>69053</v>
          </cell>
          <cell r="N508">
            <v>0</v>
          </cell>
          <cell r="O508">
            <v>69053</v>
          </cell>
        </row>
        <row r="509">
          <cell r="B509" t="str">
            <v>NON BARG</v>
          </cell>
          <cell r="C509">
            <v>37</v>
          </cell>
          <cell r="D509" t="str">
            <v>CORP COMMUNICATIONS</v>
          </cell>
          <cell r="E509" t="str">
            <v>Staff</v>
          </cell>
          <cell r="F509">
            <v>580</v>
          </cell>
          <cell r="G509" t="str">
            <v>Non Productive</v>
          </cell>
          <cell r="H509" t="str">
            <v>SICKNESS IN FAMILY</v>
          </cell>
          <cell r="I509">
            <v>338</v>
          </cell>
          <cell r="J509">
            <v>8605.65</v>
          </cell>
          <cell r="K509">
            <v>0</v>
          </cell>
          <cell r="L509">
            <v>8605.65</v>
          </cell>
          <cell r="M509">
            <v>8605.65</v>
          </cell>
          <cell r="N509">
            <v>0</v>
          </cell>
          <cell r="O509">
            <v>8605.65</v>
          </cell>
        </row>
        <row r="510">
          <cell r="B510" t="str">
            <v>NON BARG</v>
          </cell>
          <cell r="C510">
            <v>37</v>
          </cell>
          <cell r="D510" t="str">
            <v>CORP COMMUNICATIONS</v>
          </cell>
          <cell r="E510" t="str">
            <v>Staff</v>
          </cell>
          <cell r="F510">
            <v>970</v>
          </cell>
          <cell r="G510" t="str">
            <v>Excluded</v>
          </cell>
          <cell r="H510" t="str">
            <v>PRETAX MEDICAL</v>
          </cell>
          <cell r="I510">
            <v>0</v>
          </cell>
          <cell r="J510">
            <v>-224331</v>
          </cell>
          <cell r="K510">
            <v>0</v>
          </cell>
          <cell r="L510">
            <v>0</v>
          </cell>
          <cell r="M510">
            <v>0</v>
          </cell>
          <cell r="N510">
            <v>-224331</v>
          </cell>
          <cell r="O510">
            <v>-224331</v>
          </cell>
        </row>
        <row r="511">
          <cell r="B511" t="str">
            <v>NON BARG</v>
          </cell>
          <cell r="C511">
            <v>37</v>
          </cell>
          <cell r="D511" t="str">
            <v>CORP COMMUNICATIONS</v>
          </cell>
          <cell r="E511" t="str">
            <v>Staff</v>
          </cell>
          <cell r="F511">
            <v>971</v>
          </cell>
          <cell r="G511" t="str">
            <v>Excluded</v>
          </cell>
          <cell r="H511" t="str">
            <v>MEDICAL BENEFIT $</v>
          </cell>
          <cell r="I511">
            <v>0</v>
          </cell>
          <cell r="J511">
            <v>176784</v>
          </cell>
          <cell r="K511">
            <v>0</v>
          </cell>
          <cell r="L511">
            <v>0</v>
          </cell>
          <cell r="M511">
            <v>0</v>
          </cell>
          <cell r="N511">
            <v>176784</v>
          </cell>
          <cell r="O511">
            <v>176784</v>
          </cell>
        </row>
        <row r="512">
          <cell r="B512" t="str">
            <v>NON BARG</v>
          </cell>
          <cell r="C512">
            <v>37</v>
          </cell>
          <cell r="D512" t="str">
            <v>CORP COMMUNICATIONS</v>
          </cell>
          <cell r="E512" t="str">
            <v>Staff</v>
          </cell>
          <cell r="F512">
            <v>972</v>
          </cell>
          <cell r="G512" t="str">
            <v>Excluded</v>
          </cell>
          <cell r="H512" t="str">
            <v>PRETAX DENTAL</v>
          </cell>
          <cell r="I512">
            <v>0</v>
          </cell>
          <cell r="J512">
            <v>-11415.62</v>
          </cell>
          <cell r="K512">
            <v>0</v>
          </cell>
          <cell r="L512">
            <v>0</v>
          </cell>
          <cell r="M512">
            <v>0</v>
          </cell>
          <cell r="N512">
            <v>-11415.62</v>
          </cell>
          <cell r="O512">
            <v>-11415.62</v>
          </cell>
        </row>
        <row r="513">
          <cell r="B513" t="str">
            <v>NON BARG</v>
          </cell>
          <cell r="C513">
            <v>37</v>
          </cell>
          <cell r="D513" t="str">
            <v>CORP COMMUNICATIONS</v>
          </cell>
          <cell r="E513" t="str">
            <v>Staff</v>
          </cell>
          <cell r="F513">
            <v>973</v>
          </cell>
          <cell r="G513" t="str">
            <v>Excluded</v>
          </cell>
          <cell r="H513" t="str">
            <v>DENTAL BENEFIT $</v>
          </cell>
          <cell r="I513">
            <v>0</v>
          </cell>
          <cell r="J513">
            <v>5271.5</v>
          </cell>
          <cell r="K513">
            <v>0</v>
          </cell>
          <cell r="L513">
            <v>0</v>
          </cell>
          <cell r="M513">
            <v>0</v>
          </cell>
          <cell r="N513">
            <v>5271.5</v>
          </cell>
          <cell r="O513">
            <v>5271.5</v>
          </cell>
        </row>
        <row r="514">
          <cell r="B514" t="str">
            <v>NON BARG</v>
          </cell>
          <cell r="C514">
            <v>37</v>
          </cell>
          <cell r="D514" t="str">
            <v>CORP COMMUNICATIONS</v>
          </cell>
          <cell r="E514" t="str">
            <v>Staff</v>
          </cell>
          <cell r="F514">
            <v>974</v>
          </cell>
          <cell r="G514" t="str">
            <v>Excluded</v>
          </cell>
          <cell r="H514" t="str">
            <v>PRETAX EMP LIFE INS</v>
          </cell>
          <cell r="I514">
            <v>0</v>
          </cell>
          <cell r="J514">
            <v>-29813.439999999999</v>
          </cell>
          <cell r="K514">
            <v>0</v>
          </cell>
          <cell r="L514">
            <v>0</v>
          </cell>
          <cell r="M514">
            <v>0</v>
          </cell>
          <cell r="N514">
            <v>-29813.439999999999</v>
          </cell>
          <cell r="O514">
            <v>-29813.439999999999</v>
          </cell>
        </row>
        <row r="515">
          <cell r="B515" t="str">
            <v>NON BARG</v>
          </cell>
          <cell r="C515">
            <v>37</v>
          </cell>
          <cell r="D515" t="str">
            <v>CORP COMMUNICATIONS</v>
          </cell>
          <cell r="E515" t="str">
            <v>Staff</v>
          </cell>
          <cell r="F515">
            <v>976</v>
          </cell>
          <cell r="G515" t="str">
            <v>Excluded</v>
          </cell>
          <cell r="H515" t="str">
            <v>LIFE INS BENEFIT $</v>
          </cell>
          <cell r="I515">
            <v>0</v>
          </cell>
          <cell r="J515">
            <v>7634.92</v>
          </cell>
          <cell r="K515">
            <v>0</v>
          </cell>
          <cell r="L515">
            <v>0</v>
          </cell>
          <cell r="M515">
            <v>0</v>
          </cell>
          <cell r="N515">
            <v>7634.92</v>
          </cell>
          <cell r="O515">
            <v>7634.92</v>
          </cell>
        </row>
        <row r="516">
          <cell r="B516" t="str">
            <v>NON BARG</v>
          </cell>
          <cell r="C516">
            <v>37</v>
          </cell>
          <cell r="D516" t="str">
            <v>CORP COMMUNICATIONS</v>
          </cell>
          <cell r="E516" t="str">
            <v>Staff</v>
          </cell>
          <cell r="F516">
            <v>977</v>
          </cell>
          <cell r="G516" t="str">
            <v>Excluded</v>
          </cell>
          <cell r="H516" t="str">
            <v>PRETAX LTD</v>
          </cell>
          <cell r="I516">
            <v>0</v>
          </cell>
          <cell r="J516">
            <v>-31359.56</v>
          </cell>
          <cell r="K516">
            <v>0</v>
          </cell>
          <cell r="L516">
            <v>0</v>
          </cell>
          <cell r="M516">
            <v>0</v>
          </cell>
          <cell r="N516">
            <v>-31359.56</v>
          </cell>
          <cell r="O516">
            <v>-31359.56</v>
          </cell>
        </row>
        <row r="517">
          <cell r="B517" t="str">
            <v>NON BARG</v>
          </cell>
          <cell r="C517">
            <v>37</v>
          </cell>
          <cell r="D517" t="str">
            <v>CORP COMMUNICATIONS</v>
          </cell>
          <cell r="E517" t="str">
            <v>Staff</v>
          </cell>
          <cell r="F517">
            <v>978</v>
          </cell>
          <cell r="G517" t="str">
            <v>Excluded</v>
          </cell>
          <cell r="H517" t="str">
            <v>LTD BENEFIT $</v>
          </cell>
          <cell r="I517">
            <v>0</v>
          </cell>
          <cell r="J517">
            <v>30068.3</v>
          </cell>
          <cell r="K517">
            <v>0</v>
          </cell>
          <cell r="L517">
            <v>0</v>
          </cell>
          <cell r="M517">
            <v>0</v>
          </cell>
          <cell r="N517">
            <v>30068.3</v>
          </cell>
          <cell r="O517">
            <v>30068.3</v>
          </cell>
        </row>
        <row r="518">
          <cell r="B518" t="str">
            <v>NON BARG</v>
          </cell>
          <cell r="C518">
            <v>37</v>
          </cell>
          <cell r="D518" t="str">
            <v>CORP COMMUNICATIONS</v>
          </cell>
          <cell r="E518" t="str">
            <v>Staff</v>
          </cell>
          <cell r="F518">
            <v>979</v>
          </cell>
          <cell r="G518" t="str">
            <v>Excluded</v>
          </cell>
          <cell r="H518" t="str">
            <v>VACATION BUY</v>
          </cell>
          <cell r="I518">
            <v>0</v>
          </cell>
          <cell r="J518">
            <v>-13679.95</v>
          </cell>
          <cell r="K518">
            <v>0</v>
          </cell>
          <cell r="L518">
            <v>0</v>
          </cell>
          <cell r="M518">
            <v>0</v>
          </cell>
          <cell r="N518">
            <v>-13679.95</v>
          </cell>
          <cell r="O518">
            <v>-13679.95</v>
          </cell>
        </row>
        <row r="519">
          <cell r="B519" t="str">
            <v>NON BARG</v>
          </cell>
          <cell r="C519">
            <v>37</v>
          </cell>
          <cell r="D519" t="str">
            <v>CORP COMMUNICATIONS</v>
          </cell>
          <cell r="E519" t="str">
            <v>Staff</v>
          </cell>
          <cell r="F519">
            <v>981</v>
          </cell>
          <cell r="G519" t="str">
            <v>Excluded</v>
          </cell>
          <cell r="H519" t="str">
            <v>PRETAX HLTH CARE</v>
          </cell>
          <cell r="I519">
            <v>0</v>
          </cell>
          <cell r="J519">
            <v>-12638.64</v>
          </cell>
          <cell r="K519">
            <v>0</v>
          </cell>
          <cell r="L519">
            <v>0</v>
          </cell>
          <cell r="M519">
            <v>0</v>
          </cell>
          <cell r="N519">
            <v>-12638.64</v>
          </cell>
          <cell r="O519">
            <v>-12638.64</v>
          </cell>
        </row>
        <row r="520">
          <cell r="B520" t="str">
            <v>NON BARG</v>
          </cell>
          <cell r="C520">
            <v>37</v>
          </cell>
          <cell r="D520" t="str">
            <v>CORP COMMUNICATIONS</v>
          </cell>
          <cell r="E520" t="str">
            <v>Staff</v>
          </cell>
          <cell r="F520">
            <v>983</v>
          </cell>
          <cell r="G520" t="str">
            <v>Excluded</v>
          </cell>
          <cell r="H520" t="str">
            <v>PRETAX DEP CARE</v>
          </cell>
          <cell r="I520">
            <v>0</v>
          </cell>
          <cell r="J520">
            <v>-4999.92</v>
          </cell>
          <cell r="K520">
            <v>0</v>
          </cell>
          <cell r="L520">
            <v>0</v>
          </cell>
          <cell r="M520">
            <v>0</v>
          </cell>
          <cell r="N520">
            <v>-4999.92</v>
          </cell>
          <cell r="O520">
            <v>-4999.92</v>
          </cell>
        </row>
        <row r="521">
          <cell r="B521" t="str">
            <v>NON BARG</v>
          </cell>
          <cell r="C521">
            <v>37</v>
          </cell>
          <cell r="D521" t="str">
            <v>CORP COMMUNICATIONS</v>
          </cell>
          <cell r="E521" t="str">
            <v>Staff</v>
          </cell>
          <cell r="F521">
            <v>984</v>
          </cell>
          <cell r="G521" t="str">
            <v>Excluded</v>
          </cell>
          <cell r="H521" t="str">
            <v>VISION - PRE-TAX DED</v>
          </cell>
          <cell r="I521">
            <v>0</v>
          </cell>
          <cell r="J521">
            <v>-4864.82</v>
          </cell>
          <cell r="K521">
            <v>0</v>
          </cell>
          <cell r="L521">
            <v>0</v>
          </cell>
          <cell r="M521">
            <v>0</v>
          </cell>
          <cell r="N521">
            <v>-4864.82</v>
          </cell>
          <cell r="O521">
            <v>-4864.82</v>
          </cell>
        </row>
        <row r="522">
          <cell r="B522" t="str">
            <v>NON BARG</v>
          </cell>
          <cell r="C522">
            <v>37</v>
          </cell>
          <cell r="D522" t="str">
            <v>CORP COMMUNICATIONS</v>
          </cell>
          <cell r="E522" t="str">
            <v>Staff</v>
          </cell>
          <cell r="F522">
            <v>985</v>
          </cell>
          <cell r="G522" t="str">
            <v>Excluded</v>
          </cell>
          <cell r="H522" t="str">
            <v>VACATION BUY</v>
          </cell>
          <cell r="I522">
            <v>0</v>
          </cell>
          <cell r="J522">
            <v>-28.95</v>
          </cell>
          <cell r="K522">
            <v>0</v>
          </cell>
          <cell r="L522">
            <v>0</v>
          </cell>
          <cell r="M522">
            <v>0</v>
          </cell>
          <cell r="N522">
            <v>-28.95</v>
          </cell>
          <cell r="O522">
            <v>-28.95</v>
          </cell>
        </row>
        <row r="523">
          <cell r="B523" t="str">
            <v>NON BARG</v>
          </cell>
          <cell r="C523">
            <v>37</v>
          </cell>
          <cell r="D523" t="str">
            <v>CORP COMMUNICATIONS</v>
          </cell>
          <cell r="E523" t="str">
            <v>Staff</v>
          </cell>
          <cell r="F523">
            <v>990</v>
          </cell>
          <cell r="G523" t="str">
            <v>Excluded</v>
          </cell>
          <cell r="H523" t="str">
            <v>THRIFT CATCH UP</v>
          </cell>
          <cell r="I523">
            <v>0</v>
          </cell>
          <cell r="J523">
            <v>-5453.59</v>
          </cell>
          <cell r="K523">
            <v>0</v>
          </cell>
          <cell r="L523">
            <v>0</v>
          </cell>
          <cell r="M523">
            <v>0</v>
          </cell>
          <cell r="N523">
            <v>-5453.59</v>
          </cell>
          <cell r="O523">
            <v>-5453.59</v>
          </cell>
        </row>
        <row r="524">
          <cell r="B524" t="str">
            <v>NON BARG</v>
          </cell>
          <cell r="C524">
            <v>37</v>
          </cell>
          <cell r="D524" t="str">
            <v>CORP COMMUNICATIONS</v>
          </cell>
          <cell r="E524" t="str">
            <v>Staff</v>
          </cell>
          <cell r="F524">
            <v>998</v>
          </cell>
          <cell r="G524" t="str">
            <v>Excluded</v>
          </cell>
          <cell r="H524" t="str">
            <v>BA THRFT STP AT CAP</v>
          </cell>
          <cell r="I524">
            <v>0</v>
          </cell>
          <cell r="J524">
            <v>-239072.41</v>
          </cell>
          <cell r="K524">
            <v>0</v>
          </cell>
          <cell r="L524">
            <v>0</v>
          </cell>
          <cell r="M524">
            <v>0</v>
          </cell>
          <cell r="N524">
            <v>-239072.41</v>
          </cell>
          <cell r="O524">
            <v>-239072.41</v>
          </cell>
        </row>
        <row r="525">
          <cell r="B525" t="str">
            <v>NON BARG</v>
          </cell>
          <cell r="C525">
            <v>37</v>
          </cell>
          <cell r="D525" t="str">
            <v>CORP COMMUNICATIONS</v>
          </cell>
          <cell r="E525" t="str">
            <v>Staff</v>
          </cell>
          <cell r="F525">
            <v>999</v>
          </cell>
          <cell r="G525" t="str">
            <v>Excluded</v>
          </cell>
          <cell r="H525" t="str">
            <v>SUP THRFT STP AT CAP</v>
          </cell>
          <cell r="I525">
            <v>0</v>
          </cell>
          <cell r="J525">
            <v>-139267.85999999999</v>
          </cell>
          <cell r="K525">
            <v>0</v>
          </cell>
          <cell r="L525">
            <v>0</v>
          </cell>
          <cell r="M525">
            <v>0</v>
          </cell>
          <cell r="N525">
            <v>-139267.85999999999</v>
          </cell>
          <cell r="O525">
            <v>-139267.85999999999</v>
          </cell>
        </row>
        <row r="526">
          <cell r="B526" t="str">
            <v>NON BARG</v>
          </cell>
          <cell r="C526">
            <v>37</v>
          </cell>
          <cell r="D526" t="str">
            <v>CORP COMMUNICATIONS</v>
          </cell>
          <cell r="E526" t="str">
            <v>Staff</v>
          </cell>
          <cell r="F526" t="str">
            <v>C09</v>
          </cell>
          <cell r="G526" t="str">
            <v>Excluded</v>
          </cell>
          <cell r="H526" t="str">
            <v>SEVERANCE PAY</v>
          </cell>
          <cell r="I526">
            <v>0</v>
          </cell>
          <cell r="J526">
            <v>11540</v>
          </cell>
          <cell r="K526">
            <v>0</v>
          </cell>
          <cell r="L526">
            <v>0</v>
          </cell>
          <cell r="M526">
            <v>0</v>
          </cell>
          <cell r="N526">
            <v>11540</v>
          </cell>
          <cell r="O526">
            <v>11540</v>
          </cell>
        </row>
        <row r="527">
          <cell r="B527" t="str">
            <v>NON BARG</v>
          </cell>
          <cell r="C527">
            <v>37</v>
          </cell>
          <cell r="D527" t="str">
            <v>CORP COMMUNICATIONS</v>
          </cell>
          <cell r="E527" t="str">
            <v>Staff</v>
          </cell>
          <cell r="F527" t="str">
            <v>G01</v>
          </cell>
          <cell r="G527" t="str">
            <v>Excluded</v>
          </cell>
          <cell r="H527" t="str">
            <v>SIGNING BONUS</v>
          </cell>
          <cell r="I527">
            <v>0</v>
          </cell>
          <cell r="J527">
            <v>5000</v>
          </cell>
          <cell r="K527">
            <v>0</v>
          </cell>
          <cell r="L527">
            <v>0</v>
          </cell>
          <cell r="M527">
            <v>0</v>
          </cell>
          <cell r="N527">
            <v>5000</v>
          </cell>
          <cell r="O527">
            <v>5000</v>
          </cell>
        </row>
        <row r="528">
          <cell r="B528" t="str">
            <v>NON BARG</v>
          </cell>
          <cell r="C528">
            <v>37</v>
          </cell>
          <cell r="D528" t="str">
            <v>CORP COMMUNICATIONS</v>
          </cell>
          <cell r="E528" t="str">
            <v>Staff</v>
          </cell>
          <cell r="F528" t="str">
            <v>G09</v>
          </cell>
          <cell r="G528" t="str">
            <v>Excluded</v>
          </cell>
          <cell r="H528" t="str">
            <v>WELLNESS REFUND</v>
          </cell>
          <cell r="I528">
            <v>0</v>
          </cell>
          <cell r="J528">
            <v>582.75</v>
          </cell>
          <cell r="K528">
            <v>0</v>
          </cell>
          <cell r="L528">
            <v>0</v>
          </cell>
          <cell r="M528">
            <v>0</v>
          </cell>
          <cell r="N528">
            <v>582.75</v>
          </cell>
          <cell r="O528">
            <v>582.75</v>
          </cell>
        </row>
        <row r="529">
          <cell r="B529" t="str">
            <v>NON BARG</v>
          </cell>
          <cell r="C529">
            <v>37</v>
          </cell>
          <cell r="D529" t="str">
            <v>CORP COMMUNICATIONS</v>
          </cell>
          <cell r="E529" t="str">
            <v>Staff</v>
          </cell>
          <cell r="F529" t="str">
            <v>G20</v>
          </cell>
          <cell r="G529" t="str">
            <v>Excluded</v>
          </cell>
          <cell r="H529" t="str">
            <v>MOV EXP-TXBL</v>
          </cell>
          <cell r="I529">
            <v>0</v>
          </cell>
          <cell r="J529">
            <v>6380.22</v>
          </cell>
          <cell r="K529">
            <v>0</v>
          </cell>
          <cell r="L529">
            <v>0</v>
          </cell>
          <cell r="M529">
            <v>0</v>
          </cell>
          <cell r="N529">
            <v>6380.22</v>
          </cell>
          <cell r="O529">
            <v>6380.22</v>
          </cell>
        </row>
        <row r="530">
          <cell r="B530" t="str">
            <v>NON BARG</v>
          </cell>
          <cell r="C530">
            <v>37</v>
          </cell>
          <cell r="D530" t="str">
            <v>CORP COMMUNICATIONS</v>
          </cell>
          <cell r="E530" t="str">
            <v>Staff</v>
          </cell>
          <cell r="F530" t="str">
            <v>G25</v>
          </cell>
          <cell r="G530" t="str">
            <v>Excluded</v>
          </cell>
          <cell r="H530" t="str">
            <v>MOV EXP GROSSUP</v>
          </cell>
          <cell r="I530">
            <v>0</v>
          </cell>
          <cell r="J530">
            <v>2359.81</v>
          </cell>
          <cell r="K530">
            <v>0</v>
          </cell>
          <cell r="L530">
            <v>0</v>
          </cell>
          <cell r="M530">
            <v>0</v>
          </cell>
          <cell r="N530">
            <v>2359.81</v>
          </cell>
          <cell r="O530">
            <v>2359.81</v>
          </cell>
        </row>
        <row r="531">
          <cell r="B531" t="str">
            <v>NON BARG</v>
          </cell>
          <cell r="C531">
            <v>37</v>
          </cell>
          <cell r="D531" t="str">
            <v>CORP COMMUNICATIONS</v>
          </cell>
          <cell r="E531" t="str">
            <v>Staff</v>
          </cell>
          <cell r="F531" t="str">
            <v>H30</v>
          </cell>
          <cell r="G531" t="str">
            <v>Non Productive</v>
          </cell>
          <cell r="H531" t="str">
            <v>PERF EXC REWARD</v>
          </cell>
          <cell r="I531">
            <v>0</v>
          </cell>
          <cell r="J531">
            <v>242473</v>
          </cell>
          <cell r="K531">
            <v>0</v>
          </cell>
          <cell r="L531">
            <v>242473</v>
          </cell>
          <cell r="M531">
            <v>242473</v>
          </cell>
          <cell r="N531">
            <v>0</v>
          </cell>
          <cell r="O531">
            <v>242473</v>
          </cell>
        </row>
        <row r="532">
          <cell r="B532" t="str">
            <v>NON BARG</v>
          </cell>
          <cell r="C532">
            <v>37</v>
          </cell>
          <cell r="D532" t="str">
            <v>CORP COMMUNICATIONS</v>
          </cell>
          <cell r="E532" t="str">
            <v>Staff</v>
          </cell>
          <cell r="F532" t="str">
            <v>J10</v>
          </cell>
          <cell r="G532" t="str">
            <v>Excluded</v>
          </cell>
          <cell r="H532" t="str">
            <v>O.T. MEALS NON-XM</v>
          </cell>
          <cell r="I532">
            <v>392</v>
          </cell>
          <cell r="J532">
            <v>4312</v>
          </cell>
          <cell r="K532">
            <v>0</v>
          </cell>
          <cell r="L532">
            <v>0</v>
          </cell>
          <cell r="M532">
            <v>0</v>
          </cell>
          <cell r="N532">
            <v>4312</v>
          </cell>
          <cell r="O532">
            <v>4312</v>
          </cell>
        </row>
        <row r="533">
          <cell r="B533" t="str">
            <v>NON BARG</v>
          </cell>
          <cell r="C533">
            <v>37</v>
          </cell>
          <cell r="D533" t="str">
            <v>CORP COMMUNICATIONS</v>
          </cell>
          <cell r="E533" t="str">
            <v>Staff</v>
          </cell>
          <cell r="F533" t="str">
            <v>J20</v>
          </cell>
          <cell r="G533" t="str">
            <v>Excluded</v>
          </cell>
          <cell r="H533" t="str">
            <v>IMP INC EXCESS LIF T</v>
          </cell>
          <cell r="I533">
            <v>0</v>
          </cell>
          <cell r="J533">
            <v>18956.05</v>
          </cell>
          <cell r="K533">
            <v>0</v>
          </cell>
          <cell r="L533">
            <v>0</v>
          </cell>
          <cell r="M533">
            <v>0</v>
          </cell>
          <cell r="N533">
            <v>18956.05</v>
          </cell>
          <cell r="O533">
            <v>18956.05</v>
          </cell>
        </row>
        <row r="534">
          <cell r="B534" t="str">
            <v>NON BARG</v>
          </cell>
          <cell r="C534">
            <v>37</v>
          </cell>
          <cell r="D534" t="str">
            <v>CORP COMMUNICATIONS</v>
          </cell>
          <cell r="E534" t="str">
            <v>Staff</v>
          </cell>
          <cell r="F534" t="str">
            <v>J25</v>
          </cell>
          <cell r="G534" t="str">
            <v>Excluded</v>
          </cell>
          <cell r="H534" t="str">
            <v>IMP INC DEP LIFE</v>
          </cell>
          <cell r="I534">
            <v>0</v>
          </cell>
          <cell r="J534">
            <v>1848.8</v>
          </cell>
          <cell r="K534">
            <v>0</v>
          </cell>
          <cell r="L534">
            <v>0</v>
          </cell>
          <cell r="M534">
            <v>0</v>
          </cell>
          <cell r="N534">
            <v>1848.8</v>
          </cell>
          <cell r="O534">
            <v>1848.8</v>
          </cell>
        </row>
        <row r="535">
          <cell r="B535" t="str">
            <v>NON BARG</v>
          </cell>
          <cell r="C535">
            <v>37</v>
          </cell>
          <cell r="D535" t="str">
            <v>CORP COMMUNICATIONS</v>
          </cell>
          <cell r="E535" t="str">
            <v>Staff</v>
          </cell>
          <cell r="F535" t="str">
            <v>J81</v>
          </cell>
          <cell r="G535" t="str">
            <v>Excluded</v>
          </cell>
          <cell r="H535" t="str">
            <v>IMP CNTR CAR V INS 1</v>
          </cell>
          <cell r="I535">
            <v>0</v>
          </cell>
          <cell r="J535">
            <v>252</v>
          </cell>
          <cell r="K535">
            <v>0</v>
          </cell>
          <cell r="L535">
            <v>0</v>
          </cell>
          <cell r="M535">
            <v>0</v>
          </cell>
          <cell r="N535">
            <v>252</v>
          </cell>
          <cell r="O535">
            <v>252</v>
          </cell>
        </row>
        <row r="536">
          <cell r="B536" t="str">
            <v>NON BARG</v>
          </cell>
          <cell r="C536">
            <v>37</v>
          </cell>
          <cell r="D536" t="str">
            <v>CORP COMMUNICATIONS</v>
          </cell>
          <cell r="E536" t="str">
            <v>Staff</v>
          </cell>
          <cell r="F536" t="str">
            <v>J82</v>
          </cell>
          <cell r="G536" t="str">
            <v>Excluded</v>
          </cell>
          <cell r="H536" t="str">
            <v>IMP CNTR CAR V INS 2</v>
          </cell>
          <cell r="I536">
            <v>0</v>
          </cell>
          <cell r="J536">
            <v>5016</v>
          </cell>
          <cell r="K536">
            <v>0</v>
          </cell>
          <cell r="L536">
            <v>0</v>
          </cell>
          <cell r="M536">
            <v>0</v>
          </cell>
          <cell r="N536">
            <v>5016</v>
          </cell>
          <cell r="O536">
            <v>5016</v>
          </cell>
        </row>
        <row r="537">
          <cell r="B537" t="str">
            <v>NON BARG</v>
          </cell>
          <cell r="C537">
            <v>37</v>
          </cell>
          <cell r="D537" t="str">
            <v>CORP COMMUNICATIONS</v>
          </cell>
          <cell r="E537" t="str">
            <v>Staff</v>
          </cell>
          <cell r="F537" t="str">
            <v>P51</v>
          </cell>
          <cell r="G537" t="str">
            <v>Excluded</v>
          </cell>
          <cell r="H537" t="str">
            <v>CC V INS RMB N-TX 1</v>
          </cell>
          <cell r="I537">
            <v>0</v>
          </cell>
          <cell r="J537">
            <v>324</v>
          </cell>
          <cell r="K537">
            <v>0</v>
          </cell>
          <cell r="L537">
            <v>0</v>
          </cell>
          <cell r="M537">
            <v>0</v>
          </cell>
          <cell r="N537">
            <v>324</v>
          </cell>
          <cell r="O537">
            <v>324</v>
          </cell>
        </row>
        <row r="538">
          <cell r="B538" t="str">
            <v>NON BARG</v>
          </cell>
          <cell r="C538">
            <v>37</v>
          </cell>
          <cell r="D538" t="str">
            <v>CORP COMMUNICATIONS</v>
          </cell>
          <cell r="E538" t="str">
            <v>Staff</v>
          </cell>
          <cell r="F538" t="str">
            <v>P52</v>
          </cell>
          <cell r="G538" t="str">
            <v>Excluded</v>
          </cell>
          <cell r="H538" t="str">
            <v>CC V INS RMB N-TX 2</v>
          </cell>
          <cell r="I538">
            <v>0</v>
          </cell>
          <cell r="J538">
            <v>8436</v>
          </cell>
          <cell r="K538">
            <v>0</v>
          </cell>
          <cell r="L538">
            <v>0</v>
          </cell>
          <cell r="M538">
            <v>0</v>
          </cell>
          <cell r="N538">
            <v>8436</v>
          </cell>
          <cell r="O538">
            <v>8436</v>
          </cell>
        </row>
        <row r="539">
          <cell r="B539" t="str">
            <v>NON BARG</v>
          </cell>
          <cell r="C539">
            <v>37</v>
          </cell>
          <cell r="D539" t="str">
            <v>CORP COMMUNICATIONS</v>
          </cell>
          <cell r="E539" t="str">
            <v>Staff</v>
          </cell>
          <cell r="F539" t="str">
            <v>P61</v>
          </cell>
          <cell r="G539" t="str">
            <v>Excluded</v>
          </cell>
          <cell r="H539" t="str">
            <v>MOV EXP NON TXBL</v>
          </cell>
          <cell r="I539">
            <v>0</v>
          </cell>
          <cell r="J539">
            <v>552.4</v>
          </cell>
          <cell r="K539">
            <v>0</v>
          </cell>
          <cell r="L539">
            <v>0</v>
          </cell>
          <cell r="M539">
            <v>0</v>
          </cell>
          <cell r="N539">
            <v>552.4</v>
          </cell>
          <cell r="O539">
            <v>552.4</v>
          </cell>
        </row>
        <row r="540">
          <cell r="B540" t="str">
            <v>NON BARG</v>
          </cell>
          <cell r="C540">
            <v>37</v>
          </cell>
          <cell r="D540" t="str">
            <v>CORP COMMUNICATIONS</v>
          </cell>
          <cell r="E540" t="str">
            <v>Staff</v>
          </cell>
          <cell r="F540" t="str">
            <v>R59</v>
          </cell>
          <cell r="G540" t="str">
            <v>Excluded</v>
          </cell>
          <cell r="H540" t="str">
            <v>FMLA - INFO ONLY</v>
          </cell>
          <cell r="I540">
            <v>800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</row>
        <row r="541">
          <cell r="B541" t="str">
            <v>NON BARG</v>
          </cell>
          <cell r="C541">
            <v>37</v>
          </cell>
          <cell r="D541" t="str">
            <v>CORP COMMUNICATIONS</v>
          </cell>
          <cell r="E541" t="str">
            <v>Staff</v>
          </cell>
          <cell r="F541" t="str">
            <v>R64</v>
          </cell>
          <cell r="G541" t="str">
            <v>Excluded</v>
          </cell>
          <cell r="H541" t="str">
            <v>FAMILY LEAVE NOT-PD</v>
          </cell>
          <cell r="I541">
            <v>120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B542" t="str">
            <v>NON BARG</v>
          </cell>
          <cell r="C542">
            <v>37</v>
          </cell>
          <cell r="D542" t="str">
            <v>CORP COMMUNICATIONS</v>
          </cell>
          <cell r="E542" t="str">
            <v>Staff</v>
          </cell>
          <cell r="F542" t="str">
            <v>R65</v>
          </cell>
          <cell r="G542" t="str">
            <v>Excluded</v>
          </cell>
          <cell r="H542" t="str">
            <v>EMPL REQ N-PD</v>
          </cell>
          <cell r="I542">
            <v>96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</row>
        <row r="543">
          <cell r="B543" t="str">
            <v>NON BARG</v>
          </cell>
          <cell r="C543">
            <v>37</v>
          </cell>
          <cell r="D543" t="str">
            <v>CORP COMMUNICATIONS</v>
          </cell>
          <cell r="E543" t="str">
            <v>Staff</v>
          </cell>
          <cell r="F543" t="str">
            <v>R69</v>
          </cell>
          <cell r="G543" t="str">
            <v>Excluded</v>
          </cell>
          <cell r="H543" t="str">
            <v>OTHER-NOT PAID</v>
          </cell>
          <cell r="I543">
            <v>16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</row>
        <row r="544">
          <cell r="B544" t="str">
            <v>NON BARG</v>
          </cell>
          <cell r="C544">
            <v>37</v>
          </cell>
          <cell r="D544" t="str">
            <v>CORP COMMUNICATIONS</v>
          </cell>
          <cell r="E544" t="str">
            <v>Staff</v>
          </cell>
          <cell r="F544" t="str">
            <v>S51</v>
          </cell>
          <cell r="G544" t="str">
            <v>Non Productive</v>
          </cell>
          <cell r="H544" t="str">
            <v>SHIFT DIFF REG 4PM-M</v>
          </cell>
          <cell r="I544">
            <v>420.5</v>
          </cell>
          <cell r="J544">
            <v>252.3</v>
          </cell>
          <cell r="K544">
            <v>0</v>
          </cell>
          <cell r="L544">
            <v>252.3</v>
          </cell>
          <cell r="M544">
            <v>252.3</v>
          </cell>
          <cell r="N544">
            <v>0</v>
          </cell>
          <cell r="O544">
            <v>252.3</v>
          </cell>
        </row>
        <row r="545">
          <cell r="B545" t="str">
            <v>NON BARG</v>
          </cell>
          <cell r="C545">
            <v>37</v>
          </cell>
          <cell r="D545" t="str">
            <v>CORP COMMUNICATIONS</v>
          </cell>
          <cell r="E545" t="str">
            <v>Staff</v>
          </cell>
          <cell r="F545" t="str">
            <v>T04</v>
          </cell>
          <cell r="G545" t="str">
            <v>Non Productive</v>
          </cell>
          <cell r="H545" t="str">
            <v>ALTERNATIVE AWARD</v>
          </cell>
          <cell r="I545">
            <v>0</v>
          </cell>
          <cell r="J545">
            <v>500</v>
          </cell>
          <cell r="K545">
            <v>0</v>
          </cell>
          <cell r="L545">
            <v>500</v>
          </cell>
          <cell r="M545">
            <v>500</v>
          </cell>
          <cell r="N545">
            <v>0</v>
          </cell>
          <cell r="O545">
            <v>500</v>
          </cell>
        </row>
        <row r="546">
          <cell r="B546" t="str">
            <v>NON BARG</v>
          </cell>
          <cell r="C546">
            <v>37</v>
          </cell>
          <cell r="D546" t="str">
            <v>CORP COMMUNICATIONS</v>
          </cell>
          <cell r="E546" t="str">
            <v>Staff</v>
          </cell>
          <cell r="F546" t="str">
            <v>T60</v>
          </cell>
          <cell r="G546" t="str">
            <v>Non Productive</v>
          </cell>
          <cell r="H546" t="str">
            <v>RETRO PAY N-THRFTBL</v>
          </cell>
          <cell r="I546">
            <v>0</v>
          </cell>
          <cell r="J546">
            <v>1.19</v>
          </cell>
          <cell r="K546">
            <v>0</v>
          </cell>
          <cell r="L546">
            <v>1.19</v>
          </cell>
          <cell r="M546">
            <v>1.19</v>
          </cell>
          <cell r="N546">
            <v>0</v>
          </cell>
          <cell r="O546">
            <v>1.19</v>
          </cell>
        </row>
        <row r="547">
          <cell r="B547" t="str">
            <v>NON BARG</v>
          </cell>
          <cell r="C547">
            <v>37</v>
          </cell>
          <cell r="D547" t="str">
            <v>CORP COMMUNICATIONS</v>
          </cell>
          <cell r="E547" t="str">
            <v>Staff</v>
          </cell>
          <cell r="F547" t="str">
            <v>T70</v>
          </cell>
          <cell r="G547" t="str">
            <v>Non Productive</v>
          </cell>
          <cell r="H547" t="str">
            <v>LUMP SUM PAYMENT</v>
          </cell>
          <cell r="I547">
            <v>0</v>
          </cell>
          <cell r="J547">
            <v>5000</v>
          </cell>
          <cell r="K547">
            <v>0</v>
          </cell>
          <cell r="L547">
            <v>5000</v>
          </cell>
          <cell r="M547">
            <v>5000</v>
          </cell>
          <cell r="N547">
            <v>0</v>
          </cell>
          <cell r="O547">
            <v>5000</v>
          </cell>
        </row>
        <row r="548">
          <cell r="B548" t="str">
            <v>NON BARG</v>
          </cell>
          <cell r="C548">
            <v>37</v>
          </cell>
          <cell r="D548" t="str">
            <v>CORP COMMUNICATIONS</v>
          </cell>
          <cell r="E548" t="str">
            <v>Staff</v>
          </cell>
          <cell r="F548" t="str">
            <v>T80</v>
          </cell>
          <cell r="G548" t="str">
            <v>Non Productive</v>
          </cell>
          <cell r="H548" t="str">
            <v>OT ADJUSTMENT</v>
          </cell>
          <cell r="I548">
            <v>0</v>
          </cell>
          <cell r="J548">
            <v>449.26</v>
          </cell>
          <cell r="K548">
            <v>0</v>
          </cell>
          <cell r="L548">
            <v>449.26</v>
          </cell>
          <cell r="M548">
            <v>449.26</v>
          </cell>
          <cell r="N548">
            <v>0</v>
          </cell>
          <cell r="O548">
            <v>449.26</v>
          </cell>
        </row>
        <row r="549">
          <cell r="B549" t="str">
            <v>NON BARG</v>
          </cell>
          <cell r="C549">
            <v>37</v>
          </cell>
          <cell r="D549" t="str">
            <v>CORP COMMUNICATIONS</v>
          </cell>
          <cell r="E549" t="str">
            <v>Staff</v>
          </cell>
          <cell r="F549" t="str">
            <v>X20</v>
          </cell>
          <cell r="G549" t="str">
            <v>Productive</v>
          </cell>
          <cell r="H549" t="str">
            <v>STRAIGHT OVERTIME</v>
          </cell>
          <cell r="I549">
            <v>138.5</v>
          </cell>
          <cell r="J549">
            <v>4014.77</v>
          </cell>
          <cell r="K549">
            <v>4014.77</v>
          </cell>
          <cell r="L549">
            <v>0</v>
          </cell>
          <cell r="M549">
            <v>4014.77</v>
          </cell>
          <cell r="N549">
            <v>0</v>
          </cell>
          <cell r="O549">
            <v>4014.77</v>
          </cell>
        </row>
        <row r="550">
          <cell r="B550" t="str">
            <v>NON BARG</v>
          </cell>
          <cell r="C550">
            <v>37</v>
          </cell>
          <cell r="D550" t="str">
            <v>CORP COMMUNICATIONS</v>
          </cell>
          <cell r="E550" t="str">
            <v>Staff</v>
          </cell>
          <cell r="F550" t="str">
            <v>Y21</v>
          </cell>
          <cell r="G550" t="str">
            <v>Productive</v>
          </cell>
          <cell r="H550" t="str">
            <v>TIME &amp; ONE HALF OT</v>
          </cell>
          <cell r="I550">
            <v>4990.75</v>
          </cell>
          <cell r="J550">
            <v>120036.37</v>
          </cell>
          <cell r="K550">
            <v>120036.37</v>
          </cell>
          <cell r="L550">
            <v>0</v>
          </cell>
          <cell r="M550">
            <v>120036.37</v>
          </cell>
          <cell r="N550">
            <v>0</v>
          </cell>
          <cell r="O550">
            <v>120036.37</v>
          </cell>
        </row>
        <row r="551">
          <cell r="B551" t="str">
            <v>NON BARG</v>
          </cell>
          <cell r="C551">
            <v>37</v>
          </cell>
          <cell r="D551" t="str">
            <v>CORP COMMUNICATIONS</v>
          </cell>
          <cell r="E551" t="str">
            <v>Staff</v>
          </cell>
          <cell r="F551" t="str">
            <v>Y27</v>
          </cell>
          <cell r="G551" t="str">
            <v>Productive</v>
          </cell>
          <cell r="H551" t="str">
            <v>1 1/2 OT EMERG</v>
          </cell>
          <cell r="I551">
            <v>10.5</v>
          </cell>
          <cell r="J551">
            <v>422.69</v>
          </cell>
          <cell r="K551">
            <v>422.69</v>
          </cell>
          <cell r="L551">
            <v>0</v>
          </cell>
          <cell r="M551">
            <v>422.69</v>
          </cell>
          <cell r="N551">
            <v>0</v>
          </cell>
          <cell r="O551">
            <v>422.69</v>
          </cell>
        </row>
        <row r="552">
          <cell r="B552" t="str">
            <v>NON BARG</v>
          </cell>
          <cell r="C552">
            <v>37</v>
          </cell>
          <cell r="D552" t="str">
            <v>CORP COMMUNICATIONS</v>
          </cell>
          <cell r="E552" t="str">
            <v>Staff</v>
          </cell>
          <cell r="F552" t="str">
            <v>Z22</v>
          </cell>
          <cell r="G552" t="str">
            <v>Productive</v>
          </cell>
          <cell r="H552" t="str">
            <v>DOUBLE OVERTIME</v>
          </cell>
          <cell r="I552">
            <v>29.25</v>
          </cell>
          <cell r="J552">
            <v>1092.49</v>
          </cell>
          <cell r="K552">
            <v>1092.49</v>
          </cell>
          <cell r="L552">
            <v>0</v>
          </cell>
          <cell r="M552">
            <v>1092.49</v>
          </cell>
          <cell r="N552">
            <v>0</v>
          </cell>
          <cell r="O552">
            <v>1092.49</v>
          </cell>
        </row>
        <row r="553">
          <cell r="B553" t="str">
            <v>NON BARG</v>
          </cell>
          <cell r="C553">
            <v>32</v>
          </cell>
          <cell r="D553" t="str">
            <v>CORP DEV &amp; STRATEGY</v>
          </cell>
          <cell r="E553" t="str">
            <v>Staff</v>
          </cell>
          <cell r="F553">
            <v>10</v>
          </cell>
          <cell r="G553" t="str">
            <v>Productive</v>
          </cell>
          <cell r="H553" t="str">
            <v>REGULAR</v>
          </cell>
          <cell r="I553">
            <v>10138</v>
          </cell>
          <cell r="J553">
            <v>429106</v>
          </cell>
          <cell r="K553">
            <v>429106</v>
          </cell>
          <cell r="L553">
            <v>0</v>
          </cell>
          <cell r="M553">
            <v>429106</v>
          </cell>
          <cell r="N553">
            <v>0</v>
          </cell>
          <cell r="O553">
            <v>429106</v>
          </cell>
        </row>
        <row r="554">
          <cell r="B554" t="str">
            <v>NON BARG</v>
          </cell>
          <cell r="C554">
            <v>32</v>
          </cell>
          <cell r="D554" t="str">
            <v>CORP DEV &amp; STRATEGY</v>
          </cell>
          <cell r="E554" t="str">
            <v>Staff</v>
          </cell>
          <cell r="F554">
            <v>20</v>
          </cell>
          <cell r="G554" t="str">
            <v>Non Productive</v>
          </cell>
          <cell r="H554" t="str">
            <v>HOLIDAY</v>
          </cell>
          <cell r="I554">
            <v>472</v>
          </cell>
          <cell r="J554">
            <v>19607.599999999999</v>
          </cell>
          <cell r="K554">
            <v>0</v>
          </cell>
          <cell r="L554">
            <v>19607.599999999999</v>
          </cell>
          <cell r="M554">
            <v>19607.599999999999</v>
          </cell>
          <cell r="N554">
            <v>0</v>
          </cell>
          <cell r="O554">
            <v>19607.599999999999</v>
          </cell>
        </row>
        <row r="555">
          <cell r="B555" t="str">
            <v>NON BARG</v>
          </cell>
          <cell r="C555">
            <v>32</v>
          </cell>
          <cell r="D555" t="str">
            <v>CORP DEV &amp; STRATEGY</v>
          </cell>
          <cell r="E555" t="str">
            <v>Staff</v>
          </cell>
          <cell r="F555">
            <v>30</v>
          </cell>
          <cell r="G555" t="str">
            <v>Non Productive</v>
          </cell>
          <cell r="H555" t="str">
            <v>VACATION</v>
          </cell>
          <cell r="I555">
            <v>530</v>
          </cell>
          <cell r="J555">
            <v>20543</v>
          </cell>
          <cell r="K555">
            <v>0</v>
          </cell>
          <cell r="L555">
            <v>20543</v>
          </cell>
          <cell r="M555">
            <v>20543</v>
          </cell>
          <cell r="N555">
            <v>0</v>
          </cell>
          <cell r="O555">
            <v>20543</v>
          </cell>
        </row>
        <row r="556">
          <cell r="B556" t="str">
            <v>NON BARG</v>
          </cell>
          <cell r="C556">
            <v>32</v>
          </cell>
          <cell r="D556" t="str">
            <v>CORP DEV &amp; STRATEGY</v>
          </cell>
          <cell r="E556" t="str">
            <v>Staff</v>
          </cell>
          <cell r="F556">
            <v>40</v>
          </cell>
          <cell r="G556" t="str">
            <v>Non Productive</v>
          </cell>
          <cell r="H556" t="str">
            <v>EMPLOYEE ILLNESS</v>
          </cell>
          <cell r="I556">
            <v>52</v>
          </cell>
          <cell r="J556">
            <v>1739.1</v>
          </cell>
          <cell r="K556">
            <v>0</v>
          </cell>
          <cell r="L556">
            <v>1739.1</v>
          </cell>
          <cell r="M556">
            <v>1739.1</v>
          </cell>
          <cell r="N556">
            <v>0</v>
          </cell>
          <cell r="O556">
            <v>1739.1</v>
          </cell>
        </row>
        <row r="557">
          <cell r="B557" t="str">
            <v>NON BARG</v>
          </cell>
          <cell r="C557">
            <v>32</v>
          </cell>
          <cell r="D557" t="str">
            <v>CORP DEV &amp; STRATEGY</v>
          </cell>
          <cell r="E557" t="str">
            <v>Staff</v>
          </cell>
          <cell r="F557">
            <v>70</v>
          </cell>
          <cell r="G557" t="str">
            <v>Non Productive</v>
          </cell>
          <cell r="H557" t="str">
            <v>DEATH IN FAMILY</v>
          </cell>
          <cell r="I557">
            <v>24</v>
          </cell>
          <cell r="J557">
            <v>385.2</v>
          </cell>
          <cell r="K557">
            <v>0</v>
          </cell>
          <cell r="L557">
            <v>385.2</v>
          </cell>
          <cell r="M557">
            <v>385.2</v>
          </cell>
          <cell r="N557">
            <v>0</v>
          </cell>
          <cell r="O557">
            <v>385.2</v>
          </cell>
        </row>
        <row r="558">
          <cell r="B558" t="str">
            <v>NON BARG</v>
          </cell>
          <cell r="C558">
            <v>32</v>
          </cell>
          <cell r="D558" t="str">
            <v>CORP DEV &amp; STRATEGY</v>
          </cell>
          <cell r="E558" t="str">
            <v>Staff</v>
          </cell>
          <cell r="F558">
            <v>300</v>
          </cell>
          <cell r="G558" t="str">
            <v>Non Productive</v>
          </cell>
          <cell r="H558" t="str">
            <v>PERF EXC REWARD</v>
          </cell>
          <cell r="I558">
            <v>0</v>
          </cell>
          <cell r="J558">
            <v>9013</v>
          </cell>
          <cell r="K558">
            <v>0</v>
          </cell>
          <cell r="L558">
            <v>9013</v>
          </cell>
          <cell r="M558">
            <v>9013</v>
          </cell>
          <cell r="N558">
            <v>0</v>
          </cell>
          <cell r="O558">
            <v>9013</v>
          </cell>
        </row>
        <row r="559">
          <cell r="B559" t="str">
            <v>NON BARG</v>
          </cell>
          <cell r="C559">
            <v>32</v>
          </cell>
          <cell r="D559" t="str">
            <v>CORP DEV &amp; STRATEGY</v>
          </cell>
          <cell r="E559" t="str">
            <v>Staff</v>
          </cell>
          <cell r="F559">
            <v>330</v>
          </cell>
          <cell r="G559" t="str">
            <v>Excluded</v>
          </cell>
          <cell r="H559" t="str">
            <v>RETRO PAY THRFTBL</v>
          </cell>
          <cell r="I559">
            <v>0</v>
          </cell>
          <cell r="J559">
            <v>8</v>
          </cell>
          <cell r="K559">
            <v>0</v>
          </cell>
          <cell r="L559">
            <v>0</v>
          </cell>
          <cell r="M559">
            <v>0</v>
          </cell>
          <cell r="N559">
            <v>8</v>
          </cell>
          <cell r="O559">
            <v>8</v>
          </cell>
        </row>
        <row r="560">
          <cell r="B560" t="str">
            <v>NON BARG</v>
          </cell>
          <cell r="C560">
            <v>32</v>
          </cell>
          <cell r="D560" t="str">
            <v>CORP DEV &amp; STRATEGY</v>
          </cell>
          <cell r="E560" t="str">
            <v>Staff</v>
          </cell>
          <cell r="F560">
            <v>560</v>
          </cell>
          <cell r="G560" t="str">
            <v>Non Productive</v>
          </cell>
          <cell r="H560" t="str">
            <v>LUMP SUM - MERIT</v>
          </cell>
          <cell r="I560">
            <v>0</v>
          </cell>
          <cell r="J560">
            <v>1165</v>
          </cell>
          <cell r="K560">
            <v>0</v>
          </cell>
          <cell r="L560">
            <v>1165</v>
          </cell>
          <cell r="M560">
            <v>1165</v>
          </cell>
          <cell r="N560">
            <v>0</v>
          </cell>
          <cell r="O560">
            <v>1165</v>
          </cell>
        </row>
        <row r="561">
          <cell r="B561" t="str">
            <v>NON BARG</v>
          </cell>
          <cell r="C561">
            <v>32</v>
          </cell>
          <cell r="D561" t="str">
            <v>CORP DEV &amp; STRATEGY</v>
          </cell>
          <cell r="E561" t="str">
            <v>Staff</v>
          </cell>
          <cell r="F561">
            <v>580</v>
          </cell>
          <cell r="G561" t="str">
            <v>Non Productive</v>
          </cell>
          <cell r="H561" t="str">
            <v>SICKNESS IN FAMILY</v>
          </cell>
          <cell r="I561">
            <v>40</v>
          </cell>
          <cell r="J561">
            <v>897.9</v>
          </cell>
          <cell r="K561">
            <v>0</v>
          </cell>
          <cell r="L561">
            <v>897.9</v>
          </cell>
          <cell r="M561">
            <v>897.9</v>
          </cell>
          <cell r="N561">
            <v>0</v>
          </cell>
          <cell r="O561">
            <v>897.9</v>
          </cell>
        </row>
        <row r="562">
          <cell r="B562" t="str">
            <v>NON BARG</v>
          </cell>
          <cell r="C562">
            <v>32</v>
          </cell>
          <cell r="D562" t="str">
            <v>CORP DEV &amp; STRATEGY</v>
          </cell>
          <cell r="E562" t="str">
            <v>Staff</v>
          </cell>
          <cell r="F562">
            <v>970</v>
          </cell>
          <cell r="G562" t="str">
            <v>Excluded</v>
          </cell>
          <cell r="H562" t="str">
            <v>PRETAX MEDICAL</v>
          </cell>
          <cell r="I562">
            <v>0</v>
          </cell>
          <cell r="J562">
            <v>-15870</v>
          </cell>
          <cell r="K562">
            <v>0</v>
          </cell>
          <cell r="L562">
            <v>0</v>
          </cell>
          <cell r="M562">
            <v>0</v>
          </cell>
          <cell r="N562">
            <v>-15870</v>
          </cell>
          <cell r="O562">
            <v>-15870</v>
          </cell>
        </row>
        <row r="563">
          <cell r="B563" t="str">
            <v>NON BARG</v>
          </cell>
          <cell r="C563">
            <v>32</v>
          </cell>
          <cell r="D563" t="str">
            <v>CORP DEV &amp; STRATEGY</v>
          </cell>
          <cell r="E563" t="str">
            <v>Staff</v>
          </cell>
          <cell r="F563">
            <v>971</v>
          </cell>
          <cell r="G563" t="str">
            <v>Excluded</v>
          </cell>
          <cell r="H563" t="str">
            <v>MEDICAL BENEFIT $</v>
          </cell>
          <cell r="I563">
            <v>0</v>
          </cell>
          <cell r="J563">
            <v>12696</v>
          </cell>
          <cell r="K563">
            <v>0</v>
          </cell>
          <cell r="L563">
            <v>0</v>
          </cell>
          <cell r="M563">
            <v>0</v>
          </cell>
          <cell r="N563">
            <v>12696</v>
          </cell>
          <cell r="O563">
            <v>12696</v>
          </cell>
        </row>
        <row r="564">
          <cell r="B564" t="str">
            <v>NON BARG</v>
          </cell>
          <cell r="C564">
            <v>32</v>
          </cell>
          <cell r="D564" t="str">
            <v>CORP DEV &amp; STRATEGY</v>
          </cell>
          <cell r="E564" t="str">
            <v>Staff</v>
          </cell>
          <cell r="F564">
            <v>972</v>
          </cell>
          <cell r="G564" t="str">
            <v>Excluded</v>
          </cell>
          <cell r="H564" t="str">
            <v>PRETAX DENTAL</v>
          </cell>
          <cell r="I564">
            <v>0</v>
          </cell>
          <cell r="J564">
            <v>-836.1</v>
          </cell>
          <cell r="K564">
            <v>0</v>
          </cell>
          <cell r="L564">
            <v>0</v>
          </cell>
          <cell r="M564">
            <v>0</v>
          </cell>
          <cell r="N564">
            <v>-836.1</v>
          </cell>
          <cell r="O564">
            <v>-836.1</v>
          </cell>
        </row>
        <row r="565">
          <cell r="B565" t="str">
            <v>NON BARG</v>
          </cell>
          <cell r="C565">
            <v>32</v>
          </cell>
          <cell r="D565" t="str">
            <v>CORP DEV &amp; STRATEGY</v>
          </cell>
          <cell r="E565" t="str">
            <v>Staff</v>
          </cell>
          <cell r="F565">
            <v>973</v>
          </cell>
          <cell r="G565" t="str">
            <v>Excluded</v>
          </cell>
          <cell r="H565" t="str">
            <v>DENTAL BENEFIT $</v>
          </cell>
          <cell r="I565">
            <v>0</v>
          </cell>
          <cell r="J565">
            <v>409.5</v>
          </cell>
          <cell r="K565">
            <v>0</v>
          </cell>
          <cell r="L565">
            <v>0</v>
          </cell>
          <cell r="M565">
            <v>0</v>
          </cell>
          <cell r="N565">
            <v>409.5</v>
          </cell>
          <cell r="O565">
            <v>409.5</v>
          </cell>
        </row>
        <row r="566">
          <cell r="B566" t="str">
            <v>NON BARG</v>
          </cell>
          <cell r="C566">
            <v>32</v>
          </cell>
          <cell r="D566" t="str">
            <v>CORP DEV &amp; STRATEGY</v>
          </cell>
          <cell r="E566" t="str">
            <v>Staff</v>
          </cell>
          <cell r="F566">
            <v>974</v>
          </cell>
          <cell r="G566" t="str">
            <v>Excluded</v>
          </cell>
          <cell r="H566" t="str">
            <v>PRETAX EMP LIFE INS</v>
          </cell>
          <cell r="I566">
            <v>0</v>
          </cell>
          <cell r="J566">
            <v>-1844.88</v>
          </cell>
          <cell r="K566">
            <v>0</v>
          </cell>
          <cell r="L566">
            <v>0</v>
          </cell>
          <cell r="M566">
            <v>0</v>
          </cell>
          <cell r="N566">
            <v>-1844.88</v>
          </cell>
          <cell r="O566">
            <v>-1844.88</v>
          </cell>
        </row>
        <row r="567">
          <cell r="B567" t="str">
            <v>NON BARG</v>
          </cell>
          <cell r="C567">
            <v>32</v>
          </cell>
          <cell r="D567" t="str">
            <v>CORP DEV &amp; STRATEGY</v>
          </cell>
          <cell r="E567" t="str">
            <v>Staff</v>
          </cell>
          <cell r="F567">
            <v>976</v>
          </cell>
          <cell r="G567" t="str">
            <v>Excluded</v>
          </cell>
          <cell r="H567" t="str">
            <v>LIFE INS BENEFIT $</v>
          </cell>
          <cell r="I567">
            <v>0</v>
          </cell>
          <cell r="J567">
            <v>416.88</v>
          </cell>
          <cell r="K567">
            <v>0</v>
          </cell>
          <cell r="L567">
            <v>0</v>
          </cell>
          <cell r="M567">
            <v>0</v>
          </cell>
          <cell r="N567">
            <v>416.88</v>
          </cell>
          <cell r="O567">
            <v>416.88</v>
          </cell>
        </row>
        <row r="568">
          <cell r="B568" t="str">
            <v>NON BARG</v>
          </cell>
          <cell r="C568">
            <v>32</v>
          </cell>
          <cell r="D568" t="str">
            <v>CORP DEV &amp; STRATEGY</v>
          </cell>
          <cell r="E568" t="str">
            <v>Staff</v>
          </cell>
          <cell r="F568">
            <v>977</v>
          </cell>
          <cell r="G568" t="str">
            <v>Excluded</v>
          </cell>
          <cell r="H568" t="str">
            <v>PRETAX LTD</v>
          </cell>
          <cell r="I568">
            <v>0</v>
          </cell>
          <cell r="J568">
            <v>-2527.1999999999998</v>
          </cell>
          <cell r="K568">
            <v>0</v>
          </cell>
          <cell r="L568">
            <v>0</v>
          </cell>
          <cell r="M568">
            <v>0</v>
          </cell>
          <cell r="N568">
            <v>-2527.1999999999998</v>
          </cell>
          <cell r="O568">
            <v>-2527.1999999999998</v>
          </cell>
        </row>
        <row r="569">
          <cell r="B569" t="str">
            <v>NON BARG</v>
          </cell>
          <cell r="C569">
            <v>32</v>
          </cell>
          <cell r="D569" t="str">
            <v>CORP DEV &amp; STRATEGY</v>
          </cell>
          <cell r="E569" t="str">
            <v>Staff</v>
          </cell>
          <cell r="F569">
            <v>978</v>
          </cell>
          <cell r="G569" t="str">
            <v>Excluded</v>
          </cell>
          <cell r="H569" t="str">
            <v>LTD BENEFIT $</v>
          </cell>
          <cell r="I569">
            <v>0</v>
          </cell>
          <cell r="J569">
            <v>2271.6</v>
          </cell>
          <cell r="K569">
            <v>0</v>
          </cell>
          <cell r="L569">
            <v>0</v>
          </cell>
          <cell r="M569">
            <v>0</v>
          </cell>
          <cell r="N569">
            <v>2271.6</v>
          </cell>
          <cell r="O569">
            <v>2271.6</v>
          </cell>
        </row>
        <row r="570">
          <cell r="B570" t="str">
            <v>NON BARG</v>
          </cell>
          <cell r="C570">
            <v>32</v>
          </cell>
          <cell r="D570" t="str">
            <v>CORP DEV &amp; STRATEGY</v>
          </cell>
          <cell r="E570" t="str">
            <v>Staff</v>
          </cell>
          <cell r="F570">
            <v>981</v>
          </cell>
          <cell r="G570" t="str">
            <v>Excluded</v>
          </cell>
          <cell r="H570" t="str">
            <v>PRETAX HLTH CARE</v>
          </cell>
          <cell r="I570">
            <v>0</v>
          </cell>
          <cell r="J570">
            <v>-2880</v>
          </cell>
          <cell r="K570">
            <v>0</v>
          </cell>
          <cell r="L570">
            <v>0</v>
          </cell>
          <cell r="M570">
            <v>0</v>
          </cell>
          <cell r="N570">
            <v>-2880</v>
          </cell>
          <cell r="O570">
            <v>-2880</v>
          </cell>
        </row>
        <row r="571">
          <cell r="B571" t="str">
            <v>NON BARG</v>
          </cell>
          <cell r="C571">
            <v>32</v>
          </cell>
          <cell r="D571" t="str">
            <v>CORP DEV &amp; STRATEGY</v>
          </cell>
          <cell r="E571" t="str">
            <v>Staff</v>
          </cell>
          <cell r="F571">
            <v>984</v>
          </cell>
          <cell r="G571" t="str">
            <v>Excluded</v>
          </cell>
          <cell r="H571" t="str">
            <v>VISION - PRE-TAX DED</v>
          </cell>
          <cell r="I571">
            <v>0</v>
          </cell>
          <cell r="J571">
            <v>-463.26</v>
          </cell>
          <cell r="K571">
            <v>0</v>
          </cell>
          <cell r="L571">
            <v>0</v>
          </cell>
          <cell r="M571">
            <v>0</v>
          </cell>
          <cell r="N571">
            <v>-463.26</v>
          </cell>
          <cell r="O571">
            <v>-463.26</v>
          </cell>
        </row>
        <row r="572">
          <cell r="B572" t="str">
            <v>NON BARG</v>
          </cell>
          <cell r="C572">
            <v>32</v>
          </cell>
          <cell r="D572" t="str">
            <v>CORP DEV &amp; STRATEGY</v>
          </cell>
          <cell r="E572" t="str">
            <v>Staff</v>
          </cell>
          <cell r="F572">
            <v>990</v>
          </cell>
          <cell r="G572" t="str">
            <v>Excluded</v>
          </cell>
          <cell r="H572" t="str">
            <v>THRIFT CATCH UP</v>
          </cell>
          <cell r="I572">
            <v>0</v>
          </cell>
          <cell r="J572">
            <v>-1000</v>
          </cell>
          <cell r="K572">
            <v>0</v>
          </cell>
          <cell r="L572">
            <v>0</v>
          </cell>
          <cell r="M572">
            <v>0</v>
          </cell>
          <cell r="N572">
            <v>-1000</v>
          </cell>
          <cell r="O572">
            <v>-1000</v>
          </cell>
        </row>
        <row r="573">
          <cell r="B573" t="str">
            <v>NON BARG</v>
          </cell>
          <cell r="C573">
            <v>32</v>
          </cell>
          <cell r="D573" t="str">
            <v>CORP DEV &amp; STRATEGY</v>
          </cell>
          <cell r="E573" t="str">
            <v>Staff</v>
          </cell>
          <cell r="F573">
            <v>998</v>
          </cell>
          <cell r="G573" t="str">
            <v>Excluded</v>
          </cell>
          <cell r="H573" t="str">
            <v>BA THRFT STP AT CAP</v>
          </cell>
          <cell r="I573">
            <v>0</v>
          </cell>
          <cell r="J573">
            <v>-25484.87</v>
          </cell>
          <cell r="K573">
            <v>0</v>
          </cell>
          <cell r="L573">
            <v>0</v>
          </cell>
          <cell r="M573">
            <v>0</v>
          </cell>
          <cell r="N573">
            <v>-25484.87</v>
          </cell>
          <cell r="O573">
            <v>-25484.87</v>
          </cell>
        </row>
        <row r="574">
          <cell r="B574" t="str">
            <v>NON BARG</v>
          </cell>
          <cell r="C574">
            <v>32</v>
          </cell>
          <cell r="D574" t="str">
            <v>CORP DEV &amp; STRATEGY</v>
          </cell>
          <cell r="E574" t="str">
            <v>Staff</v>
          </cell>
          <cell r="F574">
            <v>999</v>
          </cell>
          <cell r="G574" t="str">
            <v>Excluded</v>
          </cell>
          <cell r="H574" t="str">
            <v>SUP THRFT STP AT CAP</v>
          </cell>
          <cell r="I574">
            <v>0</v>
          </cell>
          <cell r="J574">
            <v>-14296.86</v>
          </cell>
          <cell r="K574">
            <v>0</v>
          </cell>
          <cell r="L574">
            <v>0</v>
          </cell>
          <cell r="M574">
            <v>0</v>
          </cell>
          <cell r="N574">
            <v>-14296.86</v>
          </cell>
          <cell r="O574">
            <v>-14296.86</v>
          </cell>
        </row>
        <row r="575">
          <cell r="B575" t="str">
            <v>NON BARG</v>
          </cell>
          <cell r="C575">
            <v>32</v>
          </cell>
          <cell r="D575" t="str">
            <v>CORP DEV &amp; STRATEGY</v>
          </cell>
          <cell r="E575" t="str">
            <v>Staff</v>
          </cell>
          <cell r="F575" t="str">
            <v>D20</v>
          </cell>
          <cell r="G575" t="str">
            <v>Excluded</v>
          </cell>
          <cell r="H575" t="str">
            <v>S A R STOCK VALUE</v>
          </cell>
          <cell r="I575">
            <v>0</v>
          </cell>
          <cell r="J575">
            <v>19329.75</v>
          </cell>
          <cell r="K575">
            <v>0</v>
          </cell>
          <cell r="L575">
            <v>0</v>
          </cell>
          <cell r="M575">
            <v>0</v>
          </cell>
          <cell r="N575">
            <v>19329.75</v>
          </cell>
          <cell r="O575">
            <v>19329.75</v>
          </cell>
        </row>
        <row r="576">
          <cell r="B576" t="str">
            <v>NON BARG</v>
          </cell>
          <cell r="C576">
            <v>32</v>
          </cell>
          <cell r="D576" t="str">
            <v>CORP DEV &amp; STRATEGY</v>
          </cell>
          <cell r="E576" t="str">
            <v>Staff</v>
          </cell>
          <cell r="F576" t="str">
            <v>D21</v>
          </cell>
          <cell r="G576" t="str">
            <v>Excluded</v>
          </cell>
          <cell r="H576" t="str">
            <v>S A R CASH VALUE</v>
          </cell>
          <cell r="I576">
            <v>0</v>
          </cell>
          <cell r="J576">
            <v>7895.25</v>
          </cell>
          <cell r="K576">
            <v>0</v>
          </cell>
          <cell r="L576">
            <v>0</v>
          </cell>
          <cell r="M576">
            <v>0</v>
          </cell>
          <cell r="N576">
            <v>7895.25</v>
          </cell>
          <cell r="O576">
            <v>7895.25</v>
          </cell>
        </row>
        <row r="577">
          <cell r="B577" t="str">
            <v>NON BARG</v>
          </cell>
          <cell r="C577">
            <v>32</v>
          </cell>
          <cell r="D577" t="str">
            <v>CORP DEV &amp; STRATEGY</v>
          </cell>
          <cell r="E577" t="str">
            <v>Staff</v>
          </cell>
          <cell r="F577" t="str">
            <v>G01</v>
          </cell>
          <cell r="G577" t="str">
            <v>Excluded</v>
          </cell>
          <cell r="H577" t="str">
            <v>SIGNING BONUS</v>
          </cell>
          <cell r="I577">
            <v>0</v>
          </cell>
          <cell r="J577">
            <v>20000</v>
          </cell>
          <cell r="K577">
            <v>0</v>
          </cell>
          <cell r="L577">
            <v>0</v>
          </cell>
          <cell r="M577">
            <v>0</v>
          </cell>
          <cell r="N577">
            <v>20000</v>
          </cell>
          <cell r="O577">
            <v>20000</v>
          </cell>
        </row>
        <row r="578">
          <cell r="B578" t="str">
            <v>NON BARG</v>
          </cell>
          <cell r="C578">
            <v>32</v>
          </cell>
          <cell r="D578" t="str">
            <v>CORP DEV &amp; STRATEGY</v>
          </cell>
          <cell r="E578" t="str">
            <v>Staff</v>
          </cell>
          <cell r="F578" t="str">
            <v>G09</v>
          </cell>
          <cell r="G578" t="str">
            <v>Excluded</v>
          </cell>
          <cell r="H578" t="str">
            <v>WELLNESS REFUND</v>
          </cell>
          <cell r="I578">
            <v>0</v>
          </cell>
          <cell r="J578">
            <v>139.86000000000001</v>
          </cell>
          <cell r="K578">
            <v>0</v>
          </cell>
          <cell r="L578">
            <v>0</v>
          </cell>
          <cell r="M578">
            <v>0</v>
          </cell>
          <cell r="N578">
            <v>139.86000000000001</v>
          </cell>
          <cell r="O578">
            <v>139.86000000000001</v>
          </cell>
        </row>
        <row r="579">
          <cell r="B579" t="str">
            <v>NON BARG</v>
          </cell>
          <cell r="C579">
            <v>32</v>
          </cell>
          <cell r="D579" t="str">
            <v>CORP DEV &amp; STRATEGY</v>
          </cell>
          <cell r="E579" t="str">
            <v>Staff</v>
          </cell>
          <cell r="F579" t="str">
            <v>G20</v>
          </cell>
          <cell r="G579" t="str">
            <v>Excluded</v>
          </cell>
          <cell r="H579" t="str">
            <v>MOV EXP-TXBL</v>
          </cell>
          <cell r="I579">
            <v>0</v>
          </cell>
          <cell r="J579">
            <v>9616.1</v>
          </cell>
          <cell r="K579">
            <v>0</v>
          </cell>
          <cell r="L579">
            <v>0</v>
          </cell>
          <cell r="M579">
            <v>0</v>
          </cell>
          <cell r="N579">
            <v>9616.1</v>
          </cell>
          <cell r="O579">
            <v>9616.1</v>
          </cell>
        </row>
        <row r="580">
          <cell r="B580" t="str">
            <v>NON BARG</v>
          </cell>
          <cell r="C580">
            <v>32</v>
          </cell>
          <cell r="D580" t="str">
            <v>CORP DEV &amp; STRATEGY</v>
          </cell>
          <cell r="E580" t="str">
            <v>Staff</v>
          </cell>
          <cell r="F580" t="str">
            <v>G25</v>
          </cell>
          <cell r="G580" t="str">
            <v>Excluded</v>
          </cell>
          <cell r="H580" t="str">
            <v>MOV EXP GROSSUP</v>
          </cell>
          <cell r="I580">
            <v>0</v>
          </cell>
          <cell r="J580">
            <v>3556.64</v>
          </cell>
          <cell r="K580">
            <v>0</v>
          </cell>
          <cell r="L580">
            <v>0</v>
          </cell>
          <cell r="M580">
            <v>0</v>
          </cell>
          <cell r="N580">
            <v>3556.64</v>
          </cell>
          <cell r="O580">
            <v>3556.64</v>
          </cell>
        </row>
        <row r="581">
          <cell r="B581" t="str">
            <v>NON BARG</v>
          </cell>
          <cell r="C581">
            <v>32</v>
          </cell>
          <cell r="D581" t="str">
            <v>CORP DEV &amp; STRATEGY</v>
          </cell>
          <cell r="E581" t="str">
            <v>Staff</v>
          </cell>
          <cell r="F581" t="str">
            <v>H30</v>
          </cell>
          <cell r="G581" t="str">
            <v>Non Productive</v>
          </cell>
          <cell r="H581" t="str">
            <v>PERF EXC REWARD</v>
          </cell>
          <cell r="I581">
            <v>0</v>
          </cell>
          <cell r="J581">
            <v>48487</v>
          </cell>
          <cell r="K581">
            <v>0</v>
          </cell>
          <cell r="L581">
            <v>48487</v>
          </cell>
          <cell r="M581">
            <v>48487</v>
          </cell>
          <cell r="N581">
            <v>0</v>
          </cell>
          <cell r="O581">
            <v>48487</v>
          </cell>
        </row>
        <row r="582">
          <cell r="B582" t="str">
            <v>NON BARG</v>
          </cell>
          <cell r="C582">
            <v>32</v>
          </cell>
          <cell r="D582" t="str">
            <v>CORP DEV &amp; STRATEGY</v>
          </cell>
          <cell r="E582" t="str">
            <v>Staff</v>
          </cell>
          <cell r="F582" t="str">
            <v>H35</v>
          </cell>
          <cell r="G582" t="str">
            <v>Excluded</v>
          </cell>
          <cell r="H582" t="str">
            <v>INCENTIVE</v>
          </cell>
          <cell r="I582">
            <v>0</v>
          </cell>
          <cell r="J582">
            <v>24750</v>
          </cell>
          <cell r="K582">
            <v>0</v>
          </cell>
          <cell r="L582">
            <v>0</v>
          </cell>
          <cell r="M582">
            <v>0</v>
          </cell>
          <cell r="N582">
            <v>24750</v>
          </cell>
          <cell r="O582">
            <v>24750</v>
          </cell>
        </row>
        <row r="583">
          <cell r="B583" t="str">
            <v>NON BARG</v>
          </cell>
          <cell r="C583">
            <v>32</v>
          </cell>
          <cell r="D583" t="str">
            <v>CORP DEV &amp; STRATEGY</v>
          </cell>
          <cell r="E583" t="str">
            <v>Staff</v>
          </cell>
          <cell r="F583" t="str">
            <v>J20</v>
          </cell>
          <cell r="G583" t="str">
            <v>Excluded</v>
          </cell>
          <cell r="H583" t="str">
            <v>IMP INC EXCESS LIF T</v>
          </cell>
          <cell r="I583">
            <v>0</v>
          </cell>
          <cell r="J583">
            <v>1127.17</v>
          </cell>
          <cell r="K583">
            <v>0</v>
          </cell>
          <cell r="L583">
            <v>0</v>
          </cell>
          <cell r="M583">
            <v>0</v>
          </cell>
          <cell r="N583">
            <v>1127.17</v>
          </cell>
          <cell r="O583">
            <v>1127.17</v>
          </cell>
        </row>
        <row r="584">
          <cell r="B584" t="str">
            <v>NON BARG</v>
          </cell>
          <cell r="C584">
            <v>32</v>
          </cell>
          <cell r="D584" t="str">
            <v>CORP DEV &amp; STRATEGY</v>
          </cell>
          <cell r="E584" t="str">
            <v>Staff</v>
          </cell>
          <cell r="F584" t="str">
            <v>J25</v>
          </cell>
          <cell r="G584" t="str">
            <v>Excluded</v>
          </cell>
          <cell r="H584" t="str">
            <v>IMP INC DEP LIFE</v>
          </cell>
          <cell r="I584">
            <v>0</v>
          </cell>
          <cell r="J584">
            <v>76.8</v>
          </cell>
          <cell r="K584">
            <v>0</v>
          </cell>
          <cell r="L584">
            <v>0</v>
          </cell>
          <cell r="M584">
            <v>0</v>
          </cell>
          <cell r="N584">
            <v>76.8</v>
          </cell>
          <cell r="O584">
            <v>76.8</v>
          </cell>
        </row>
        <row r="585">
          <cell r="B585" t="str">
            <v>NON BARG</v>
          </cell>
          <cell r="C585">
            <v>32</v>
          </cell>
          <cell r="D585" t="str">
            <v>CORP DEV &amp; STRATEGY</v>
          </cell>
          <cell r="E585" t="str">
            <v>Staff</v>
          </cell>
          <cell r="F585" t="str">
            <v>T05</v>
          </cell>
          <cell r="G585" t="str">
            <v>Non Productive</v>
          </cell>
          <cell r="H585" t="str">
            <v>RETENTION BONUS</v>
          </cell>
          <cell r="I585">
            <v>0</v>
          </cell>
          <cell r="J585">
            <v>60000</v>
          </cell>
          <cell r="K585">
            <v>0</v>
          </cell>
          <cell r="L585">
            <v>60000</v>
          </cell>
          <cell r="M585">
            <v>60000</v>
          </cell>
          <cell r="N585">
            <v>0</v>
          </cell>
          <cell r="O585">
            <v>60000</v>
          </cell>
        </row>
        <row r="586">
          <cell r="B586" t="str">
            <v>NON BARG</v>
          </cell>
          <cell r="C586">
            <v>32</v>
          </cell>
          <cell r="D586" t="str">
            <v>CORP DEV &amp; STRATEGY</v>
          </cell>
          <cell r="E586" t="str">
            <v>Staff</v>
          </cell>
          <cell r="F586" t="str">
            <v>Y21</v>
          </cell>
          <cell r="G586" t="str">
            <v>Productive</v>
          </cell>
          <cell r="H586" t="str">
            <v>TIME &amp; ONE HALF OT</v>
          </cell>
          <cell r="I586">
            <v>61</v>
          </cell>
          <cell r="J586">
            <v>1521.23</v>
          </cell>
          <cell r="K586">
            <v>1521.23</v>
          </cell>
          <cell r="L586">
            <v>0</v>
          </cell>
          <cell r="M586">
            <v>1521.23</v>
          </cell>
          <cell r="N586">
            <v>0</v>
          </cell>
          <cell r="O586">
            <v>1521.23</v>
          </cell>
        </row>
        <row r="587">
          <cell r="B587" t="str">
            <v>NON BARG</v>
          </cell>
          <cell r="C587">
            <v>51</v>
          </cell>
          <cell r="D587" t="str">
            <v>CUSTOMER SERVICE</v>
          </cell>
          <cell r="E587" t="str">
            <v>Operational</v>
          </cell>
          <cell r="F587">
            <v>10</v>
          </cell>
          <cell r="G587" t="str">
            <v>Productive</v>
          </cell>
          <cell r="H587" t="str">
            <v>REGULAR</v>
          </cell>
          <cell r="I587">
            <v>3686779.5</v>
          </cell>
          <cell r="J587">
            <v>64008047.759999998</v>
          </cell>
          <cell r="K587">
            <v>64008047.759999998</v>
          </cell>
          <cell r="L587">
            <v>0</v>
          </cell>
          <cell r="M587">
            <v>64008047.759999998</v>
          </cell>
          <cell r="N587">
            <v>0</v>
          </cell>
          <cell r="O587">
            <v>64008047.759999998</v>
          </cell>
        </row>
        <row r="588">
          <cell r="B588" t="str">
            <v>NON BARG</v>
          </cell>
          <cell r="C588">
            <v>51</v>
          </cell>
          <cell r="D588" t="str">
            <v>CUSTOMER SERVICE</v>
          </cell>
          <cell r="E588" t="str">
            <v>Operational</v>
          </cell>
          <cell r="F588">
            <v>20</v>
          </cell>
          <cell r="G588" t="str">
            <v>Non Productive</v>
          </cell>
          <cell r="H588" t="str">
            <v>HOLIDAY</v>
          </cell>
          <cell r="I588">
            <v>162048</v>
          </cell>
          <cell r="J588">
            <v>2900611.5</v>
          </cell>
          <cell r="K588">
            <v>0</v>
          </cell>
          <cell r="L588">
            <v>2900611.5</v>
          </cell>
          <cell r="M588">
            <v>2900611.5</v>
          </cell>
          <cell r="N588">
            <v>0</v>
          </cell>
          <cell r="O588">
            <v>2900611.5</v>
          </cell>
        </row>
        <row r="589">
          <cell r="B589" t="str">
            <v>NON BARG</v>
          </cell>
          <cell r="C589">
            <v>51</v>
          </cell>
          <cell r="D589" t="str">
            <v>CUSTOMER SERVICE</v>
          </cell>
          <cell r="E589" t="str">
            <v>Operational</v>
          </cell>
          <cell r="F589">
            <v>30</v>
          </cell>
          <cell r="G589" t="str">
            <v>Non Productive</v>
          </cell>
          <cell r="H589" t="str">
            <v>VACATION</v>
          </cell>
          <cell r="I589">
            <v>275757.75</v>
          </cell>
          <cell r="J589">
            <v>5135754.87</v>
          </cell>
          <cell r="K589">
            <v>0</v>
          </cell>
          <cell r="L589">
            <v>5135754.87</v>
          </cell>
          <cell r="M589">
            <v>5135754.87</v>
          </cell>
          <cell r="N589">
            <v>0</v>
          </cell>
          <cell r="O589">
            <v>5135754.87</v>
          </cell>
        </row>
        <row r="590">
          <cell r="B590" t="str">
            <v>NON BARG</v>
          </cell>
          <cell r="C590">
            <v>51</v>
          </cell>
          <cell r="D590" t="str">
            <v>CUSTOMER SERVICE</v>
          </cell>
          <cell r="E590" t="str">
            <v>Operational</v>
          </cell>
          <cell r="F590">
            <v>40</v>
          </cell>
          <cell r="G590" t="str">
            <v>Non Productive</v>
          </cell>
          <cell r="H590" t="str">
            <v>EMPLOYEE ILLNESS</v>
          </cell>
          <cell r="I590">
            <v>48290.25</v>
          </cell>
          <cell r="J590">
            <v>796920.44</v>
          </cell>
          <cell r="K590">
            <v>0</v>
          </cell>
          <cell r="L590">
            <v>796920.44</v>
          </cell>
          <cell r="M590">
            <v>796920.44</v>
          </cell>
          <cell r="N590">
            <v>0</v>
          </cell>
          <cell r="O590">
            <v>796920.44</v>
          </cell>
        </row>
        <row r="591">
          <cell r="B591" t="str">
            <v>NON BARG</v>
          </cell>
          <cell r="C591">
            <v>51</v>
          </cell>
          <cell r="D591" t="str">
            <v>CUSTOMER SERVICE</v>
          </cell>
          <cell r="E591" t="str">
            <v>Operational</v>
          </cell>
          <cell r="F591">
            <v>50</v>
          </cell>
          <cell r="G591" t="str">
            <v>Non Productive</v>
          </cell>
          <cell r="H591" t="str">
            <v>JURY DUTY</v>
          </cell>
          <cell r="I591">
            <v>2432.75</v>
          </cell>
          <cell r="J591">
            <v>43308.35</v>
          </cell>
          <cell r="K591">
            <v>0</v>
          </cell>
          <cell r="L591">
            <v>43308.35</v>
          </cell>
          <cell r="M591">
            <v>43308.35</v>
          </cell>
          <cell r="N591">
            <v>0</v>
          </cell>
          <cell r="O591">
            <v>43308.35</v>
          </cell>
        </row>
        <row r="592">
          <cell r="B592" t="str">
            <v>NON BARG</v>
          </cell>
          <cell r="C592">
            <v>51</v>
          </cell>
          <cell r="D592" t="str">
            <v>CUSTOMER SERVICE</v>
          </cell>
          <cell r="E592" t="str">
            <v>Operational</v>
          </cell>
          <cell r="F592">
            <v>60</v>
          </cell>
          <cell r="G592" t="str">
            <v>Non Productive</v>
          </cell>
          <cell r="H592" t="str">
            <v>COURT SERVICE</v>
          </cell>
          <cell r="I592">
            <v>172.25</v>
          </cell>
          <cell r="J592">
            <v>2481.73</v>
          </cell>
          <cell r="K592">
            <v>0</v>
          </cell>
          <cell r="L592">
            <v>2481.73</v>
          </cell>
          <cell r="M592">
            <v>2481.73</v>
          </cell>
          <cell r="N592">
            <v>0</v>
          </cell>
          <cell r="O592">
            <v>2481.73</v>
          </cell>
        </row>
        <row r="593">
          <cell r="B593" t="str">
            <v>NON BARG</v>
          </cell>
          <cell r="C593">
            <v>51</v>
          </cell>
          <cell r="D593" t="str">
            <v>CUSTOMER SERVICE</v>
          </cell>
          <cell r="E593" t="str">
            <v>Operational</v>
          </cell>
          <cell r="F593">
            <v>70</v>
          </cell>
          <cell r="G593" t="str">
            <v>Non Productive</v>
          </cell>
          <cell r="H593" t="str">
            <v>DEATH IN FAMILY</v>
          </cell>
          <cell r="I593">
            <v>4341</v>
          </cell>
          <cell r="J593">
            <v>80738.91</v>
          </cell>
          <cell r="K593">
            <v>0</v>
          </cell>
          <cell r="L593">
            <v>80738.91</v>
          </cell>
          <cell r="M593">
            <v>80738.91</v>
          </cell>
          <cell r="N593">
            <v>0</v>
          </cell>
          <cell r="O593">
            <v>80738.91</v>
          </cell>
        </row>
        <row r="594">
          <cell r="B594" t="str">
            <v>NON BARG</v>
          </cell>
          <cell r="C594">
            <v>51</v>
          </cell>
          <cell r="D594" t="str">
            <v>CUSTOMER SERVICE</v>
          </cell>
          <cell r="E594" t="str">
            <v>Operational</v>
          </cell>
          <cell r="F594">
            <v>90</v>
          </cell>
          <cell r="G594" t="str">
            <v>Non Productive</v>
          </cell>
          <cell r="H594" t="str">
            <v>OTHER REGULAR HOURS</v>
          </cell>
          <cell r="I594">
            <v>13638.75</v>
          </cell>
          <cell r="J594">
            <v>301590.21999999997</v>
          </cell>
          <cell r="K594">
            <v>0</v>
          </cell>
          <cell r="L594">
            <v>301590.21999999997</v>
          </cell>
          <cell r="M594">
            <v>301590.21999999997</v>
          </cell>
          <cell r="N594">
            <v>0</v>
          </cell>
          <cell r="O594">
            <v>301590.21999999997</v>
          </cell>
        </row>
        <row r="595">
          <cell r="B595" t="str">
            <v>NON BARG</v>
          </cell>
          <cell r="C595">
            <v>51</v>
          </cell>
          <cell r="D595" t="str">
            <v>CUSTOMER SERVICE</v>
          </cell>
          <cell r="E595" t="str">
            <v>Operational</v>
          </cell>
          <cell r="F595">
            <v>100</v>
          </cell>
          <cell r="G595" t="str">
            <v>Non Productive</v>
          </cell>
          <cell r="H595" t="str">
            <v>REST TIME</v>
          </cell>
          <cell r="I595">
            <v>548</v>
          </cell>
          <cell r="J595">
            <v>8825.4</v>
          </cell>
          <cell r="K595">
            <v>0</v>
          </cell>
          <cell r="L595">
            <v>8825.4</v>
          </cell>
          <cell r="M595">
            <v>8825.4</v>
          </cell>
          <cell r="N595">
            <v>0</v>
          </cell>
          <cell r="O595">
            <v>8825.4</v>
          </cell>
        </row>
        <row r="596">
          <cell r="B596" t="str">
            <v>NON BARG</v>
          </cell>
          <cell r="C596">
            <v>51</v>
          </cell>
          <cell r="D596" t="str">
            <v>CUSTOMER SERVICE</v>
          </cell>
          <cell r="E596" t="str">
            <v>Operational</v>
          </cell>
          <cell r="F596">
            <v>120</v>
          </cell>
          <cell r="G596" t="str">
            <v>Non Productive</v>
          </cell>
          <cell r="H596" t="str">
            <v>TRAVEL TIME</v>
          </cell>
          <cell r="I596">
            <v>50.25</v>
          </cell>
          <cell r="J596">
            <v>675.47</v>
          </cell>
          <cell r="K596">
            <v>0</v>
          </cell>
          <cell r="L596">
            <v>675.47</v>
          </cell>
          <cell r="M596">
            <v>675.47</v>
          </cell>
          <cell r="N596">
            <v>0</v>
          </cell>
          <cell r="O596">
            <v>675.47</v>
          </cell>
        </row>
        <row r="597">
          <cell r="B597" t="str">
            <v>NON BARG</v>
          </cell>
          <cell r="C597">
            <v>51</v>
          </cell>
          <cell r="D597" t="str">
            <v>CUSTOMER SERVICE</v>
          </cell>
          <cell r="E597" t="str">
            <v>Operational</v>
          </cell>
          <cell r="F597">
            <v>140</v>
          </cell>
          <cell r="G597" t="str">
            <v>Non Productive</v>
          </cell>
          <cell r="H597" t="str">
            <v>SAFETY MEETING</v>
          </cell>
          <cell r="I597">
            <v>806</v>
          </cell>
          <cell r="J597">
            <v>15377.65</v>
          </cell>
          <cell r="K597">
            <v>0</v>
          </cell>
          <cell r="L597">
            <v>15377.65</v>
          </cell>
          <cell r="M597">
            <v>15377.65</v>
          </cell>
          <cell r="N597">
            <v>0</v>
          </cell>
          <cell r="O597">
            <v>15377.65</v>
          </cell>
        </row>
        <row r="598">
          <cell r="B598" t="str">
            <v>NON BARG</v>
          </cell>
          <cell r="C598">
            <v>51</v>
          </cell>
          <cell r="D598" t="str">
            <v>CUSTOMER SERVICE</v>
          </cell>
          <cell r="E598" t="str">
            <v>Operational</v>
          </cell>
          <cell r="F598">
            <v>250</v>
          </cell>
          <cell r="G598" t="str">
            <v>Non Productive</v>
          </cell>
          <cell r="H598" t="str">
            <v>TEMPORARY RELIEVING</v>
          </cell>
          <cell r="I598">
            <v>111076</v>
          </cell>
          <cell r="J598">
            <v>182517.25</v>
          </cell>
          <cell r="K598">
            <v>0</v>
          </cell>
          <cell r="L598">
            <v>182517.25</v>
          </cell>
          <cell r="M598">
            <v>182517.25</v>
          </cell>
          <cell r="N598">
            <v>0</v>
          </cell>
          <cell r="O598">
            <v>182517.25</v>
          </cell>
        </row>
        <row r="599">
          <cell r="B599" t="str">
            <v>NON BARG</v>
          </cell>
          <cell r="C599">
            <v>51</v>
          </cell>
          <cell r="D599" t="str">
            <v>CUSTOMER SERVICE</v>
          </cell>
          <cell r="E599" t="str">
            <v>Operational</v>
          </cell>
          <cell r="F599">
            <v>300</v>
          </cell>
          <cell r="G599" t="str">
            <v>Non Productive</v>
          </cell>
          <cell r="H599" t="str">
            <v>PERF EXC REWARD</v>
          </cell>
          <cell r="I599">
            <v>0</v>
          </cell>
          <cell r="J599">
            <v>858209.48</v>
          </cell>
          <cell r="K599">
            <v>0</v>
          </cell>
          <cell r="L599">
            <v>858209.48</v>
          </cell>
          <cell r="M599">
            <v>858209.48</v>
          </cell>
          <cell r="N599">
            <v>0</v>
          </cell>
          <cell r="O599">
            <v>858209.48</v>
          </cell>
        </row>
        <row r="600">
          <cell r="B600" t="str">
            <v>NON BARG</v>
          </cell>
          <cell r="C600">
            <v>51</v>
          </cell>
          <cell r="D600" t="str">
            <v>CUSTOMER SERVICE</v>
          </cell>
          <cell r="E600" t="str">
            <v>Operational</v>
          </cell>
          <cell r="F600">
            <v>310</v>
          </cell>
          <cell r="G600" t="str">
            <v>Excluded</v>
          </cell>
          <cell r="H600" t="str">
            <v>DISABILITY - COMPANY</v>
          </cell>
          <cell r="I600">
            <v>0</v>
          </cell>
          <cell r="J600">
            <v>31197.45</v>
          </cell>
          <cell r="K600">
            <v>0</v>
          </cell>
          <cell r="L600">
            <v>0</v>
          </cell>
          <cell r="M600">
            <v>0</v>
          </cell>
          <cell r="N600">
            <v>31197.45</v>
          </cell>
          <cell r="O600">
            <v>31197.45</v>
          </cell>
        </row>
        <row r="601">
          <cell r="B601" t="str">
            <v>NON BARG</v>
          </cell>
          <cell r="C601">
            <v>51</v>
          </cell>
          <cell r="D601" t="str">
            <v>CUSTOMER SERVICE</v>
          </cell>
          <cell r="E601" t="str">
            <v>Operational</v>
          </cell>
          <cell r="F601">
            <v>320</v>
          </cell>
          <cell r="G601" t="str">
            <v>Excluded</v>
          </cell>
          <cell r="H601" t="str">
            <v>DISABILITY SUPPL</v>
          </cell>
          <cell r="I601">
            <v>0</v>
          </cell>
          <cell r="J601">
            <v>-56.58</v>
          </cell>
          <cell r="K601">
            <v>0</v>
          </cell>
          <cell r="L601">
            <v>0</v>
          </cell>
          <cell r="M601">
            <v>0</v>
          </cell>
          <cell r="N601">
            <v>-56.58</v>
          </cell>
          <cell r="O601">
            <v>-56.58</v>
          </cell>
        </row>
        <row r="602">
          <cell r="B602" t="str">
            <v>NON BARG</v>
          </cell>
          <cell r="C602">
            <v>51</v>
          </cell>
          <cell r="D602" t="str">
            <v>CUSTOMER SERVICE</v>
          </cell>
          <cell r="E602" t="str">
            <v>Operational</v>
          </cell>
          <cell r="F602">
            <v>330</v>
          </cell>
          <cell r="G602" t="str">
            <v>Excluded</v>
          </cell>
          <cell r="H602" t="str">
            <v>RETRO PAY THRFTBL</v>
          </cell>
          <cell r="I602">
            <v>0</v>
          </cell>
          <cell r="J602">
            <v>23444.11</v>
          </cell>
          <cell r="K602">
            <v>0</v>
          </cell>
          <cell r="L602">
            <v>0</v>
          </cell>
          <cell r="M602">
            <v>0</v>
          </cell>
          <cell r="N602">
            <v>23444.11</v>
          </cell>
          <cell r="O602">
            <v>23444.11</v>
          </cell>
        </row>
        <row r="603">
          <cell r="B603" t="str">
            <v>NON BARG</v>
          </cell>
          <cell r="C603">
            <v>51</v>
          </cell>
          <cell r="D603" t="str">
            <v>CUSTOMER SERVICE</v>
          </cell>
          <cell r="E603" t="str">
            <v>Operational</v>
          </cell>
          <cell r="F603">
            <v>380</v>
          </cell>
          <cell r="G603" t="str">
            <v>Excluded</v>
          </cell>
          <cell r="H603" t="str">
            <v>PT VAC SELL</v>
          </cell>
          <cell r="I603">
            <v>16</v>
          </cell>
          <cell r="J603">
            <v>368.4</v>
          </cell>
          <cell r="K603">
            <v>0</v>
          </cell>
          <cell r="L603">
            <v>0</v>
          </cell>
          <cell r="M603">
            <v>0</v>
          </cell>
          <cell r="N603">
            <v>368.4</v>
          </cell>
          <cell r="O603">
            <v>368.4</v>
          </cell>
        </row>
        <row r="604">
          <cell r="B604" t="str">
            <v>NON BARG</v>
          </cell>
          <cell r="C604">
            <v>51</v>
          </cell>
          <cell r="D604" t="str">
            <v>CUSTOMER SERVICE</v>
          </cell>
          <cell r="E604" t="str">
            <v>Operational</v>
          </cell>
          <cell r="F604">
            <v>410</v>
          </cell>
          <cell r="G604" t="str">
            <v>Non Productive</v>
          </cell>
          <cell r="H604" t="str">
            <v>PART DAY DISABILITY</v>
          </cell>
          <cell r="I604">
            <v>956.25</v>
          </cell>
          <cell r="J604">
            <v>18028.5</v>
          </cell>
          <cell r="K604">
            <v>0</v>
          </cell>
          <cell r="L604">
            <v>18028.5</v>
          </cell>
          <cell r="M604">
            <v>18028.5</v>
          </cell>
          <cell r="N604">
            <v>0</v>
          </cell>
          <cell r="O604">
            <v>18028.5</v>
          </cell>
        </row>
        <row r="605">
          <cell r="B605" t="str">
            <v>NON BARG</v>
          </cell>
          <cell r="C605">
            <v>51</v>
          </cell>
          <cell r="D605" t="str">
            <v>CUSTOMER SERVICE</v>
          </cell>
          <cell r="E605" t="str">
            <v>Operational</v>
          </cell>
          <cell r="F605">
            <v>430</v>
          </cell>
          <cell r="G605" t="str">
            <v>Non Productive</v>
          </cell>
          <cell r="H605" t="str">
            <v>FINAL VACATION ALLOW</v>
          </cell>
          <cell r="I605">
            <v>18783.5</v>
          </cell>
          <cell r="J605">
            <v>257274.68</v>
          </cell>
          <cell r="K605">
            <v>0</v>
          </cell>
          <cell r="L605">
            <v>257274.68</v>
          </cell>
          <cell r="M605">
            <v>257274.68</v>
          </cell>
          <cell r="N605">
            <v>0</v>
          </cell>
          <cell r="O605">
            <v>257274.68</v>
          </cell>
        </row>
        <row r="606">
          <cell r="B606" t="str">
            <v>NON BARG</v>
          </cell>
          <cell r="C606">
            <v>51</v>
          </cell>
          <cell r="D606" t="str">
            <v>CUSTOMER SERVICE</v>
          </cell>
          <cell r="E606" t="str">
            <v>Operational</v>
          </cell>
          <cell r="F606">
            <v>450</v>
          </cell>
          <cell r="G606" t="str">
            <v>Non Productive</v>
          </cell>
          <cell r="H606" t="str">
            <v>LIGHT DUTY OJ INJ</v>
          </cell>
          <cell r="I606">
            <v>1624</v>
          </cell>
          <cell r="J606">
            <v>32107.75</v>
          </cell>
          <cell r="K606">
            <v>0</v>
          </cell>
          <cell r="L606">
            <v>32107.75</v>
          </cell>
          <cell r="M606">
            <v>32107.75</v>
          </cell>
          <cell r="N606">
            <v>0</v>
          </cell>
          <cell r="O606">
            <v>32107.75</v>
          </cell>
        </row>
        <row r="607">
          <cell r="B607" t="str">
            <v>NON BARG</v>
          </cell>
          <cell r="C607">
            <v>51</v>
          </cell>
          <cell r="D607" t="str">
            <v>CUSTOMER SERVICE</v>
          </cell>
          <cell r="E607" t="str">
            <v>Operational</v>
          </cell>
          <cell r="F607">
            <v>460</v>
          </cell>
          <cell r="G607" t="str">
            <v>Non Productive</v>
          </cell>
          <cell r="H607" t="str">
            <v>LIGHT DUTY-OTHER</v>
          </cell>
          <cell r="I607">
            <v>601</v>
          </cell>
          <cell r="J607">
            <v>11178.59</v>
          </cell>
          <cell r="K607">
            <v>0</v>
          </cell>
          <cell r="L607">
            <v>11178.59</v>
          </cell>
          <cell r="M607">
            <v>11178.59</v>
          </cell>
          <cell r="N607">
            <v>0</v>
          </cell>
          <cell r="O607">
            <v>11178.59</v>
          </cell>
        </row>
        <row r="608">
          <cell r="B608" t="str">
            <v>NON BARG</v>
          </cell>
          <cell r="C608">
            <v>51</v>
          </cell>
          <cell r="D608" t="str">
            <v>CUSTOMER SERVICE</v>
          </cell>
          <cell r="E608" t="str">
            <v>Operational</v>
          </cell>
          <cell r="F608">
            <v>480</v>
          </cell>
          <cell r="G608" t="str">
            <v>Non Productive</v>
          </cell>
          <cell r="H608" t="str">
            <v>FINAL FLOATING HOL</v>
          </cell>
          <cell r="I608">
            <v>760</v>
          </cell>
          <cell r="J608">
            <v>13304.5</v>
          </cell>
          <cell r="K608">
            <v>0</v>
          </cell>
          <cell r="L608">
            <v>13304.5</v>
          </cell>
          <cell r="M608">
            <v>13304.5</v>
          </cell>
          <cell r="N608">
            <v>0</v>
          </cell>
          <cell r="O608">
            <v>13304.5</v>
          </cell>
        </row>
        <row r="609">
          <cell r="B609" t="str">
            <v>NON BARG</v>
          </cell>
          <cell r="C609">
            <v>51</v>
          </cell>
          <cell r="D609" t="str">
            <v>CUSTOMER SERVICE</v>
          </cell>
          <cell r="E609" t="str">
            <v>Operational</v>
          </cell>
          <cell r="F609">
            <v>530</v>
          </cell>
          <cell r="G609" t="str">
            <v>Non Productive</v>
          </cell>
          <cell r="H609" t="str">
            <v>S/T DISAB 100 PCT</v>
          </cell>
          <cell r="I609">
            <v>11580</v>
          </cell>
          <cell r="J609">
            <v>204750.17</v>
          </cell>
          <cell r="K609">
            <v>0</v>
          </cell>
          <cell r="L609">
            <v>204750.17</v>
          </cell>
          <cell r="M609">
            <v>204750.17</v>
          </cell>
          <cell r="N609">
            <v>0</v>
          </cell>
          <cell r="O609">
            <v>204750.17</v>
          </cell>
        </row>
        <row r="610">
          <cell r="B610" t="str">
            <v>NON BARG</v>
          </cell>
          <cell r="C610">
            <v>51</v>
          </cell>
          <cell r="D610" t="str">
            <v>CUSTOMER SERVICE</v>
          </cell>
          <cell r="E610" t="str">
            <v>Operational</v>
          </cell>
          <cell r="F610">
            <v>540</v>
          </cell>
          <cell r="G610" t="str">
            <v>Non Productive</v>
          </cell>
          <cell r="H610" t="str">
            <v>S/T DISAB 80 PCT</v>
          </cell>
          <cell r="I610">
            <v>6918.25</v>
          </cell>
          <cell r="J610">
            <v>91694.87</v>
          </cell>
          <cell r="K610">
            <v>0</v>
          </cell>
          <cell r="L610">
            <v>91694.87</v>
          </cell>
          <cell r="M610">
            <v>91694.87</v>
          </cell>
          <cell r="N610">
            <v>0</v>
          </cell>
          <cell r="O610">
            <v>91694.87</v>
          </cell>
        </row>
        <row r="611">
          <cell r="B611" t="str">
            <v>NON BARG</v>
          </cell>
          <cell r="C611">
            <v>51</v>
          </cell>
          <cell r="D611" t="str">
            <v>CUSTOMER SERVICE</v>
          </cell>
          <cell r="E611" t="str">
            <v>Operational</v>
          </cell>
          <cell r="F611">
            <v>550</v>
          </cell>
          <cell r="G611" t="str">
            <v>Non Productive</v>
          </cell>
          <cell r="H611" t="str">
            <v>S/T DISAB 60 PCT</v>
          </cell>
          <cell r="I611">
            <v>4749</v>
          </cell>
          <cell r="J611">
            <v>42732.72</v>
          </cell>
          <cell r="K611">
            <v>0</v>
          </cell>
          <cell r="L611">
            <v>42732.72</v>
          </cell>
          <cell r="M611">
            <v>42732.72</v>
          </cell>
          <cell r="N611">
            <v>0</v>
          </cell>
          <cell r="O611">
            <v>42732.72</v>
          </cell>
        </row>
        <row r="612">
          <cell r="B612" t="str">
            <v>NON BARG</v>
          </cell>
          <cell r="C612">
            <v>51</v>
          </cell>
          <cell r="D612" t="str">
            <v>CUSTOMER SERVICE</v>
          </cell>
          <cell r="E612" t="str">
            <v>Operational</v>
          </cell>
          <cell r="F612">
            <v>560</v>
          </cell>
          <cell r="G612" t="str">
            <v>Non Productive</v>
          </cell>
          <cell r="H612" t="str">
            <v>LUMP SUM - MERIT</v>
          </cell>
          <cell r="I612">
            <v>0</v>
          </cell>
          <cell r="J612">
            <v>1292656</v>
          </cell>
          <cell r="K612">
            <v>0</v>
          </cell>
          <cell r="L612">
            <v>1292656</v>
          </cell>
          <cell r="M612">
            <v>1292656</v>
          </cell>
          <cell r="N612">
            <v>0</v>
          </cell>
          <cell r="O612">
            <v>1292656</v>
          </cell>
        </row>
        <row r="613">
          <cell r="B613" t="str">
            <v>NON BARG</v>
          </cell>
          <cell r="C613">
            <v>51</v>
          </cell>
          <cell r="D613" t="str">
            <v>CUSTOMER SERVICE</v>
          </cell>
          <cell r="E613" t="str">
            <v>Operational</v>
          </cell>
          <cell r="F613">
            <v>580</v>
          </cell>
          <cell r="G613" t="str">
            <v>Non Productive</v>
          </cell>
          <cell r="H613" t="str">
            <v>SICKNESS IN FAMILY</v>
          </cell>
          <cell r="I613">
            <v>14389.25</v>
          </cell>
          <cell r="J613">
            <v>243380.05</v>
          </cell>
          <cell r="K613">
            <v>0</v>
          </cell>
          <cell r="L613">
            <v>243380.05</v>
          </cell>
          <cell r="M613">
            <v>243380.05</v>
          </cell>
          <cell r="N613">
            <v>0</v>
          </cell>
          <cell r="O613">
            <v>243380.05</v>
          </cell>
        </row>
        <row r="614">
          <cell r="B614" t="str">
            <v>NON BARG</v>
          </cell>
          <cell r="C614">
            <v>51</v>
          </cell>
          <cell r="D614" t="str">
            <v>CUSTOMER SERVICE</v>
          </cell>
          <cell r="E614" t="str">
            <v>Operational</v>
          </cell>
          <cell r="F614">
            <v>970</v>
          </cell>
          <cell r="G614" t="str">
            <v>Excluded</v>
          </cell>
          <cell r="H614" t="str">
            <v>PRETAX MEDICAL</v>
          </cell>
          <cell r="I614">
            <v>0</v>
          </cell>
          <cell r="J614">
            <v>-6210291.8600000003</v>
          </cell>
          <cell r="K614">
            <v>0</v>
          </cell>
          <cell r="L614">
            <v>0</v>
          </cell>
          <cell r="M614">
            <v>0</v>
          </cell>
          <cell r="N614">
            <v>-6210291.8600000003</v>
          </cell>
          <cell r="O614">
            <v>-6210291.8600000003</v>
          </cell>
        </row>
        <row r="615">
          <cell r="B615" t="str">
            <v>NON BARG</v>
          </cell>
          <cell r="C615">
            <v>51</v>
          </cell>
          <cell r="D615" t="str">
            <v>CUSTOMER SERVICE</v>
          </cell>
          <cell r="E615" t="str">
            <v>Operational</v>
          </cell>
          <cell r="F615">
            <v>971</v>
          </cell>
          <cell r="G615" t="str">
            <v>Excluded</v>
          </cell>
          <cell r="H615" t="str">
            <v>MEDICAL BENEFIT $</v>
          </cell>
          <cell r="I615">
            <v>0</v>
          </cell>
          <cell r="J615">
            <v>4826117</v>
          </cell>
          <cell r="K615">
            <v>0</v>
          </cell>
          <cell r="L615">
            <v>0</v>
          </cell>
          <cell r="M615">
            <v>0</v>
          </cell>
          <cell r="N615">
            <v>4826117</v>
          </cell>
          <cell r="O615">
            <v>4826117</v>
          </cell>
        </row>
        <row r="616">
          <cell r="B616" t="str">
            <v>NON BARG</v>
          </cell>
          <cell r="C616">
            <v>51</v>
          </cell>
          <cell r="D616" t="str">
            <v>CUSTOMER SERVICE</v>
          </cell>
          <cell r="E616" t="str">
            <v>Operational</v>
          </cell>
          <cell r="F616">
            <v>972</v>
          </cell>
          <cell r="G616" t="str">
            <v>Excluded</v>
          </cell>
          <cell r="H616" t="str">
            <v>PRETAX DENTAL</v>
          </cell>
          <cell r="I616">
            <v>0</v>
          </cell>
          <cell r="J616">
            <v>-340202.81</v>
          </cell>
          <cell r="K616">
            <v>0</v>
          </cell>
          <cell r="L616">
            <v>0</v>
          </cell>
          <cell r="M616">
            <v>0</v>
          </cell>
          <cell r="N616">
            <v>-340202.81</v>
          </cell>
          <cell r="O616">
            <v>-340202.81</v>
          </cell>
        </row>
        <row r="617">
          <cell r="B617" t="str">
            <v>NON BARG</v>
          </cell>
          <cell r="C617">
            <v>51</v>
          </cell>
          <cell r="D617" t="str">
            <v>CUSTOMER SERVICE</v>
          </cell>
          <cell r="E617" t="str">
            <v>Operational</v>
          </cell>
          <cell r="F617">
            <v>973</v>
          </cell>
          <cell r="G617" t="str">
            <v>Excluded</v>
          </cell>
          <cell r="H617" t="str">
            <v>DENTAL BENEFIT $</v>
          </cell>
          <cell r="I617">
            <v>0</v>
          </cell>
          <cell r="J617">
            <v>144560</v>
          </cell>
          <cell r="K617">
            <v>0</v>
          </cell>
          <cell r="L617">
            <v>0</v>
          </cell>
          <cell r="M617">
            <v>0</v>
          </cell>
          <cell r="N617">
            <v>144560</v>
          </cell>
          <cell r="O617">
            <v>144560</v>
          </cell>
        </row>
        <row r="618">
          <cell r="B618" t="str">
            <v>NON BARG</v>
          </cell>
          <cell r="C618">
            <v>51</v>
          </cell>
          <cell r="D618" t="str">
            <v>CUSTOMER SERVICE</v>
          </cell>
          <cell r="E618" t="str">
            <v>Operational</v>
          </cell>
          <cell r="F618">
            <v>974</v>
          </cell>
          <cell r="G618" t="str">
            <v>Excluded</v>
          </cell>
          <cell r="H618" t="str">
            <v>PRETAX EMP LIFE INS</v>
          </cell>
          <cell r="I618">
            <v>0</v>
          </cell>
          <cell r="J618">
            <v>-302696.28999999998</v>
          </cell>
          <cell r="K618">
            <v>0</v>
          </cell>
          <cell r="L618">
            <v>0</v>
          </cell>
          <cell r="M618">
            <v>0</v>
          </cell>
          <cell r="N618">
            <v>-302696.28999999998</v>
          </cell>
          <cell r="O618">
            <v>-302696.28999999998</v>
          </cell>
        </row>
        <row r="619">
          <cell r="B619" t="str">
            <v>NON BARG</v>
          </cell>
          <cell r="C619">
            <v>51</v>
          </cell>
          <cell r="D619" t="str">
            <v>CUSTOMER SERVICE</v>
          </cell>
          <cell r="E619" t="str">
            <v>Operational</v>
          </cell>
          <cell r="F619">
            <v>976</v>
          </cell>
          <cell r="G619" t="str">
            <v>Excluded</v>
          </cell>
          <cell r="H619" t="str">
            <v>LIFE INS BENEFIT $</v>
          </cell>
          <cell r="I619">
            <v>0</v>
          </cell>
          <cell r="J619">
            <v>70396</v>
          </cell>
          <cell r="K619">
            <v>0</v>
          </cell>
          <cell r="L619">
            <v>0</v>
          </cell>
          <cell r="M619">
            <v>0</v>
          </cell>
          <cell r="N619">
            <v>70396</v>
          </cell>
          <cell r="O619">
            <v>70396</v>
          </cell>
        </row>
        <row r="620">
          <cell r="B620" t="str">
            <v>NON BARG</v>
          </cell>
          <cell r="C620">
            <v>51</v>
          </cell>
          <cell r="D620" t="str">
            <v>CUSTOMER SERVICE</v>
          </cell>
          <cell r="E620" t="str">
            <v>Operational</v>
          </cell>
          <cell r="F620">
            <v>977</v>
          </cell>
          <cell r="G620" t="str">
            <v>Excluded</v>
          </cell>
          <cell r="H620" t="str">
            <v>PRETAX LTD</v>
          </cell>
          <cell r="I620">
            <v>0</v>
          </cell>
          <cell r="J620">
            <v>-350743.53</v>
          </cell>
          <cell r="K620">
            <v>0</v>
          </cell>
          <cell r="L620">
            <v>0</v>
          </cell>
          <cell r="M620">
            <v>0</v>
          </cell>
          <cell r="N620">
            <v>-350743.53</v>
          </cell>
          <cell r="O620">
            <v>-350743.53</v>
          </cell>
        </row>
        <row r="621">
          <cell r="B621" t="str">
            <v>NON BARG</v>
          </cell>
          <cell r="C621">
            <v>51</v>
          </cell>
          <cell r="D621" t="str">
            <v>CUSTOMER SERVICE</v>
          </cell>
          <cell r="E621" t="str">
            <v>Operational</v>
          </cell>
          <cell r="F621">
            <v>978</v>
          </cell>
          <cell r="G621" t="str">
            <v>Excluded</v>
          </cell>
          <cell r="H621" t="str">
            <v>LTD BENEFIT $</v>
          </cell>
          <cell r="I621">
            <v>0</v>
          </cell>
          <cell r="J621">
            <v>328093.40999999997</v>
          </cell>
          <cell r="K621">
            <v>0</v>
          </cell>
          <cell r="L621">
            <v>0</v>
          </cell>
          <cell r="M621">
            <v>0</v>
          </cell>
          <cell r="N621">
            <v>328093.40999999997</v>
          </cell>
          <cell r="O621">
            <v>328093.40999999997</v>
          </cell>
        </row>
        <row r="622">
          <cell r="B622" t="str">
            <v>NON BARG</v>
          </cell>
          <cell r="C622">
            <v>51</v>
          </cell>
          <cell r="D622" t="str">
            <v>CUSTOMER SERVICE</v>
          </cell>
          <cell r="E622" t="str">
            <v>Operational</v>
          </cell>
          <cell r="F622">
            <v>979</v>
          </cell>
          <cell r="G622" t="str">
            <v>Excluded</v>
          </cell>
          <cell r="H622" t="str">
            <v>VACATION BUY</v>
          </cell>
          <cell r="I622">
            <v>0</v>
          </cell>
          <cell r="J622">
            <v>-476097.86</v>
          </cell>
          <cell r="K622">
            <v>0</v>
          </cell>
          <cell r="L622">
            <v>0</v>
          </cell>
          <cell r="M622">
            <v>0</v>
          </cell>
          <cell r="N622">
            <v>-476097.86</v>
          </cell>
          <cell r="O622">
            <v>-476097.86</v>
          </cell>
        </row>
        <row r="623">
          <cell r="B623" t="str">
            <v>NON BARG</v>
          </cell>
          <cell r="C623">
            <v>51</v>
          </cell>
          <cell r="D623" t="str">
            <v>CUSTOMER SERVICE</v>
          </cell>
          <cell r="E623" t="str">
            <v>Operational</v>
          </cell>
          <cell r="F623">
            <v>981</v>
          </cell>
          <cell r="G623" t="str">
            <v>Excluded</v>
          </cell>
          <cell r="H623" t="str">
            <v>PRETAX HLTH CARE</v>
          </cell>
          <cell r="I623">
            <v>0</v>
          </cell>
          <cell r="J623">
            <v>-143740.54</v>
          </cell>
          <cell r="K623">
            <v>0</v>
          </cell>
          <cell r="L623">
            <v>0</v>
          </cell>
          <cell r="M623">
            <v>0</v>
          </cell>
          <cell r="N623">
            <v>-143740.54</v>
          </cell>
          <cell r="O623">
            <v>-143740.54</v>
          </cell>
        </row>
        <row r="624">
          <cell r="B624" t="str">
            <v>NON BARG</v>
          </cell>
          <cell r="C624">
            <v>51</v>
          </cell>
          <cell r="D624" t="str">
            <v>CUSTOMER SERVICE</v>
          </cell>
          <cell r="E624" t="str">
            <v>Operational</v>
          </cell>
          <cell r="F624">
            <v>983</v>
          </cell>
          <cell r="G624" t="str">
            <v>Excluded</v>
          </cell>
          <cell r="H624" t="str">
            <v>PRETAX DEP CARE</v>
          </cell>
          <cell r="I624">
            <v>0</v>
          </cell>
          <cell r="J624">
            <v>-58434.720000000001</v>
          </cell>
          <cell r="K624">
            <v>0</v>
          </cell>
          <cell r="L624">
            <v>0</v>
          </cell>
          <cell r="M624">
            <v>0</v>
          </cell>
          <cell r="N624">
            <v>-58434.720000000001</v>
          </cell>
          <cell r="O624">
            <v>-58434.720000000001</v>
          </cell>
        </row>
        <row r="625">
          <cell r="B625" t="str">
            <v>NON BARG</v>
          </cell>
          <cell r="C625">
            <v>51</v>
          </cell>
          <cell r="D625" t="str">
            <v>CUSTOMER SERVICE</v>
          </cell>
          <cell r="E625" t="str">
            <v>Operational</v>
          </cell>
          <cell r="F625">
            <v>984</v>
          </cell>
          <cell r="G625" t="str">
            <v>Excluded</v>
          </cell>
          <cell r="H625" t="str">
            <v>VISION - PRE-TAX DED</v>
          </cell>
          <cell r="I625">
            <v>0</v>
          </cell>
          <cell r="J625">
            <v>-155056.97</v>
          </cell>
          <cell r="K625">
            <v>0</v>
          </cell>
          <cell r="L625">
            <v>0</v>
          </cell>
          <cell r="M625">
            <v>0</v>
          </cell>
          <cell r="N625">
            <v>-155056.97</v>
          </cell>
          <cell r="O625">
            <v>-155056.97</v>
          </cell>
        </row>
        <row r="626">
          <cell r="B626" t="str">
            <v>NON BARG</v>
          </cell>
          <cell r="C626">
            <v>51</v>
          </cell>
          <cell r="D626" t="str">
            <v>CUSTOMER SERVICE</v>
          </cell>
          <cell r="E626" t="str">
            <v>Operational</v>
          </cell>
          <cell r="F626">
            <v>985</v>
          </cell>
          <cell r="G626" t="str">
            <v>Excluded</v>
          </cell>
          <cell r="H626" t="str">
            <v>VACATION BUY</v>
          </cell>
          <cell r="I626">
            <v>0</v>
          </cell>
          <cell r="J626">
            <v>-15883.31</v>
          </cell>
          <cell r="K626">
            <v>0</v>
          </cell>
          <cell r="L626">
            <v>0</v>
          </cell>
          <cell r="M626">
            <v>0</v>
          </cell>
          <cell r="N626">
            <v>-15883.31</v>
          </cell>
          <cell r="O626">
            <v>-15883.31</v>
          </cell>
        </row>
        <row r="627">
          <cell r="B627" t="str">
            <v>NON BARG</v>
          </cell>
          <cell r="C627">
            <v>51</v>
          </cell>
          <cell r="D627" t="str">
            <v>CUSTOMER SERVICE</v>
          </cell>
          <cell r="E627" t="str">
            <v>Operational</v>
          </cell>
          <cell r="F627">
            <v>990</v>
          </cell>
          <cell r="G627" t="str">
            <v>Excluded</v>
          </cell>
          <cell r="H627" t="str">
            <v>THRIFT CATCH UP</v>
          </cell>
          <cell r="I627">
            <v>0</v>
          </cell>
          <cell r="J627">
            <v>-19121.990000000002</v>
          </cell>
          <cell r="K627">
            <v>0</v>
          </cell>
          <cell r="L627">
            <v>0</v>
          </cell>
          <cell r="M627">
            <v>0</v>
          </cell>
          <cell r="N627">
            <v>-19121.990000000002</v>
          </cell>
          <cell r="O627">
            <v>-19121.990000000002</v>
          </cell>
        </row>
        <row r="628">
          <cell r="B628" t="str">
            <v>NON BARG</v>
          </cell>
          <cell r="C628">
            <v>51</v>
          </cell>
          <cell r="D628" t="str">
            <v>CUSTOMER SERVICE</v>
          </cell>
          <cell r="E628" t="str">
            <v>Operational</v>
          </cell>
          <cell r="F628">
            <v>998</v>
          </cell>
          <cell r="G628" t="str">
            <v>Excluded</v>
          </cell>
          <cell r="H628" t="str">
            <v>BA THRFT STP AT CAP</v>
          </cell>
          <cell r="I628">
            <v>0</v>
          </cell>
          <cell r="J628">
            <v>-3020248.98</v>
          </cell>
          <cell r="K628">
            <v>0</v>
          </cell>
          <cell r="L628">
            <v>0</v>
          </cell>
          <cell r="M628">
            <v>0</v>
          </cell>
          <cell r="N628">
            <v>-3020248.98</v>
          </cell>
          <cell r="O628">
            <v>-3020248.98</v>
          </cell>
        </row>
        <row r="629">
          <cell r="B629" t="str">
            <v>NON BARG</v>
          </cell>
          <cell r="C629">
            <v>51</v>
          </cell>
          <cell r="D629" t="str">
            <v>CUSTOMER SERVICE</v>
          </cell>
          <cell r="E629" t="str">
            <v>Operational</v>
          </cell>
          <cell r="F629">
            <v>999</v>
          </cell>
          <cell r="G629" t="str">
            <v>Excluded</v>
          </cell>
          <cell r="H629" t="str">
            <v>SUP THRFT STP AT CAP</v>
          </cell>
          <cell r="I629">
            <v>0</v>
          </cell>
          <cell r="J629">
            <v>-1327002.6100000001</v>
          </cell>
          <cell r="K629">
            <v>0</v>
          </cell>
          <cell r="L629">
            <v>0</v>
          </cell>
          <cell r="M629">
            <v>0</v>
          </cell>
          <cell r="N629">
            <v>-1327002.6100000001</v>
          </cell>
          <cell r="O629">
            <v>-1327002.6100000001</v>
          </cell>
        </row>
        <row r="630">
          <cell r="B630" t="str">
            <v>NON BARG</v>
          </cell>
          <cell r="C630">
            <v>51</v>
          </cell>
          <cell r="D630" t="str">
            <v>CUSTOMER SERVICE</v>
          </cell>
          <cell r="E630" t="str">
            <v>Operational</v>
          </cell>
          <cell r="F630" t="str">
            <v>C30</v>
          </cell>
          <cell r="G630" t="str">
            <v>Excluded</v>
          </cell>
          <cell r="H630" t="str">
            <v>RECOGNITION OF EXCELLENCE</v>
          </cell>
          <cell r="I630">
            <v>0</v>
          </cell>
          <cell r="J630">
            <v>994.23</v>
          </cell>
          <cell r="K630">
            <v>0</v>
          </cell>
          <cell r="L630">
            <v>0</v>
          </cell>
          <cell r="M630">
            <v>0</v>
          </cell>
          <cell r="N630">
            <v>994.23</v>
          </cell>
          <cell r="O630">
            <v>994.23</v>
          </cell>
        </row>
        <row r="631">
          <cell r="B631" t="str">
            <v>NON BARG</v>
          </cell>
          <cell r="C631">
            <v>51</v>
          </cell>
          <cell r="D631" t="str">
            <v>CUSTOMER SERVICE</v>
          </cell>
          <cell r="E631" t="str">
            <v>Operational</v>
          </cell>
          <cell r="F631" t="str">
            <v>C37</v>
          </cell>
          <cell r="G631" t="str">
            <v>Excluded</v>
          </cell>
          <cell r="H631" t="str">
            <v>UNUSED VACATION PAY</v>
          </cell>
          <cell r="I631">
            <v>0</v>
          </cell>
          <cell r="J631">
            <v>10210.44</v>
          </cell>
          <cell r="K631">
            <v>0</v>
          </cell>
          <cell r="L631">
            <v>0</v>
          </cell>
          <cell r="M631">
            <v>0</v>
          </cell>
          <cell r="N631">
            <v>10210.44</v>
          </cell>
          <cell r="O631">
            <v>10210.44</v>
          </cell>
        </row>
        <row r="632">
          <cell r="B632" t="str">
            <v>NON BARG</v>
          </cell>
          <cell r="C632">
            <v>51</v>
          </cell>
          <cell r="D632" t="str">
            <v>CUSTOMER SERVICE</v>
          </cell>
          <cell r="E632" t="str">
            <v>Operational</v>
          </cell>
          <cell r="F632" t="str">
            <v>C40</v>
          </cell>
          <cell r="G632" t="str">
            <v>Excluded</v>
          </cell>
          <cell r="H632" t="str">
            <v>ADOPTION ASSISTANCE</v>
          </cell>
          <cell r="I632">
            <v>0</v>
          </cell>
          <cell r="J632">
            <v>8000</v>
          </cell>
          <cell r="K632">
            <v>0</v>
          </cell>
          <cell r="L632">
            <v>0</v>
          </cell>
          <cell r="M632">
            <v>0</v>
          </cell>
          <cell r="N632">
            <v>8000</v>
          </cell>
          <cell r="O632">
            <v>8000</v>
          </cell>
        </row>
        <row r="633">
          <cell r="B633" t="str">
            <v>NON BARG</v>
          </cell>
          <cell r="C633">
            <v>51</v>
          </cell>
          <cell r="D633" t="str">
            <v>CUSTOMER SERVICE</v>
          </cell>
          <cell r="E633" t="str">
            <v>Operational</v>
          </cell>
          <cell r="F633" t="str">
            <v>D24</v>
          </cell>
          <cell r="G633" t="str">
            <v>Excluded</v>
          </cell>
          <cell r="H633" t="str">
            <v>RSA DIV - IMP</v>
          </cell>
          <cell r="I633">
            <v>0</v>
          </cell>
          <cell r="J633">
            <v>1392</v>
          </cell>
          <cell r="K633">
            <v>0</v>
          </cell>
          <cell r="L633">
            <v>0</v>
          </cell>
          <cell r="M633">
            <v>0</v>
          </cell>
          <cell r="N633">
            <v>1392</v>
          </cell>
          <cell r="O633">
            <v>1392</v>
          </cell>
        </row>
        <row r="634">
          <cell r="B634" t="str">
            <v>NON BARG</v>
          </cell>
          <cell r="C634">
            <v>51</v>
          </cell>
          <cell r="D634" t="str">
            <v>CUSTOMER SERVICE</v>
          </cell>
          <cell r="E634" t="str">
            <v>Operational</v>
          </cell>
          <cell r="F634" t="str">
            <v>D30</v>
          </cell>
          <cell r="G634" t="str">
            <v>Excluded</v>
          </cell>
          <cell r="H634" t="str">
            <v>IMP STOCK OPTION</v>
          </cell>
          <cell r="I634">
            <v>0</v>
          </cell>
          <cell r="J634">
            <v>128990.74</v>
          </cell>
          <cell r="K634">
            <v>0</v>
          </cell>
          <cell r="L634">
            <v>0</v>
          </cell>
          <cell r="M634">
            <v>0</v>
          </cell>
          <cell r="N634">
            <v>128990.74</v>
          </cell>
          <cell r="O634">
            <v>128990.74</v>
          </cell>
        </row>
        <row r="635">
          <cell r="B635" t="str">
            <v>NON BARG</v>
          </cell>
          <cell r="C635">
            <v>51</v>
          </cell>
          <cell r="D635" t="str">
            <v>CUSTOMER SERVICE</v>
          </cell>
          <cell r="E635" t="str">
            <v>Operational</v>
          </cell>
          <cell r="F635" t="str">
            <v>G01</v>
          </cell>
          <cell r="G635" t="str">
            <v>Excluded</v>
          </cell>
          <cell r="H635" t="str">
            <v>SIGNING BONUS</v>
          </cell>
          <cell r="I635">
            <v>0</v>
          </cell>
          <cell r="J635">
            <v>19000</v>
          </cell>
          <cell r="K635">
            <v>0</v>
          </cell>
          <cell r="L635">
            <v>0</v>
          </cell>
          <cell r="M635">
            <v>0</v>
          </cell>
          <cell r="N635">
            <v>19000</v>
          </cell>
          <cell r="O635">
            <v>19000</v>
          </cell>
        </row>
        <row r="636">
          <cell r="B636" t="str">
            <v>NON BARG</v>
          </cell>
          <cell r="C636">
            <v>51</v>
          </cell>
          <cell r="D636" t="str">
            <v>CUSTOMER SERVICE</v>
          </cell>
          <cell r="E636" t="str">
            <v>Operational</v>
          </cell>
          <cell r="F636" t="str">
            <v>G03</v>
          </cell>
          <cell r="G636" t="str">
            <v>Excluded</v>
          </cell>
          <cell r="H636" t="str">
            <v>IMP RECOGNITION AWARD</v>
          </cell>
          <cell r="I636">
            <v>0</v>
          </cell>
          <cell r="J636">
            <v>45335.34</v>
          </cell>
          <cell r="K636">
            <v>0</v>
          </cell>
          <cell r="L636">
            <v>0</v>
          </cell>
          <cell r="M636">
            <v>0</v>
          </cell>
          <cell r="N636">
            <v>45335.34</v>
          </cell>
          <cell r="O636">
            <v>45335.34</v>
          </cell>
        </row>
        <row r="637">
          <cell r="B637" t="str">
            <v>NON BARG</v>
          </cell>
          <cell r="C637">
            <v>51</v>
          </cell>
          <cell r="D637" t="str">
            <v>CUSTOMER SERVICE</v>
          </cell>
          <cell r="E637" t="str">
            <v>Operational</v>
          </cell>
          <cell r="F637" t="str">
            <v>G04</v>
          </cell>
          <cell r="G637" t="str">
            <v>Excluded</v>
          </cell>
          <cell r="H637" t="str">
            <v>GROSSUP</v>
          </cell>
          <cell r="I637">
            <v>0</v>
          </cell>
          <cell r="J637">
            <v>59425.59</v>
          </cell>
          <cell r="K637">
            <v>0</v>
          </cell>
          <cell r="L637">
            <v>0</v>
          </cell>
          <cell r="M637">
            <v>0</v>
          </cell>
          <cell r="N637">
            <v>59425.59</v>
          </cell>
          <cell r="O637">
            <v>59425.59</v>
          </cell>
        </row>
        <row r="638">
          <cell r="B638" t="str">
            <v>NON BARG</v>
          </cell>
          <cell r="C638">
            <v>51</v>
          </cell>
          <cell r="D638" t="str">
            <v>CUSTOMER SERVICE</v>
          </cell>
          <cell r="E638" t="str">
            <v>Operational</v>
          </cell>
          <cell r="F638" t="str">
            <v>G09</v>
          </cell>
          <cell r="G638" t="str">
            <v>Excluded</v>
          </cell>
          <cell r="H638" t="str">
            <v>WELLNESS REFUND</v>
          </cell>
          <cell r="I638">
            <v>0</v>
          </cell>
          <cell r="J638">
            <v>7953.71</v>
          </cell>
          <cell r="K638">
            <v>0</v>
          </cell>
          <cell r="L638">
            <v>0</v>
          </cell>
          <cell r="M638">
            <v>0</v>
          </cell>
          <cell r="N638">
            <v>7953.71</v>
          </cell>
          <cell r="O638">
            <v>7953.71</v>
          </cell>
        </row>
        <row r="639">
          <cell r="B639" t="str">
            <v>NON BARG</v>
          </cell>
          <cell r="C639">
            <v>51</v>
          </cell>
          <cell r="D639" t="str">
            <v>CUSTOMER SERVICE</v>
          </cell>
          <cell r="E639" t="str">
            <v>Operational</v>
          </cell>
          <cell r="F639" t="str">
            <v>G20</v>
          </cell>
          <cell r="G639" t="str">
            <v>Excluded</v>
          </cell>
          <cell r="H639" t="str">
            <v>MOV EXP-TXBL</v>
          </cell>
          <cell r="I639">
            <v>0</v>
          </cell>
          <cell r="J639">
            <v>60618.9</v>
          </cell>
          <cell r="K639">
            <v>0</v>
          </cell>
          <cell r="L639">
            <v>0</v>
          </cell>
          <cell r="M639">
            <v>0</v>
          </cell>
          <cell r="N639">
            <v>60618.9</v>
          </cell>
          <cell r="O639">
            <v>60618.9</v>
          </cell>
        </row>
        <row r="640">
          <cell r="B640" t="str">
            <v>NON BARG</v>
          </cell>
          <cell r="C640">
            <v>51</v>
          </cell>
          <cell r="D640" t="str">
            <v>CUSTOMER SERVICE</v>
          </cell>
          <cell r="E640" t="str">
            <v>Operational</v>
          </cell>
          <cell r="F640" t="str">
            <v>G25</v>
          </cell>
          <cell r="G640" t="str">
            <v>Excluded</v>
          </cell>
          <cell r="H640" t="str">
            <v>MOV EXP GROSSUP</v>
          </cell>
          <cell r="I640">
            <v>0</v>
          </cell>
          <cell r="J640">
            <v>17551.64</v>
          </cell>
          <cell r="K640">
            <v>0</v>
          </cell>
          <cell r="L640">
            <v>0</v>
          </cell>
          <cell r="M640">
            <v>0</v>
          </cell>
          <cell r="N640">
            <v>17551.64</v>
          </cell>
          <cell r="O640">
            <v>17551.64</v>
          </cell>
        </row>
        <row r="641">
          <cell r="B641" t="str">
            <v>NON BARG</v>
          </cell>
          <cell r="C641">
            <v>51</v>
          </cell>
          <cell r="D641" t="str">
            <v>CUSTOMER SERVICE</v>
          </cell>
          <cell r="E641" t="str">
            <v>Operational</v>
          </cell>
          <cell r="F641" t="str">
            <v>H26</v>
          </cell>
          <cell r="G641" t="str">
            <v>Non Productive</v>
          </cell>
          <cell r="H641" t="str">
            <v>STARS GROSS UP</v>
          </cell>
          <cell r="I641">
            <v>0</v>
          </cell>
          <cell r="J641">
            <v>184.93</v>
          </cell>
          <cell r="K641">
            <v>0</v>
          </cell>
          <cell r="L641">
            <v>184.93</v>
          </cell>
          <cell r="M641">
            <v>184.93</v>
          </cell>
          <cell r="N641">
            <v>0</v>
          </cell>
          <cell r="O641">
            <v>184.93</v>
          </cell>
        </row>
        <row r="642">
          <cell r="B642" t="str">
            <v>NON BARG</v>
          </cell>
          <cell r="C642">
            <v>51</v>
          </cell>
          <cell r="D642" t="str">
            <v>CUSTOMER SERVICE</v>
          </cell>
          <cell r="E642" t="str">
            <v>Operational</v>
          </cell>
          <cell r="F642" t="str">
            <v>H30</v>
          </cell>
          <cell r="G642" t="str">
            <v>Non Productive</v>
          </cell>
          <cell r="H642" t="str">
            <v>PERF EXC REWARD</v>
          </cell>
          <cell r="I642">
            <v>0</v>
          </cell>
          <cell r="J642">
            <v>1186559.52</v>
          </cell>
          <cell r="K642">
            <v>0</v>
          </cell>
          <cell r="L642">
            <v>1186559.52</v>
          </cell>
          <cell r="M642">
            <v>1186559.52</v>
          </cell>
          <cell r="N642">
            <v>0</v>
          </cell>
          <cell r="O642">
            <v>1186559.52</v>
          </cell>
        </row>
        <row r="643">
          <cell r="B643" t="str">
            <v>NON BARG</v>
          </cell>
          <cell r="C643">
            <v>51</v>
          </cell>
          <cell r="D643" t="str">
            <v>CUSTOMER SERVICE</v>
          </cell>
          <cell r="E643" t="str">
            <v>Operational</v>
          </cell>
          <cell r="F643" t="str">
            <v>H35</v>
          </cell>
          <cell r="G643" t="str">
            <v>Excluded</v>
          </cell>
          <cell r="H643" t="str">
            <v>INCENTIVE</v>
          </cell>
          <cell r="I643">
            <v>0</v>
          </cell>
          <cell r="J643">
            <v>11823</v>
          </cell>
          <cell r="K643">
            <v>0</v>
          </cell>
          <cell r="L643">
            <v>0</v>
          </cell>
          <cell r="M643">
            <v>0</v>
          </cell>
          <cell r="N643">
            <v>11823</v>
          </cell>
          <cell r="O643">
            <v>11823</v>
          </cell>
        </row>
        <row r="644">
          <cell r="B644" t="str">
            <v>NON BARG</v>
          </cell>
          <cell r="C644">
            <v>51</v>
          </cell>
          <cell r="D644" t="str">
            <v>CUSTOMER SERVICE</v>
          </cell>
          <cell r="E644" t="str">
            <v>Operational</v>
          </cell>
          <cell r="F644" t="str">
            <v>J10</v>
          </cell>
          <cell r="G644" t="str">
            <v>Excluded</v>
          </cell>
          <cell r="H644" t="str">
            <v>O.T. MEALS NON-XM</v>
          </cell>
          <cell r="I644">
            <v>2829</v>
          </cell>
          <cell r="J644">
            <v>31119</v>
          </cell>
          <cell r="K644">
            <v>0</v>
          </cell>
          <cell r="L644">
            <v>0</v>
          </cell>
          <cell r="M644">
            <v>0</v>
          </cell>
          <cell r="N644">
            <v>31119</v>
          </cell>
          <cell r="O644">
            <v>31119</v>
          </cell>
        </row>
        <row r="645">
          <cell r="B645" t="str">
            <v>NON BARG</v>
          </cell>
          <cell r="C645">
            <v>51</v>
          </cell>
          <cell r="D645" t="str">
            <v>CUSTOMER SERVICE</v>
          </cell>
          <cell r="E645" t="str">
            <v>Operational</v>
          </cell>
          <cell r="F645" t="str">
            <v>J20</v>
          </cell>
          <cell r="G645" t="str">
            <v>Excluded</v>
          </cell>
          <cell r="H645" t="str">
            <v>IMP INC EXCESS LIF T</v>
          </cell>
          <cell r="I645">
            <v>0</v>
          </cell>
          <cell r="J645">
            <v>147425.15</v>
          </cell>
          <cell r="K645">
            <v>0</v>
          </cell>
          <cell r="L645">
            <v>0</v>
          </cell>
          <cell r="M645">
            <v>0</v>
          </cell>
          <cell r="N645">
            <v>147425.15</v>
          </cell>
          <cell r="O645">
            <v>147425.15</v>
          </cell>
        </row>
        <row r="646">
          <cell r="B646" t="str">
            <v>NON BARG</v>
          </cell>
          <cell r="C646">
            <v>51</v>
          </cell>
          <cell r="D646" t="str">
            <v>CUSTOMER SERVICE</v>
          </cell>
          <cell r="E646" t="str">
            <v>Operational</v>
          </cell>
          <cell r="F646" t="str">
            <v>J25</v>
          </cell>
          <cell r="G646" t="str">
            <v>Excluded</v>
          </cell>
          <cell r="H646" t="str">
            <v>IMP INC DEP LIFE</v>
          </cell>
          <cell r="I646">
            <v>0</v>
          </cell>
          <cell r="J646">
            <v>19231.93</v>
          </cell>
          <cell r="K646">
            <v>0</v>
          </cell>
          <cell r="L646">
            <v>0</v>
          </cell>
          <cell r="M646">
            <v>0</v>
          </cell>
          <cell r="N646">
            <v>19231.93</v>
          </cell>
          <cell r="O646">
            <v>19231.93</v>
          </cell>
        </row>
        <row r="647">
          <cell r="B647" t="str">
            <v>NON BARG</v>
          </cell>
          <cell r="C647">
            <v>51</v>
          </cell>
          <cell r="D647" t="str">
            <v>CUSTOMER SERVICE</v>
          </cell>
          <cell r="E647" t="str">
            <v>Operational</v>
          </cell>
          <cell r="F647" t="str">
            <v>J68</v>
          </cell>
          <cell r="G647" t="str">
            <v>Excluded</v>
          </cell>
          <cell r="H647" t="str">
            <v>COMMUT CO. CAR</v>
          </cell>
          <cell r="I647">
            <v>0</v>
          </cell>
          <cell r="J647">
            <v>4539</v>
          </cell>
          <cell r="K647">
            <v>0</v>
          </cell>
          <cell r="L647">
            <v>0</v>
          </cell>
          <cell r="M647">
            <v>0</v>
          </cell>
          <cell r="N647">
            <v>4539</v>
          </cell>
          <cell r="O647">
            <v>4539</v>
          </cell>
        </row>
        <row r="648">
          <cell r="B648" t="str">
            <v>NON BARG</v>
          </cell>
          <cell r="C648">
            <v>51</v>
          </cell>
          <cell r="D648" t="str">
            <v>CUSTOMER SERVICE</v>
          </cell>
          <cell r="E648" t="str">
            <v>Operational</v>
          </cell>
          <cell r="F648" t="str">
            <v>J81</v>
          </cell>
          <cell r="G648" t="str">
            <v>Excluded</v>
          </cell>
          <cell r="H648" t="str">
            <v>IMP CNTR CAR V INS 1</v>
          </cell>
          <cell r="I648">
            <v>0</v>
          </cell>
          <cell r="J648">
            <v>1155</v>
          </cell>
          <cell r="K648">
            <v>0</v>
          </cell>
          <cell r="L648">
            <v>0</v>
          </cell>
          <cell r="M648">
            <v>0</v>
          </cell>
          <cell r="N648">
            <v>1155</v>
          </cell>
          <cell r="O648">
            <v>1155</v>
          </cell>
        </row>
        <row r="649">
          <cell r="B649" t="str">
            <v>NON BARG</v>
          </cell>
          <cell r="C649">
            <v>51</v>
          </cell>
          <cell r="D649" t="str">
            <v>CUSTOMER SERVICE</v>
          </cell>
          <cell r="E649" t="str">
            <v>Operational</v>
          </cell>
          <cell r="F649" t="str">
            <v>J82</v>
          </cell>
          <cell r="G649" t="str">
            <v>Excluded</v>
          </cell>
          <cell r="H649" t="str">
            <v>IMP CNTR CAR V INS 2</v>
          </cell>
          <cell r="I649">
            <v>0</v>
          </cell>
          <cell r="J649">
            <v>269533</v>
          </cell>
          <cell r="K649">
            <v>0</v>
          </cell>
          <cell r="L649">
            <v>0</v>
          </cell>
          <cell r="M649">
            <v>0</v>
          </cell>
          <cell r="N649">
            <v>269533</v>
          </cell>
          <cell r="O649">
            <v>269533</v>
          </cell>
        </row>
        <row r="650">
          <cell r="B650" t="str">
            <v>NON BARG</v>
          </cell>
          <cell r="C650">
            <v>51</v>
          </cell>
          <cell r="D650" t="str">
            <v>CUSTOMER SERVICE</v>
          </cell>
          <cell r="E650" t="str">
            <v>Operational</v>
          </cell>
          <cell r="F650" t="str">
            <v>J83</v>
          </cell>
          <cell r="G650" t="str">
            <v>Excluded</v>
          </cell>
          <cell r="H650" t="str">
            <v>IMP CNTR CAR V INS 3</v>
          </cell>
          <cell r="I650">
            <v>0</v>
          </cell>
          <cell r="J650">
            <v>1023</v>
          </cell>
          <cell r="K650">
            <v>0</v>
          </cell>
          <cell r="L650">
            <v>0</v>
          </cell>
          <cell r="M650">
            <v>0</v>
          </cell>
          <cell r="N650">
            <v>1023</v>
          </cell>
          <cell r="O650">
            <v>1023</v>
          </cell>
        </row>
        <row r="651">
          <cell r="B651" t="str">
            <v>NON BARG</v>
          </cell>
          <cell r="C651">
            <v>51</v>
          </cell>
          <cell r="D651" t="str">
            <v>CUSTOMER SERVICE</v>
          </cell>
          <cell r="E651" t="str">
            <v>Operational</v>
          </cell>
          <cell r="F651" t="str">
            <v>P30</v>
          </cell>
          <cell r="G651" t="str">
            <v>Excluded</v>
          </cell>
          <cell r="H651" t="str">
            <v>STOCK OPTION TAX</v>
          </cell>
          <cell r="I651">
            <v>0</v>
          </cell>
          <cell r="J651">
            <v>39746.29</v>
          </cell>
          <cell r="K651">
            <v>0</v>
          </cell>
          <cell r="L651">
            <v>0</v>
          </cell>
          <cell r="M651">
            <v>0</v>
          </cell>
          <cell r="N651">
            <v>39746.29</v>
          </cell>
          <cell r="O651">
            <v>39746.29</v>
          </cell>
        </row>
        <row r="652">
          <cell r="B652" t="str">
            <v>NON BARG</v>
          </cell>
          <cell r="C652">
            <v>51</v>
          </cell>
          <cell r="D652" t="str">
            <v>CUSTOMER SERVICE</v>
          </cell>
          <cell r="E652" t="str">
            <v>Operational</v>
          </cell>
          <cell r="F652" t="str">
            <v>P51</v>
          </cell>
          <cell r="G652" t="str">
            <v>Excluded</v>
          </cell>
          <cell r="H652" t="str">
            <v>CC V INS RMB N-TX 1</v>
          </cell>
          <cell r="I652">
            <v>0</v>
          </cell>
          <cell r="J652">
            <v>1485</v>
          </cell>
          <cell r="K652">
            <v>0</v>
          </cell>
          <cell r="L652">
            <v>0</v>
          </cell>
          <cell r="M652">
            <v>0</v>
          </cell>
          <cell r="N652">
            <v>1485</v>
          </cell>
          <cell r="O652">
            <v>1485</v>
          </cell>
        </row>
        <row r="653">
          <cell r="B653" t="str">
            <v>NON BARG</v>
          </cell>
          <cell r="C653">
            <v>51</v>
          </cell>
          <cell r="D653" t="str">
            <v>CUSTOMER SERVICE</v>
          </cell>
          <cell r="E653" t="str">
            <v>Operational</v>
          </cell>
          <cell r="F653" t="str">
            <v>P52</v>
          </cell>
          <cell r="G653" t="str">
            <v>Excluded</v>
          </cell>
          <cell r="H653" t="str">
            <v>CC V INS RMB N-TX 2</v>
          </cell>
          <cell r="I653">
            <v>0</v>
          </cell>
          <cell r="J653">
            <v>453287</v>
          </cell>
          <cell r="K653">
            <v>0</v>
          </cell>
          <cell r="L653">
            <v>0</v>
          </cell>
          <cell r="M653">
            <v>0</v>
          </cell>
          <cell r="N653">
            <v>453287</v>
          </cell>
          <cell r="O653">
            <v>453287</v>
          </cell>
        </row>
        <row r="654">
          <cell r="B654" t="str">
            <v>NON BARG</v>
          </cell>
          <cell r="C654">
            <v>51</v>
          </cell>
          <cell r="D654" t="str">
            <v>CUSTOMER SERVICE</v>
          </cell>
          <cell r="E654" t="str">
            <v>Operational</v>
          </cell>
          <cell r="F654" t="str">
            <v>P53</v>
          </cell>
          <cell r="G654" t="str">
            <v>Excluded</v>
          </cell>
          <cell r="H654" t="str">
            <v>CC V INS RMB N-TX 3</v>
          </cell>
          <cell r="I654">
            <v>0</v>
          </cell>
          <cell r="J654">
            <v>1720.5</v>
          </cell>
          <cell r="K654">
            <v>0</v>
          </cell>
          <cell r="L654">
            <v>0</v>
          </cell>
          <cell r="M654">
            <v>0</v>
          </cell>
          <cell r="N654">
            <v>1720.5</v>
          </cell>
          <cell r="O654">
            <v>1720.5</v>
          </cell>
        </row>
        <row r="655">
          <cell r="B655" t="str">
            <v>NON BARG</v>
          </cell>
          <cell r="C655">
            <v>51</v>
          </cell>
          <cell r="D655" t="str">
            <v>CUSTOMER SERVICE</v>
          </cell>
          <cell r="E655" t="str">
            <v>Operational</v>
          </cell>
          <cell r="F655" t="str">
            <v>P61</v>
          </cell>
          <cell r="G655" t="str">
            <v>Excluded</v>
          </cell>
          <cell r="H655" t="str">
            <v>MOV EXP NON TXBL</v>
          </cell>
          <cell r="I655">
            <v>0</v>
          </cell>
          <cell r="J655">
            <v>1841.49</v>
          </cell>
          <cell r="K655">
            <v>0</v>
          </cell>
          <cell r="L655">
            <v>0</v>
          </cell>
          <cell r="M655">
            <v>0</v>
          </cell>
          <cell r="N655">
            <v>1841.49</v>
          </cell>
          <cell r="O655">
            <v>1841.49</v>
          </cell>
        </row>
        <row r="656">
          <cell r="B656" t="str">
            <v>NON BARG</v>
          </cell>
          <cell r="C656">
            <v>51</v>
          </cell>
          <cell r="D656" t="str">
            <v>CUSTOMER SERVICE</v>
          </cell>
          <cell r="E656" t="str">
            <v>Operational</v>
          </cell>
          <cell r="F656" t="str">
            <v>R40</v>
          </cell>
          <cell r="G656" t="str">
            <v>Excluded</v>
          </cell>
          <cell r="H656" t="str">
            <v>FULL DY DIS-NOT PAID</v>
          </cell>
          <cell r="I656">
            <v>5687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B657" t="str">
            <v>NON BARG</v>
          </cell>
          <cell r="C657">
            <v>51</v>
          </cell>
          <cell r="D657" t="str">
            <v>CUSTOMER SERVICE</v>
          </cell>
          <cell r="E657" t="str">
            <v>Operational</v>
          </cell>
          <cell r="F657" t="str">
            <v>R42</v>
          </cell>
          <cell r="G657" t="str">
            <v>Excluded</v>
          </cell>
          <cell r="H657" t="str">
            <v>HOL WRK-VAC-NOT PAID</v>
          </cell>
          <cell r="I657">
            <v>896</v>
          </cell>
          <cell r="J657">
            <v>15191.5</v>
          </cell>
          <cell r="K657">
            <v>0</v>
          </cell>
          <cell r="L657">
            <v>0</v>
          </cell>
          <cell r="M657">
            <v>0</v>
          </cell>
          <cell r="N657">
            <v>15191.5</v>
          </cell>
          <cell r="O657">
            <v>15191.5</v>
          </cell>
        </row>
        <row r="658">
          <cell r="B658" t="str">
            <v>NON BARG</v>
          </cell>
          <cell r="C658">
            <v>51</v>
          </cell>
          <cell r="D658" t="str">
            <v>CUSTOMER SERVICE</v>
          </cell>
          <cell r="E658" t="str">
            <v>Operational</v>
          </cell>
          <cell r="F658" t="str">
            <v>R59</v>
          </cell>
          <cell r="G658" t="str">
            <v>Excluded</v>
          </cell>
          <cell r="H658" t="str">
            <v>FMLA - INFO ONLY</v>
          </cell>
          <cell r="I658">
            <v>30142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</row>
        <row r="659">
          <cell r="B659" t="str">
            <v>NON BARG</v>
          </cell>
          <cell r="C659">
            <v>51</v>
          </cell>
          <cell r="D659" t="str">
            <v>CUSTOMER SERVICE</v>
          </cell>
          <cell r="E659" t="str">
            <v>Operational</v>
          </cell>
          <cell r="F659" t="str">
            <v>R60</v>
          </cell>
          <cell r="G659" t="str">
            <v>Excluded</v>
          </cell>
          <cell r="H659" t="str">
            <v>NO REPORT-NOT PAID</v>
          </cell>
          <cell r="I659">
            <v>573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</row>
        <row r="660">
          <cell r="B660" t="str">
            <v>NON BARG</v>
          </cell>
          <cell r="C660">
            <v>51</v>
          </cell>
          <cell r="D660" t="str">
            <v>CUSTOMER SERVICE</v>
          </cell>
          <cell r="E660" t="str">
            <v>Operational</v>
          </cell>
          <cell r="F660" t="str">
            <v>R61</v>
          </cell>
          <cell r="G660" t="str">
            <v>Excluded</v>
          </cell>
          <cell r="H660" t="str">
            <v>DISCIP ACTN N-PD</v>
          </cell>
          <cell r="I660">
            <v>558.75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</row>
        <row r="661">
          <cell r="B661" t="str">
            <v>NON BARG</v>
          </cell>
          <cell r="C661">
            <v>51</v>
          </cell>
          <cell r="D661" t="str">
            <v>CUSTOMER SERVICE</v>
          </cell>
          <cell r="E661" t="str">
            <v>Operational</v>
          </cell>
          <cell r="F661" t="str">
            <v>R62</v>
          </cell>
          <cell r="G661" t="str">
            <v>Excluded</v>
          </cell>
          <cell r="H661" t="str">
            <v>LV OF ABS-NOT PAID</v>
          </cell>
          <cell r="I661">
            <v>883.75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B662" t="str">
            <v>NON BARG</v>
          </cell>
          <cell r="C662">
            <v>51</v>
          </cell>
          <cell r="D662" t="str">
            <v>CUSTOMER SERVICE</v>
          </cell>
          <cell r="E662" t="str">
            <v>Operational</v>
          </cell>
          <cell r="F662" t="str">
            <v>R63</v>
          </cell>
          <cell r="G662" t="str">
            <v>Excluded</v>
          </cell>
          <cell r="H662" t="str">
            <v>EMPL ILL-NOT PAID</v>
          </cell>
          <cell r="I662">
            <v>14136.25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B663" t="str">
            <v>NON BARG</v>
          </cell>
          <cell r="C663">
            <v>51</v>
          </cell>
          <cell r="D663" t="str">
            <v>CUSTOMER SERVICE</v>
          </cell>
          <cell r="E663" t="str">
            <v>Operational</v>
          </cell>
          <cell r="F663" t="str">
            <v>R64</v>
          </cell>
          <cell r="G663" t="str">
            <v>Excluded</v>
          </cell>
          <cell r="H663" t="str">
            <v>FAMILY LEAVE NOT-PD</v>
          </cell>
          <cell r="I663">
            <v>4064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</row>
        <row r="664">
          <cell r="B664" t="str">
            <v>NON BARG</v>
          </cell>
          <cell r="C664">
            <v>51</v>
          </cell>
          <cell r="D664" t="str">
            <v>CUSTOMER SERVICE</v>
          </cell>
          <cell r="E664" t="str">
            <v>Operational</v>
          </cell>
          <cell r="F664" t="str">
            <v>R65</v>
          </cell>
          <cell r="G664" t="str">
            <v>Excluded</v>
          </cell>
          <cell r="H664" t="str">
            <v>EMPL REQ N-PD</v>
          </cell>
          <cell r="I664">
            <v>13308.25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</row>
        <row r="665">
          <cell r="B665" t="str">
            <v>NON BARG</v>
          </cell>
          <cell r="C665">
            <v>51</v>
          </cell>
          <cell r="D665" t="str">
            <v>CUSTOMER SERVICE</v>
          </cell>
          <cell r="E665" t="str">
            <v>Operational</v>
          </cell>
          <cell r="F665" t="str">
            <v>R69</v>
          </cell>
          <cell r="G665" t="str">
            <v>Excluded</v>
          </cell>
          <cell r="H665" t="str">
            <v>OTHER-NOT PAID</v>
          </cell>
          <cell r="I665">
            <v>2252.25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</row>
        <row r="666">
          <cell r="B666" t="str">
            <v>NON BARG</v>
          </cell>
          <cell r="C666">
            <v>51</v>
          </cell>
          <cell r="D666" t="str">
            <v>CUSTOMER SERVICE</v>
          </cell>
          <cell r="E666" t="str">
            <v>Operational</v>
          </cell>
          <cell r="F666" t="str">
            <v>S50</v>
          </cell>
          <cell r="G666" t="str">
            <v>Non Productive</v>
          </cell>
          <cell r="H666" t="str">
            <v>SHIFT DIFF REG M-8AM</v>
          </cell>
          <cell r="I666">
            <v>50257.25</v>
          </cell>
          <cell r="J666">
            <v>37693</v>
          </cell>
          <cell r="K666">
            <v>0</v>
          </cell>
          <cell r="L666">
            <v>37693</v>
          </cell>
          <cell r="M666">
            <v>37693</v>
          </cell>
          <cell r="N666">
            <v>0</v>
          </cell>
          <cell r="O666">
            <v>37693</v>
          </cell>
        </row>
        <row r="667">
          <cell r="B667" t="str">
            <v>NON BARG</v>
          </cell>
          <cell r="C667">
            <v>51</v>
          </cell>
          <cell r="D667" t="str">
            <v>CUSTOMER SERVICE</v>
          </cell>
          <cell r="E667" t="str">
            <v>Operational</v>
          </cell>
          <cell r="F667" t="str">
            <v>S51</v>
          </cell>
          <cell r="G667" t="str">
            <v>Non Productive</v>
          </cell>
          <cell r="H667" t="str">
            <v>SHIFT DIFF REG 4PM-M</v>
          </cell>
          <cell r="I667">
            <v>152606.75</v>
          </cell>
          <cell r="J667">
            <v>91564.05</v>
          </cell>
          <cell r="K667">
            <v>0</v>
          </cell>
          <cell r="L667">
            <v>91564.05</v>
          </cell>
          <cell r="M667">
            <v>91564.05</v>
          </cell>
          <cell r="N667">
            <v>0</v>
          </cell>
          <cell r="O667">
            <v>91564.05</v>
          </cell>
        </row>
        <row r="668">
          <cell r="B668" t="str">
            <v>NON BARG</v>
          </cell>
          <cell r="C668">
            <v>51</v>
          </cell>
          <cell r="D668" t="str">
            <v>CUSTOMER SERVICE</v>
          </cell>
          <cell r="E668" t="str">
            <v>Operational</v>
          </cell>
          <cell r="F668" t="str">
            <v>T04</v>
          </cell>
          <cell r="G668" t="str">
            <v>Non Productive</v>
          </cell>
          <cell r="H668" t="str">
            <v>ALTERNATIVE AWARD</v>
          </cell>
          <cell r="I668">
            <v>0</v>
          </cell>
          <cell r="J668">
            <v>225185</v>
          </cell>
          <cell r="K668">
            <v>0</v>
          </cell>
          <cell r="L668">
            <v>225185</v>
          </cell>
          <cell r="M668">
            <v>225185</v>
          </cell>
          <cell r="N668">
            <v>0</v>
          </cell>
          <cell r="O668">
            <v>225185</v>
          </cell>
        </row>
        <row r="669">
          <cell r="B669" t="str">
            <v>NON BARG</v>
          </cell>
          <cell r="C669">
            <v>51</v>
          </cell>
          <cell r="D669" t="str">
            <v>CUSTOMER SERVICE</v>
          </cell>
          <cell r="E669" t="str">
            <v>Operational</v>
          </cell>
          <cell r="F669" t="str">
            <v>T12</v>
          </cell>
          <cell r="G669" t="str">
            <v>Non Productive</v>
          </cell>
          <cell r="H669" t="str">
            <v>ALTERNATIVE AWARD</v>
          </cell>
          <cell r="I669">
            <v>0</v>
          </cell>
          <cell r="J669">
            <v>407466.67</v>
          </cell>
          <cell r="K669">
            <v>0</v>
          </cell>
          <cell r="L669">
            <v>407466.67</v>
          </cell>
          <cell r="M669">
            <v>407466.67</v>
          </cell>
          <cell r="N669">
            <v>0</v>
          </cell>
          <cell r="O669">
            <v>407466.67</v>
          </cell>
        </row>
        <row r="670">
          <cell r="B670" t="str">
            <v>NON BARG</v>
          </cell>
          <cell r="C670">
            <v>51</v>
          </cell>
          <cell r="D670" t="str">
            <v>CUSTOMER SERVICE</v>
          </cell>
          <cell r="E670" t="str">
            <v>Operational</v>
          </cell>
          <cell r="F670" t="str">
            <v>T54</v>
          </cell>
          <cell r="G670" t="str">
            <v>Excluded</v>
          </cell>
          <cell r="H670" t="str">
            <v>COMMISSIONS &amp; DRAWS</v>
          </cell>
          <cell r="I670">
            <v>0</v>
          </cell>
          <cell r="J670">
            <v>58845.34</v>
          </cell>
          <cell r="K670">
            <v>0</v>
          </cell>
          <cell r="L670">
            <v>0</v>
          </cell>
          <cell r="M670">
            <v>0</v>
          </cell>
          <cell r="N670">
            <v>58845.34</v>
          </cell>
          <cell r="O670">
            <v>58845.34</v>
          </cell>
        </row>
        <row r="671">
          <cell r="B671" t="str">
            <v>NON BARG</v>
          </cell>
          <cell r="C671">
            <v>51</v>
          </cell>
          <cell r="D671" t="str">
            <v>CUSTOMER SERVICE</v>
          </cell>
          <cell r="E671" t="str">
            <v>Operational</v>
          </cell>
          <cell r="F671" t="str">
            <v>T60</v>
          </cell>
          <cell r="G671" t="str">
            <v>Non Productive</v>
          </cell>
          <cell r="H671" t="str">
            <v>RETRO PAY N-THRFTBL</v>
          </cell>
          <cell r="I671">
            <v>0</v>
          </cell>
          <cell r="J671">
            <v>290.56</v>
          </cell>
          <cell r="K671">
            <v>0</v>
          </cell>
          <cell r="L671">
            <v>290.56</v>
          </cell>
          <cell r="M671">
            <v>290.56</v>
          </cell>
          <cell r="N671">
            <v>0</v>
          </cell>
          <cell r="O671">
            <v>290.56</v>
          </cell>
        </row>
        <row r="672">
          <cell r="B672" t="str">
            <v>NON BARG</v>
          </cell>
          <cell r="C672">
            <v>51</v>
          </cell>
          <cell r="D672" t="str">
            <v>CUSTOMER SERVICE</v>
          </cell>
          <cell r="E672" t="str">
            <v>Operational</v>
          </cell>
          <cell r="F672" t="str">
            <v>T70</v>
          </cell>
          <cell r="G672" t="str">
            <v>Non Productive</v>
          </cell>
          <cell r="H672" t="str">
            <v>LUMP SUM PAYMENT</v>
          </cell>
          <cell r="I672">
            <v>0</v>
          </cell>
          <cell r="J672">
            <v>74511.25</v>
          </cell>
          <cell r="K672">
            <v>0</v>
          </cell>
          <cell r="L672">
            <v>74511.25</v>
          </cell>
          <cell r="M672">
            <v>74511.25</v>
          </cell>
          <cell r="N672">
            <v>0</v>
          </cell>
          <cell r="O672">
            <v>74511.25</v>
          </cell>
        </row>
        <row r="673">
          <cell r="B673" t="str">
            <v>NON BARG</v>
          </cell>
          <cell r="C673">
            <v>51</v>
          </cell>
          <cell r="D673" t="str">
            <v>CUSTOMER SERVICE</v>
          </cell>
          <cell r="E673" t="str">
            <v>Operational</v>
          </cell>
          <cell r="F673" t="str">
            <v>T80</v>
          </cell>
          <cell r="G673" t="str">
            <v>Non Productive</v>
          </cell>
          <cell r="H673" t="str">
            <v>OT ADJUSTMENT</v>
          </cell>
          <cell r="I673">
            <v>0</v>
          </cell>
          <cell r="J673">
            <v>3776.7</v>
          </cell>
          <cell r="K673">
            <v>0</v>
          </cell>
          <cell r="L673">
            <v>3776.7</v>
          </cell>
          <cell r="M673">
            <v>3776.7</v>
          </cell>
          <cell r="N673">
            <v>0</v>
          </cell>
          <cell r="O673">
            <v>3776.7</v>
          </cell>
        </row>
        <row r="674">
          <cell r="B674" t="str">
            <v>NON BARG</v>
          </cell>
          <cell r="C674">
            <v>51</v>
          </cell>
          <cell r="D674" t="str">
            <v>CUSTOMER SERVICE</v>
          </cell>
          <cell r="E674" t="str">
            <v>Operational</v>
          </cell>
          <cell r="F674" t="str">
            <v>X20</v>
          </cell>
          <cell r="G674" t="str">
            <v>Productive</v>
          </cell>
          <cell r="H674" t="str">
            <v>STRAIGHT OVERTIME</v>
          </cell>
          <cell r="I674">
            <v>1861.5</v>
          </cell>
          <cell r="J674">
            <v>44082.87</v>
          </cell>
          <cell r="K674">
            <v>44082.87</v>
          </cell>
          <cell r="L674">
            <v>0</v>
          </cell>
          <cell r="M674">
            <v>44082.87</v>
          </cell>
          <cell r="N674">
            <v>0</v>
          </cell>
          <cell r="O674">
            <v>44082.87</v>
          </cell>
        </row>
        <row r="675">
          <cell r="B675" t="str">
            <v>NON BARG</v>
          </cell>
          <cell r="C675">
            <v>51</v>
          </cell>
          <cell r="D675" t="str">
            <v>CUSTOMER SERVICE</v>
          </cell>
          <cell r="E675" t="str">
            <v>Operational</v>
          </cell>
          <cell r="F675" t="str">
            <v>X23</v>
          </cell>
          <cell r="G675" t="str">
            <v>Productive</v>
          </cell>
          <cell r="H675" t="str">
            <v>EXEMPT OT DEDUCTIBLE</v>
          </cell>
          <cell r="I675">
            <v>22.25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B676" t="str">
            <v>NON BARG</v>
          </cell>
          <cell r="C676">
            <v>51</v>
          </cell>
          <cell r="D676" t="str">
            <v>CUSTOMER SERVICE</v>
          </cell>
          <cell r="E676" t="str">
            <v>Operational</v>
          </cell>
          <cell r="F676" t="str">
            <v>X25</v>
          </cell>
          <cell r="G676" t="str">
            <v>Productive</v>
          </cell>
          <cell r="H676" t="str">
            <v>TMP REL STR OT</v>
          </cell>
          <cell r="I676">
            <v>108.5</v>
          </cell>
          <cell r="J676">
            <v>162.11000000000001</v>
          </cell>
          <cell r="K676">
            <v>162.11000000000001</v>
          </cell>
          <cell r="L676">
            <v>0</v>
          </cell>
          <cell r="M676">
            <v>162.11000000000001</v>
          </cell>
          <cell r="N676">
            <v>0</v>
          </cell>
          <cell r="O676">
            <v>162.11000000000001</v>
          </cell>
        </row>
        <row r="677">
          <cell r="B677" t="str">
            <v>NON BARG</v>
          </cell>
          <cell r="C677">
            <v>51</v>
          </cell>
          <cell r="D677" t="str">
            <v>CUSTOMER SERVICE</v>
          </cell>
          <cell r="E677" t="str">
            <v>Operational</v>
          </cell>
          <cell r="F677" t="str">
            <v>X29</v>
          </cell>
          <cell r="G677" t="str">
            <v>Productive</v>
          </cell>
          <cell r="H677" t="str">
            <v>STR OT EMERG #2</v>
          </cell>
          <cell r="I677">
            <v>19.75</v>
          </cell>
          <cell r="J677">
            <v>606.25</v>
          </cell>
          <cell r="K677">
            <v>606.25</v>
          </cell>
          <cell r="L677">
            <v>0</v>
          </cell>
          <cell r="M677">
            <v>606.25</v>
          </cell>
          <cell r="N677">
            <v>0</v>
          </cell>
          <cell r="O677">
            <v>606.25</v>
          </cell>
        </row>
        <row r="678">
          <cell r="B678" t="str">
            <v>NON BARG</v>
          </cell>
          <cell r="C678">
            <v>51</v>
          </cell>
          <cell r="D678" t="str">
            <v>CUSTOMER SERVICE</v>
          </cell>
          <cell r="E678" t="str">
            <v>Operational</v>
          </cell>
          <cell r="F678" t="str">
            <v>Y12</v>
          </cell>
          <cell r="G678" t="str">
            <v>Productive</v>
          </cell>
          <cell r="H678" t="str">
            <v>TRAVEL TIME-1 1/2</v>
          </cell>
          <cell r="I678">
            <v>50.25</v>
          </cell>
          <cell r="J678">
            <v>992.38</v>
          </cell>
          <cell r="K678">
            <v>992.38</v>
          </cell>
          <cell r="L678">
            <v>0</v>
          </cell>
          <cell r="M678">
            <v>992.38</v>
          </cell>
          <cell r="N678">
            <v>0</v>
          </cell>
          <cell r="O678">
            <v>992.38</v>
          </cell>
        </row>
        <row r="679">
          <cell r="B679" t="str">
            <v>NON BARG</v>
          </cell>
          <cell r="C679">
            <v>51</v>
          </cell>
          <cell r="D679" t="str">
            <v>CUSTOMER SERVICE</v>
          </cell>
          <cell r="E679" t="str">
            <v>Operational</v>
          </cell>
          <cell r="F679" t="str">
            <v>Y21</v>
          </cell>
          <cell r="G679" t="str">
            <v>Productive</v>
          </cell>
          <cell r="H679" t="str">
            <v>TIME &amp; ONE HALF OT</v>
          </cell>
          <cell r="I679">
            <v>63490</v>
          </cell>
          <cell r="J679">
            <v>1374470.59</v>
          </cell>
          <cell r="K679">
            <v>1374470.59</v>
          </cell>
          <cell r="L679">
            <v>0</v>
          </cell>
          <cell r="M679">
            <v>1374470.59</v>
          </cell>
          <cell r="N679">
            <v>0</v>
          </cell>
          <cell r="O679">
            <v>1374470.59</v>
          </cell>
        </row>
        <row r="680">
          <cell r="B680" t="str">
            <v>NON BARG</v>
          </cell>
          <cell r="C680">
            <v>51</v>
          </cell>
          <cell r="D680" t="str">
            <v>CUSTOMER SERVICE</v>
          </cell>
          <cell r="E680" t="str">
            <v>Operational</v>
          </cell>
          <cell r="F680" t="str">
            <v>Y25</v>
          </cell>
          <cell r="G680" t="str">
            <v>Productive</v>
          </cell>
          <cell r="H680" t="str">
            <v>TEMP RELIEVING-1 1/2</v>
          </cell>
          <cell r="I680">
            <v>1016.25</v>
          </cell>
          <cell r="J680">
            <v>1898.8</v>
          </cell>
          <cell r="K680">
            <v>1898.8</v>
          </cell>
          <cell r="L680">
            <v>0</v>
          </cell>
          <cell r="M680">
            <v>1898.8</v>
          </cell>
          <cell r="N680">
            <v>0</v>
          </cell>
          <cell r="O680">
            <v>1898.8</v>
          </cell>
        </row>
        <row r="681">
          <cell r="B681" t="str">
            <v>NON BARG</v>
          </cell>
          <cell r="C681">
            <v>51</v>
          </cell>
          <cell r="D681" t="str">
            <v>CUSTOMER SERVICE</v>
          </cell>
          <cell r="E681" t="str">
            <v>Operational</v>
          </cell>
          <cell r="F681" t="str">
            <v>Y27</v>
          </cell>
          <cell r="G681" t="str">
            <v>Productive</v>
          </cell>
          <cell r="H681" t="str">
            <v>1 1/2 OT EMERG</v>
          </cell>
          <cell r="I681">
            <v>228</v>
          </cell>
          <cell r="J681">
            <v>11703.36</v>
          </cell>
          <cell r="K681">
            <v>11703.36</v>
          </cell>
          <cell r="L681">
            <v>0</v>
          </cell>
          <cell r="M681">
            <v>11703.36</v>
          </cell>
          <cell r="N681">
            <v>0</v>
          </cell>
          <cell r="O681">
            <v>11703.36</v>
          </cell>
        </row>
        <row r="682">
          <cell r="B682" t="str">
            <v>NON BARG</v>
          </cell>
          <cell r="C682">
            <v>51</v>
          </cell>
          <cell r="D682" t="str">
            <v>CUSTOMER SERVICE</v>
          </cell>
          <cell r="E682" t="str">
            <v>Operational</v>
          </cell>
          <cell r="F682" t="str">
            <v>Y50</v>
          </cell>
          <cell r="G682" t="str">
            <v>Productive</v>
          </cell>
          <cell r="H682" t="str">
            <v>1ST SHIFT DIFF-1 1/2</v>
          </cell>
          <cell r="I682">
            <v>2957.5</v>
          </cell>
          <cell r="J682">
            <v>3327.52</v>
          </cell>
          <cell r="K682">
            <v>3327.52</v>
          </cell>
          <cell r="L682">
            <v>0</v>
          </cell>
          <cell r="M682">
            <v>3327.52</v>
          </cell>
          <cell r="N682">
            <v>0</v>
          </cell>
          <cell r="O682">
            <v>3327.52</v>
          </cell>
        </row>
        <row r="683">
          <cell r="B683" t="str">
            <v>NON BARG</v>
          </cell>
          <cell r="C683">
            <v>51</v>
          </cell>
          <cell r="D683" t="str">
            <v>CUSTOMER SERVICE</v>
          </cell>
          <cell r="E683" t="str">
            <v>Operational</v>
          </cell>
          <cell r="F683" t="str">
            <v>Y51</v>
          </cell>
          <cell r="G683" t="str">
            <v>Productive</v>
          </cell>
          <cell r="H683" t="str">
            <v>3RD SHIFT DIFF-1 1/2</v>
          </cell>
          <cell r="I683">
            <v>5283</v>
          </cell>
          <cell r="J683">
            <v>4754.82</v>
          </cell>
          <cell r="K683">
            <v>4754.82</v>
          </cell>
          <cell r="L683">
            <v>0</v>
          </cell>
          <cell r="M683">
            <v>4754.82</v>
          </cell>
          <cell r="N683">
            <v>0</v>
          </cell>
          <cell r="O683">
            <v>4754.82</v>
          </cell>
        </row>
        <row r="684">
          <cell r="B684" t="str">
            <v>NON BARG</v>
          </cell>
          <cell r="C684">
            <v>51</v>
          </cell>
          <cell r="D684" t="str">
            <v>CUSTOMER SERVICE</v>
          </cell>
          <cell r="E684" t="str">
            <v>Operational</v>
          </cell>
          <cell r="F684" t="str">
            <v>Z01</v>
          </cell>
          <cell r="G684" t="str">
            <v>Productive</v>
          </cell>
          <cell r="H684" t="str">
            <v>REGULAR-DBL OT</v>
          </cell>
          <cell r="I684">
            <v>24</v>
          </cell>
          <cell r="J684">
            <v>494.8</v>
          </cell>
          <cell r="K684">
            <v>494.8</v>
          </cell>
          <cell r="L684">
            <v>0</v>
          </cell>
          <cell r="M684">
            <v>494.8</v>
          </cell>
          <cell r="N684">
            <v>0</v>
          </cell>
          <cell r="O684">
            <v>494.8</v>
          </cell>
        </row>
        <row r="685">
          <cell r="B685" t="str">
            <v>NON BARG</v>
          </cell>
          <cell r="C685">
            <v>51</v>
          </cell>
          <cell r="D685" t="str">
            <v>CUSTOMER SERVICE</v>
          </cell>
          <cell r="E685" t="str">
            <v>Operational</v>
          </cell>
          <cell r="F685" t="str">
            <v>Z12</v>
          </cell>
          <cell r="G685" t="str">
            <v>Productive</v>
          </cell>
          <cell r="H685" t="str">
            <v>TRAVEL TIME-DBL OT</v>
          </cell>
          <cell r="I685">
            <v>1</v>
          </cell>
          <cell r="J685">
            <v>22.48</v>
          </cell>
          <cell r="K685">
            <v>22.48</v>
          </cell>
          <cell r="L685">
            <v>0</v>
          </cell>
          <cell r="M685">
            <v>22.48</v>
          </cell>
          <cell r="N685">
            <v>0</v>
          </cell>
          <cell r="O685">
            <v>22.48</v>
          </cell>
        </row>
        <row r="686">
          <cell r="B686" t="str">
            <v>NON BARG</v>
          </cell>
          <cell r="C686">
            <v>51</v>
          </cell>
          <cell r="D686" t="str">
            <v>CUSTOMER SERVICE</v>
          </cell>
          <cell r="E686" t="str">
            <v>Operational</v>
          </cell>
          <cell r="F686" t="str">
            <v>Z22</v>
          </cell>
          <cell r="G686" t="str">
            <v>Productive</v>
          </cell>
          <cell r="H686" t="str">
            <v>DOUBLE OVERTIME</v>
          </cell>
          <cell r="I686">
            <v>666</v>
          </cell>
          <cell r="J686">
            <v>25942.28</v>
          </cell>
          <cell r="K686">
            <v>25942.28</v>
          </cell>
          <cell r="L686">
            <v>0</v>
          </cell>
          <cell r="M686">
            <v>25942.28</v>
          </cell>
          <cell r="N686">
            <v>0</v>
          </cell>
          <cell r="O686">
            <v>25942.28</v>
          </cell>
        </row>
        <row r="687">
          <cell r="B687" t="str">
            <v>NON BARG</v>
          </cell>
          <cell r="C687">
            <v>51</v>
          </cell>
          <cell r="D687" t="str">
            <v>CUSTOMER SERVICE</v>
          </cell>
          <cell r="E687" t="str">
            <v>Operational</v>
          </cell>
          <cell r="F687" t="str">
            <v>Z51</v>
          </cell>
          <cell r="G687" t="str">
            <v>Productive</v>
          </cell>
          <cell r="H687" t="str">
            <v>3RD SHFT DBL OT</v>
          </cell>
          <cell r="I687">
            <v>8</v>
          </cell>
          <cell r="J687">
            <v>9.6</v>
          </cell>
          <cell r="K687">
            <v>9.6</v>
          </cell>
          <cell r="L687">
            <v>0</v>
          </cell>
          <cell r="M687">
            <v>9.6</v>
          </cell>
          <cell r="N687">
            <v>0</v>
          </cell>
          <cell r="O687">
            <v>9.6</v>
          </cell>
        </row>
        <row r="688">
          <cell r="B688" t="str">
            <v>NON BARG</v>
          </cell>
          <cell r="C688">
            <v>62</v>
          </cell>
          <cell r="D688" t="str">
            <v>ENERGY MARKETING</v>
          </cell>
          <cell r="E688" t="str">
            <v>Operational</v>
          </cell>
          <cell r="F688">
            <v>10</v>
          </cell>
          <cell r="G688" t="str">
            <v>Productive</v>
          </cell>
          <cell r="H688" t="str">
            <v>REGULAR</v>
          </cell>
          <cell r="I688">
            <v>127693</v>
          </cell>
          <cell r="J688">
            <v>4656146.33</v>
          </cell>
          <cell r="K688">
            <v>4656146.33</v>
          </cell>
          <cell r="L688">
            <v>0</v>
          </cell>
          <cell r="M688">
            <v>4656146.33</v>
          </cell>
          <cell r="N688">
            <v>0</v>
          </cell>
          <cell r="O688">
            <v>4656146.33</v>
          </cell>
        </row>
        <row r="689">
          <cell r="B689" t="str">
            <v>NON BARG</v>
          </cell>
          <cell r="C689">
            <v>62</v>
          </cell>
          <cell r="D689" t="str">
            <v>ENERGY MARKETING</v>
          </cell>
          <cell r="E689" t="str">
            <v>Operational</v>
          </cell>
          <cell r="F689">
            <v>20</v>
          </cell>
          <cell r="G689" t="str">
            <v>Non Productive</v>
          </cell>
          <cell r="H689" t="str">
            <v>HOLIDAY</v>
          </cell>
          <cell r="I689">
            <v>5640</v>
          </cell>
          <cell r="J689">
            <v>207262.4</v>
          </cell>
          <cell r="K689">
            <v>0</v>
          </cell>
          <cell r="L689">
            <v>207262.4</v>
          </cell>
          <cell r="M689">
            <v>207262.4</v>
          </cell>
          <cell r="N689">
            <v>0</v>
          </cell>
          <cell r="O689">
            <v>207262.4</v>
          </cell>
        </row>
        <row r="690">
          <cell r="B690" t="str">
            <v>NON BARG</v>
          </cell>
          <cell r="C690">
            <v>62</v>
          </cell>
          <cell r="D690" t="str">
            <v>ENERGY MARKETING</v>
          </cell>
          <cell r="E690" t="str">
            <v>Operational</v>
          </cell>
          <cell r="F690">
            <v>30</v>
          </cell>
          <cell r="G690" t="str">
            <v>Non Productive</v>
          </cell>
          <cell r="H690" t="str">
            <v>VACATION</v>
          </cell>
          <cell r="I690">
            <v>7874</v>
          </cell>
          <cell r="J690">
            <v>304858.03000000003</v>
          </cell>
          <cell r="K690">
            <v>0</v>
          </cell>
          <cell r="L690">
            <v>304858.03000000003</v>
          </cell>
          <cell r="M690">
            <v>304858.03000000003</v>
          </cell>
          <cell r="N690">
            <v>0</v>
          </cell>
          <cell r="O690">
            <v>304858.03000000003</v>
          </cell>
        </row>
        <row r="691">
          <cell r="B691" t="str">
            <v>NON BARG</v>
          </cell>
          <cell r="C691">
            <v>62</v>
          </cell>
          <cell r="D691" t="str">
            <v>ENERGY MARKETING</v>
          </cell>
          <cell r="E691" t="str">
            <v>Operational</v>
          </cell>
          <cell r="F691">
            <v>40</v>
          </cell>
          <cell r="G691" t="str">
            <v>Non Productive</v>
          </cell>
          <cell r="H691" t="str">
            <v>EMPLOYEE ILLNESS</v>
          </cell>
          <cell r="I691">
            <v>1076.5</v>
          </cell>
          <cell r="J691">
            <v>36402.28</v>
          </cell>
          <cell r="K691">
            <v>0</v>
          </cell>
          <cell r="L691">
            <v>36402.28</v>
          </cell>
          <cell r="M691">
            <v>36402.28</v>
          </cell>
          <cell r="N691">
            <v>0</v>
          </cell>
          <cell r="O691">
            <v>36402.28</v>
          </cell>
        </row>
        <row r="692">
          <cell r="B692" t="str">
            <v>NON BARG</v>
          </cell>
          <cell r="C692">
            <v>62</v>
          </cell>
          <cell r="D692" t="str">
            <v>ENERGY MARKETING</v>
          </cell>
          <cell r="E692" t="str">
            <v>Operational</v>
          </cell>
          <cell r="F692">
            <v>50</v>
          </cell>
          <cell r="G692" t="str">
            <v>Non Productive</v>
          </cell>
          <cell r="H692" t="str">
            <v>JURY DUTY</v>
          </cell>
          <cell r="I692">
            <v>16</v>
          </cell>
          <cell r="J692">
            <v>308</v>
          </cell>
          <cell r="K692">
            <v>0</v>
          </cell>
          <cell r="L692">
            <v>308</v>
          </cell>
          <cell r="M692">
            <v>308</v>
          </cell>
          <cell r="N692">
            <v>0</v>
          </cell>
          <cell r="O692">
            <v>308</v>
          </cell>
        </row>
        <row r="693">
          <cell r="B693" t="str">
            <v>NON BARG</v>
          </cell>
          <cell r="C693">
            <v>62</v>
          </cell>
          <cell r="D693" t="str">
            <v>ENERGY MARKETING</v>
          </cell>
          <cell r="E693" t="str">
            <v>Operational</v>
          </cell>
          <cell r="F693">
            <v>70</v>
          </cell>
          <cell r="G693" t="str">
            <v>Non Productive</v>
          </cell>
          <cell r="H693" t="str">
            <v>DEATH IN FAMILY</v>
          </cell>
          <cell r="I693">
            <v>144</v>
          </cell>
          <cell r="J693">
            <v>5420.45</v>
          </cell>
          <cell r="K693">
            <v>0</v>
          </cell>
          <cell r="L693">
            <v>5420.45</v>
          </cell>
          <cell r="M693">
            <v>5420.45</v>
          </cell>
          <cell r="N693">
            <v>0</v>
          </cell>
          <cell r="O693">
            <v>5420.45</v>
          </cell>
        </row>
        <row r="694">
          <cell r="B694" t="str">
            <v>NON BARG</v>
          </cell>
          <cell r="C694">
            <v>62</v>
          </cell>
          <cell r="D694" t="str">
            <v>ENERGY MARKETING</v>
          </cell>
          <cell r="E694" t="str">
            <v>Operational</v>
          </cell>
          <cell r="F694">
            <v>90</v>
          </cell>
          <cell r="G694" t="str">
            <v>Non Productive</v>
          </cell>
          <cell r="H694" t="str">
            <v>OTHER REGULAR HOURS</v>
          </cell>
          <cell r="I694">
            <v>304</v>
          </cell>
          <cell r="J694">
            <v>7874.1</v>
          </cell>
          <cell r="K694">
            <v>0</v>
          </cell>
          <cell r="L694">
            <v>7874.1</v>
          </cell>
          <cell r="M694">
            <v>7874.1</v>
          </cell>
          <cell r="N694">
            <v>0</v>
          </cell>
          <cell r="O694">
            <v>7874.1</v>
          </cell>
        </row>
        <row r="695">
          <cell r="B695" t="str">
            <v>NON BARG</v>
          </cell>
          <cell r="C695">
            <v>62</v>
          </cell>
          <cell r="D695" t="str">
            <v>ENERGY MARKETING</v>
          </cell>
          <cell r="E695" t="str">
            <v>Operational</v>
          </cell>
          <cell r="F695">
            <v>300</v>
          </cell>
          <cell r="G695" t="str">
            <v>Non Productive</v>
          </cell>
          <cell r="H695" t="str">
            <v>PERF EXC REWARD</v>
          </cell>
          <cell r="I695">
            <v>0</v>
          </cell>
          <cell r="J695">
            <v>15418</v>
          </cell>
          <cell r="K695">
            <v>0</v>
          </cell>
          <cell r="L695">
            <v>15418</v>
          </cell>
          <cell r="M695">
            <v>15418</v>
          </cell>
          <cell r="N695">
            <v>0</v>
          </cell>
          <cell r="O695">
            <v>15418</v>
          </cell>
        </row>
        <row r="696">
          <cell r="B696" t="str">
            <v>NON BARG</v>
          </cell>
          <cell r="C696">
            <v>62</v>
          </cell>
          <cell r="D696" t="str">
            <v>ENERGY MARKETING</v>
          </cell>
          <cell r="E696" t="str">
            <v>Operational</v>
          </cell>
          <cell r="F696">
            <v>330</v>
          </cell>
          <cell r="G696" t="str">
            <v>Excluded</v>
          </cell>
          <cell r="H696" t="str">
            <v>RETRO PAY THRFTBL</v>
          </cell>
          <cell r="I696">
            <v>0</v>
          </cell>
          <cell r="J696">
            <v>265.2</v>
          </cell>
          <cell r="K696">
            <v>0</v>
          </cell>
          <cell r="L696">
            <v>0</v>
          </cell>
          <cell r="M696">
            <v>0</v>
          </cell>
          <cell r="N696">
            <v>265.2</v>
          </cell>
          <cell r="O696">
            <v>265.2</v>
          </cell>
        </row>
        <row r="697">
          <cell r="B697" t="str">
            <v>NON BARG</v>
          </cell>
          <cell r="C697">
            <v>62</v>
          </cell>
          <cell r="D697" t="str">
            <v>ENERGY MARKETING</v>
          </cell>
          <cell r="E697" t="str">
            <v>Operational</v>
          </cell>
          <cell r="F697">
            <v>430</v>
          </cell>
          <cell r="G697" t="str">
            <v>Non Productive</v>
          </cell>
          <cell r="H697" t="str">
            <v>FINAL VACATION ALLOW</v>
          </cell>
          <cell r="I697">
            <v>376</v>
          </cell>
          <cell r="J697">
            <v>7938.3</v>
          </cell>
          <cell r="K697">
            <v>0</v>
          </cell>
          <cell r="L697">
            <v>7938.3</v>
          </cell>
          <cell r="M697">
            <v>7938.3</v>
          </cell>
          <cell r="N697">
            <v>0</v>
          </cell>
          <cell r="O697">
            <v>7938.3</v>
          </cell>
        </row>
        <row r="698">
          <cell r="B698" t="str">
            <v>NON BARG</v>
          </cell>
          <cell r="C698">
            <v>62</v>
          </cell>
          <cell r="D698" t="str">
            <v>ENERGY MARKETING</v>
          </cell>
          <cell r="E698" t="str">
            <v>Operational</v>
          </cell>
          <cell r="F698">
            <v>560</v>
          </cell>
          <cell r="G698" t="str">
            <v>Non Productive</v>
          </cell>
          <cell r="H698" t="str">
            <v>LUMP SUM - MERIT</v>
          </cell>
          <cell r="I698">
            <v>0</v>
          </cell>
          <cell r="J698">
            <v>2200</v>
          </cell>
          <cell r="K698">
            <v>0</v>
          </cell>
          <cell r="L698">
            <v>2200</v>
          </cell>
          <cell r="M698">
            <v>2200</v>
          </cell>
          <cell r="N698">
            <v>0</v>
          </cell>
          <cell r="O698">
            <v>2200</v>
          </cell>
        </row>
        <row r="699">
          <cell r="B699" t="str">
            <v>NON BARG</v>
          </cell>
          <cell r="C699">
            <v>62</v>
          </cell>
          <cell r="D699" t="str">
            <v>ENERGY MARKETING</v>
          </cell>
          <cell r="E699" t="str">
            <v>Operational</v>
          </cell>
          <cell r="F699">
            <v>580</v>
          </cell>
          <cell r="G699" t="str">
            <v>Non Productive</v>
          </cell>
          <cell r="H699" t="str">
            <v>SICKNESS IN FAMILY</v>
          </cell>
          <cell r="I699">
            <v>171</v>
          </cell>
          <cell r="J699">
            <v>6269.93</v>
          </cell>
          <cell r="K699">
            <v>0</v>
          </cell>
          <cell r="L699">
            <v>6269.93</v>
          </cell>
          <cell r="M699">
            <v>6269.93</v>
          </cell>
          <cell r="N699">
            <v>0</v>
          </cell>
          <cell r="O699">
            <v>6269.93</v>
          </cell>
        </row>
        <row r="700">
          <cell r="B700" t="str">
            <v>NON BARG</v>
          </cell>
          <cell r="C700">
            <v>62</v>
          </cell>
          <cell r="D700" t="str">
            <v>ENERGY MARKETING</v>
          </cell>
          <cell r="E700" t="str">
            <v>Operational</v>
          </cell>
          <cell r="F700">
            <v>970</v>
          </cell>
          <cell r="G700" t="str">
            <v>Excluded</v>
          </cell>
          <cell r="H700" t="str">
            <v>PRETAX MEDICAL</v>
          </cell>
          <cell r="I700">
            <v>0</v>
          </cell>
          <cell r="J700">
            <v>-232772</v>
          </cell>
          <cell r="K700">
            <v>0</v>
          </cell>
          <cell r="L700">
            <v>0</v>
          </cell>
          <cell r="M700">
            <v>0</v>
          </cell>
          <cell r="N700">
            <v>-232772</v>
          </cell>
          <cell r="O700">
            <v>-232772</v>
          </cell>
        </row>
        <row r="701">
          <cell r="B701" t="str">
            <v>NON BARG</v>
          </cell>
          <cell r="C701">
            <v>62</v>
          </cell>
          <cell r="D701" t="str">
            <v>ENERGY MARKETING</v>
          </cell>
          <cell r="E701" t="str">
            <v>Operational</v>
          </cell>
          <cell r="F701">
            <v>971</v>
          </cell>
          <cell r="G701" t="str">
            <v>Excluded</v>
          </cell>
          <cell r="H701" t="str">
            <v>MEDICAL BENEFIT $</v>
          </cell>
          <cell r="I701">
            <v>0</v>
          </cell>
          <cell r="J701">
            <v>182284</v>
          </cell>
          <cell r="K701">
            <v>0</v>
          </cell>
          <cell r="L701">
            <v>0</v>
          </cell>
          <cell r="M701">
            <v>0</v>
          </cell>
          <cell r="N701">
            <v>182284</v>
          </cell>
          <cell r="O701">
            <v>182284</v>
          </cell>
        </row>
        <row r="702">
          <cell r="B702" t="str">
            <v>NON BARG</v>
          </cell>
          <cell r="C702">
            <v>62</v>
          </cell>
          <cell r="D702" t="str">
            <v>ENERGY MARKETING</v>
          </cell>
          <cell r="E702" t="str">
            <v>Operational</v>
          </cell>
          <cell r="F702">
            <v>972</v>
          </cell>
          <cell r="G702" t="str">
            <v>Excluded</v>
          </cell>
          <cell r="H702" t="str">
            <v>PRETAX DENTAL</v>
          </cell>
          <cell r="I702">
            <v>0</v>
          </cell>
          <cell r="J702">
            <v>-11302.76</v>
          </cell>
          <cell r="K702">
            <v>0</v>
          </cell>
          <cell r="L702">
            <v>0</v>
          </cell>
          <cell r="M702">
            <v>0</v>
          </cell>
          <cell r="N702">
            <v>-11302.76</v>
          </cell>
          <cell r="O702">
            <v>-11302.76</v>
          </cell>
        </row>
        <row r="703">
          <cell r="B703" t="str">
            <v>NON BARG</v>
          </cell>
          <cell r="C703">
            <v>62</v>
          </cell>
          <cell r="D703" t="str">
            <v>ENERGY MARKETING</v>
          </cell>
          <cell r="E703" t="str">
            <v>Operational</v>
          </cell>
          <cell r="F703">
            <v>973</v>
          </cell>
          <cell r="G703" t="str">
            <v>Excluded</v>
          </cell>
          <cell r="H703" t="str">
            <v>DENTAL BENEFIT $</v>
          </cell>
          <cell r="I703">
            <v>0</v>
          </cell>
          <cell r="J703">
            <v>5226</v>
          </cell>
          <cell r="K703">
            <v>0</v>
          </cell>
          <cell r="L703">
            <v>0</v>
          </cell>
          <cell r="M703">
            <v>0</v>
          </cell>
          <cell r="N703">
            <v>5226</v>
          </cell>
          <cell r="O703">
            <v>5226</v>
          </cell>
        </row>
        <row r="704">
          <cell r="B704" t="str">
            <v>NON BARG</v>
          </cell>
          <cell r="C704">
            <v>62</v>
          </cell>
          <cell r="D704" t="str">
            <v>ENERGY MARKETING</v>
          </cell>
          <cell r="E704" t="str">
            <v>Operational</v>
          </cell>
          <cell r="F704">
            <v>974</v>
          </cell>
          <cell r="G704" t="str">
            <v>Excluded</v>
          </cell>
          <cell r="H704" t="str">
            <v>PRETAX EMP LIFE INS</v>
          </cell>
          <cell r="I704">
            <v>0</v>
          </cell>
          <cell r="J704">
            <v>-19529.96</v>
          </cell>
          <cell r="K704">
            <v>0</v>
          </cell>
          <cell r="L704">
            <v>0</v>
          </cell>
          <cell r="M704">
            <v>0</v>
          </cell>
          <cell r="N704">
            <v>-19529.96</v>
          </cell>
          <cell r="O704">
            <v>-19529.96</v>
          </cell>
        </row>
        <row r="705">
          <cell r="B705" t="str">
            <v>NON BARG</v>
          </cell>
          <cell r="C705">
            <v>62</v>
          </cell>
          <cell r="D705" t="str">
            <v>ENERGY MARKETING</v>
          </cell>
          <cell r="E705" t="str">
            <v>Operational</v>
          </cell>
          <cell r="F705">
            <v>976</v>
          </cell>
          <cell r="G705" t="str">
            <v>Excluded</v>
          </cell>
          <cell r="H705" t="str">
            <v>LIFE INS BENEFIT $</v>
          </cell>
          <cell r="I705">
            <v>0</v>
          </cell>
          <cell r="J705">
            <v>4646.5600000000004</v>
          </cell>
          <cell r="K705">
            <v>0</v>
          </cell>
          <cell r="L705">
            <v>0</v>
          </cell>
          <cell r="M705">
            <v>0</v>
          </cell>
          <cell r="N705">
            <v>4646.5600000000004</v>
          </cell>
          <cell r="O705">
            <v>4646.5600000000004</v>
          </cell>
        </row>
        <row r="706">
          <cell r="B706" t="str">
            <v>NON BARG</v>
          </cell>
          <cell r="C706">
            <v>62</v>
          </cell>
          <cell r="D706" t="str">
            <v>ENERGY MARKETING</v>
          </cell>
          <cell r="E706" t="str">
            <v>Operational</v>
          </cell>
          <cell r="F706">
            <v>977</v>
          </cell>
          <cell r="G706" t="str">
            <v>Excluded</v>
          </cell>
          <cell r="H706" t="str">
            <v>PRETAX LTD</v>
          </cell>
          <cell r="I706">
            <v>0</v>
          </cell>
          <cell r="J706">
            <v>-23719.62</v>
          </cell>
          <cell r="K706">
            <v>0</v>
          </cell>
          <cell r="L706">
            <v>0</v>
          </cell>
          <cell r="M706">
            <v>0</v>
          </cell>
          <cell r="N706">
            <v>-23719.62</v>
          </cell>
          <cell r="O706">
            <v>-23719.62</v>
          </cell>
        </row>
        <row r="707">
          <cell r="B707" t="str">
            <v>NON BARG</v>
          </cell>
          <cell r="C707">
            <v>62</v>
          </cell>
          <cell r="D707" t="str">
            <v>ENERGY MARKETING</v>
          </cell>
          <cell r="E707" t="str">
            <v>Operational</v>
          </cell>
          <cell r="F707">
            <v>978</v>
          </cell>
          <cell r="G707" t="str">
            <v>Excluded</v>
          </cell>
          <cell r="H707" t="str">
            <v>LTD BENEFIT $</v>
          </cell>
          <cell r="I707">
            <v>0</v>
          </cell>
          <cell r="J707">
            <v>22647.119999999999</v>
          </cell>
          <cell r="K707">
            <v>0</v>
          </cell>
          <cell r="L707">
            <v>0</v>
          </cell>
          <cell r="M707">
            <v>0</v>
          </cell>
          <cell r="N707">
            <v>22647.119999999999</v>
          </cell>
          <cell r="O707">
            <v>22647.119999999999</v>
          </cell>
        </row>
        <row r="708">
          <cell r="B708" t="str">
            <v>NON BARG</v>
          </cell>
          <cell r="C708">
            <v>62</v>
          </cell>
          <cell r="D708" t="str">
            <v>ENERGY MARKETING</v>
          </cell>
          <cell r="E708" t="str">
            <v>Operational</v>
          </cell>
          <cell r="F708">
            <v>979</v>
          </cell>
          <cell r="G708" t="str">
            <v>Excluded</v>
          </cell>
          <cell r="H708" t="str">
            <v>VACATION BUY</v>
          </cell>
          <cell r="I708">
            <v>0</v>
          </cell>
          <cell r="J708">
            <v>-17751.32</v>
          </cell>
          <cell r="K708">
            <v>0</v>
          </cell>
          <cell r="L708">
            <v>0</v>
          </cell>
          <cell r="M708">
            <v>0</v>
          </cell>
          <cell r="N708">
            <v>-17751.32</v>
          </cell>
          <cell r="O708">
            <v>-17751.32</v>
          </cell>
        </row>
        <row r="709">
          <cell r="B709" t="str">
            <v>NON BARG</v>
          </cell>
          <cell r="C709">
            <v>62</v>
          </cell>
          <cell r="D709" t="str">
            <v>ENERGY MARKETING</v>
          </cell>
          <cell r="E709" t="str">
            <v>Operational</v>
          </cell>
          <cell r="F709">
            <v>981</v>
          </cell>
          <cell r="G709" t="str">
            <v>Excluded</v>
          </cell>
          <cell r="H709" t="str">
            <v>PRETAX HLTH CARE</v>
          </cell>
          <cell r="I709">
            <v>0</v>
          </cell>
          <cell r="J709">
            <v>-14769.12</v>
          </cell>
          <cell r="K709">
            <v>0</v>
          </cell>
          <cell r="L709">
            <v>0</v>
          </cell>
          <cell r="M709">
            <v>0</v>
          </cell>
          <cell r="N709">
            <v>-14769.12</v>
          </cell>
          <cell r="O709">
            <v>-14769.12</v>
          </cell>
        </row>
        <row r="710">
          <cell r="B710" t="str">
            <v>NON BARG</v>
          </cell>
          <cell r="C710">
            <v>62</v>
          </cell>
          <cell r="D710" t="str">
            <v>ENERGY MARKETING</v>
          </cell>
          <cell r="E710" t="str">
            <v>Operational</v>
          </cell>
          <cell r="F710">
            <v>983</v>
          </cell>
          <cell r="G710" t="str">
            <v>Excluded</v>
          </cell>
          <cell r="H710" t="str">
            <v>PRETAX DEP CARE</v>
          </cell>
          <cell r="I710">
            <v>0</v>
          </cell>
          <cell r="J710">
            <v>-4999.92</v>
          </cell>
          <cell r="K710">
            <v>0</v>
          </cell>
          <cell r="L710">
            <v>0</v>
          </cell>
          <cell r="M710">
            <v>0</v>
          </cell>
          <cell r="N710">
            <v>-4999.92</v>
          </cell>
          <cell r="O710">
            <v>-4999.92</v>
          </cell>
        </row>
        <row r="711">
          <cell r="B711" t="str">
            <v>NON BARG</v>
          </cell>
          <cell r="C711">
            <v>62</v>
          </cell>
          <cell r="D711" t="str">
            <v>ENERGY MARKETING</v>
          </cell>
          <cell r="E711" t="str">
            <v>Operational</v>
          </cell>
          <cell r="F711">
            <v>984</v>
          </cell>
          <cell r="G711" t="str">
            <v>Excluded</v>
          </cell>
          <cell r="H711" t="str">
            <v>VISION - PRE-TAX DED</v>
          </cell>
          <cell r="I711">
            <v>0</v>
          </cell>
          <cell r="J711">
            <v>-5659.2</v>
          </cell>
          <cell r="K711">
            <v>0</v>
          </cell>
          <cell r="L711">
            <v>0</v>
          </cell>
          <cell r="M711">
            <v>0</v>
          </cell>
          <cell r="N711">
            <v>-5659.2</v>
          </cell>
          <cell r="O711">
            <v>-5659.2</v>
          </cell>
        </row>
        <row r="712">
          <cell r="B712" t="str">
            <v>NON BARG</v>
          </cell>
          <cell r="C712">
            <v>62</v>
          </cell>
          <cell r="D712" t="str">
            <v>ENERGY MARKETING</v>
          </cell>
          <cell r="E712" t="str">
            <v>Operational</v>
          </cell>
          <cell r="F712">
            <v>985</v>
          </cell>
          <cell r="G712" t="str">
            <v>Excluded</v>
          </cell>
          <cell r="H712" t="str">
            <v>VACATION BUY</v>
          </cell>
          <cell r="I712">
            <v>0</v>
          </cell>
          <cell r="J712">
            <v>-831.64</v>
          </cell>
          <cell r="K712">
            <v>0</v>
          </cell>
          <cell r="L712">
            <v>0</v>
          </cell>
          <cell r="M712">
            <v>0</v>
          </cell>
          <cell r="N712">
            <v>-831.64</v>
          </cell>
          <cell r="O712">
            <v>-831.64</v>
          </cell>
        </row>
        <row r="713">
          <cell r="B713" t="str">
            <v>NON BARG</v>
          </cell>
          <cell r="C713">
            <v>62</v>
          </cell>
          <cell r="D713" t="str">
            <v>ENERGY MARKETING</v>
          </cell>
          <cell r="E713" t="str">
            <v>Operational</v>
          </cell>
          <cell r="F713">
            <v>990</v>
          </cell>
          <cell r="G713" t="str">
            <v>Excluded</v>
          </cell>
          <cell r="H713" t="str">
            <v>THRIFT CATCH UP</v>
          </cell>
          <cell r="I713">
            <v>0</v>
          </cell>
          <cell r="J713">
            <v>-2777.28</v>
          </cell>
          <cell r="K713">
            <v>0</v>
          </cell>
          <cell r="L713">
            <v>0</v>
          </cell>
          <cell r="M713">
            <v>0</v>
          </cell>
          <cell r="N713">
            <v>-2777.28</v>
          </cell>
          <cell r="O713">
            <v>-2777.28</v>
          </cell>
        </row>
        <row r="714">
          <cell r="B714" t="str">
            <v>NON BARG</v>
          </cell>
          <cell r="C714">
            <v>62</v>
          </cell>
          <cell r="D714" t="str">
            <v>ENERGY MARKETING</v>
          </cell>
          <cell r="E714" t="str">
            <v>Operational</v>
          </cell>
          <cell r="F714">
            <v>998</v>
          </cell>
          <cell r="G714" t="str">
            <v>Excluded</v>
          </cell>
          <cell r="H714" t="str">
            <v>BA THRFT STP AT CAP</v>
          </cell>
          <cell r="I714">
            <v>0</v>
          </cell>
          <cell r="J714">
            <v>-232771.26</v>
          </cell>
          <cell r="K714">
            <v>0</v>
          </cell>
          <cell r="L714">
            <v>0</v>
          </cell>
          <cell r="M714">
            <v>0</v>
          </cell>
          <cell r="N714">
            <v>-232771.26</v>
          </cell>
          <cell r="O714">
            <v>-232771.26</v>
          </cell>
        </row>
        <row r="715">
          <cell r="B715" t="str">
            <v>NON BARG</v>
          </cell>
          <cell r="C715">
            <v>62</v>
          </cell>
          <cell r="D715" t="str">
            <v>ENERGY MARKETING</v>
          </cell>
          <cell r="E715" t="str">
            <v>Operational</v>
          </cell>
          <cell r="F715">
            <v>999</v>
          </cell>
          <cell r="G715" t="str">
            <v>Excluded</v>
          </cell>
          <cell r="H715" t="str">
            <v>SUP THRFT STP AT CAP</v>
          </cell>
          <cell r="I715">
            <v>0</v>
          </cell>
          <cell r="J715">
            <v>-97950.64</v>
          </cell>
          <cell r="K715">
            <v>0</v>
          </cell>
          <cell r="L715">
            <v>0</v>
          </cell>
          <cell r="M715">
            <v>0</v>
          </cell>
          <cell r="N715">
            <v>-97950.64</v>
          </cell>
          <cell r="O715">
            <v>-97950.64</v>
          </cell>
        </row>
        <row r="716">
          <cell r="B716" t="str">
            <v>NON BARG</v>
          </cell>
          <cell r="C716">
            <v>62</v>
          </cell>
          <cell r="D716" t="str">
            <v>ENERGY MARKETING</v>
          </cell>
          <cell r="E716" t="str">
            <v>Operational</v>
          </cell>
          <cell r="F716" t="str">
            <v>C09</v>
          </cell>
          <cell r="G716" t="str">
            <v>Excluded</v>
          </cell>
          <cell r="H716" t="str">
            <v>SEVERANCE PAY</v>
          </cell>
          <cell r="I716">
            <v>0</v>
          </cell>
          <cell r="J716">
            <v>45341.25</v>
          </cell>
          <cell r="K716">
            <v>0</v>
          </cell>
          <cell r="L716">
            <v>0</v>
          </cell>
          <cell r="M716">
            <v>0</v>
          </cell>
          <cell r="N716">
            <v>45341.25</v>
          </cell>
          <cell r="O716">
            <v>45341.25</v>
          </cell>
        </row>
        <row r="717">
          <cell r="B717" t="str">
            <v>NON BARG</v>
          </cell>
          <cell r="C717">
            <v>62</v>
          </cell>
          <cell r="D717" t="str">
            <v>ENERGY MARKETING</v>
          </cell>
          <cell r="E717" t="str">
            <v>Operational</v>
          </cell>
          <cell r="F717" t="str">
            <v>C40</v>
          </cell>
          <cell r="G717" t="str">
            <v>Excluded</v>
          </cell>
          <cell r="H717" t="str">
            <v>ADOPTION ASSISTANCE</v>
          </cell>
          <cell r="I717">
            <v>0</v>
          </cell>
          <cell r="J717">
            <v>4000</v>
          </cell>
          <cell r="K717">
            <v>0</v>
          </cell>
          <cell r="L717">
            <v>0</v>
          </cell>
          <cell r="M717">
            <v>0</v>
          </cell>
          <cell r="N717">
            <v>4000</v>
          </cell>
          <cell r="O717">
            <v>4000</v>
          </cell>
        </row>
        <row r="718">
          <cell r="B718" t="str">
            <v>NON BARG</v>
          </cell>
          <cell r="C718">
            <v>62</v>
          </cell>
          <cell r="D718" t="str">
            <v>ENERGY MARKETING</v>
          </cell>
          <cell r="E718" t="str">
            <v>Operational</v>
          </cell>
          <cell r="F718" t="str">
            <v>D24</v>
          </cell>
          <cell r="G718" t="str">
            <v>Excluded</v>
          </cell>
          <cell r="H718" t="str">
            <v>RSA DIV - IMP</v>
          </cell>
          <cell r="I718">
            <v>0</v>
          </cell>
          <cell r="J718">
            <v>1392</v>
          </cell>
          <cell r="K718">
            <v>0</v>
          </cell>
          <cell r="L718">
            <v>0</v>
          </cell>
          <cell r="M718">
            <v>0</v>
          </cell>
          <cell r="N718">
            <v>1392</v>
          </cell>
          <cell r="O718">
            <v>1392</v>
          </cell>
        </row>
        <row r="719">
          <cell r="B719" t="str">
            <v>NON BARG</v>
          </cell>
          <cell r="C719">
            <v>62</v>
          </cell>
          <cell r="D719" t="str">
            <v>ENERGY MARKETING</v>
          </cell>
          <cell r="E719" t="str">
            <v>Operational</v>
          </cell>
          <cell r="F719" t="str">
            <v>D30</v>
          </cell>
          <cell r="G719" t="str">
            <v>Excluded</v>
          </cell>
          <cell r="H719" t="str">
            <v>IMP STOCK OPTION</v>
          </cell>
          <cell r="I719">
            <v>0</v>
          </cell>
          <cell r="J719">
            <v>10138</v>
          </cell>
          <cell r="K719">
            <v>0</v>
          </cell>
          <cell r="L719">
            <v>0</v>
          </cell>
          <cell r="M719">
            <v>0</v>
          </cell>
          <cell r="N719">
            <v>10138</v>
          </cell>
          <cell r="O719">
            <v>10138</v>
          </cell>
        </row>
        <row r="720">
          <cell r="B720" t="str">
            <v>NON BARG</v>
          </cell>
          <cell r="C720">
            <v>62</v>
          </cell>
          <cell r="D720" t="str">
            <v>ENERGY MARKETING</v>
          </cell>
          <cell r="E720" t="str">
            <v>Operational</v>
          </cell>
          <cell r="F720" t="str">
            <v>G01</v>
          </cell>
          <cell r="G720" t="str">
            <v>Excluded</v>
          </cell>
          <cell r="H720" t="str">
            <v>SIGNING BONUS</v>
          </cell>
          <cell r="I720">
            <v>0</v>
          </cell>
          <cell r="J720">
            <v>48000</v>
          </cell>
          <cell r="K720">
            <v>0</v>
          </cell>
          <cell r="L720">
            <v>0</v>
          </cell>
          <cell r="M720">
            <v>0</v>
          </cell>
          <cell r="N720">
            <v>48000</v>
          </cell>
          <cell r="O720">
            <v>48000</v>
          </cell>
        </row>
        <row r="721">
          <cell r="B721" t="str">
            <v>NON BARG</v>
          </cell>
          <cell r="C721">
            <v>62</v>
          </cell>
          <cell r="D721" t="str">
            <v>ENERGY MARKETING</v>
          </cell>
          <cell r="E721" t="str">
            <v>Operational</v>
          </cell>
          <cell r="F721" t="str">
            <v>G03</v>
          </cell>
          <cell r="G721" t="str">
            <v>Excluded</v>
          </cell>
          <cell r="H721" t="str">
            <v>IMP RECOGNITION AWARD</v>
          </cell>
          <cell r="I721">
            <v>0</v>
          </cell>
          <cell r="J721">
            <v>375</v>
          </cell>
          <cell r="K721">
            <v>0</v>
          </cell>
          <cell r="L721">
            <v>0</v>
          </cell>
          <cell r="M721">
            <v>0</v>
          </cell>
          <cell r="N721">
            <v>375</v>
          </cell>
          <cell r="O721">
            <v>375</v>
          </cell>
        </row>
        <row r="722">
          <cell r="B722" t="str">
            <v>NON BARG</v>
          </cell>
          <cell r="C722">
            <v>62</v>
          </cell>
          <cell r="D722" t="str">
            <v>ENERGY MARKETING</v>
          </cell>
          <cell r="E722" t="str">
            <v>Operational</v>
          </cell>
          <cell r="F722" t="str">
            <v>G09</v>
          </cell>
          <cell r="G722" t="str">
            <v>Excluded</v>
          </cell>
          <cell r="H722" t="str">
            <v>WELLNESS REFUND</v>
          </cell>
          <cell r="I722">
            <v>0</v>
          </cell>
          <cell r="J722">
            <v>116.55</v>
          </cell>
          <cell r="K722">
            <v>0</v>
          </cell>
          <cell r="L722">
            <v>0</v>
          </cell>
          <cell r="M722">
            <v>0</v>
          </cell>
          <cell r="N722">
            <v>116.55</v>
          </cell>
          <cell r="O722">
            <v>116.55</v>
          </cell>
        </row>
        <row r="723">
          <cell r="B723" t="str">
            <v>NON BARG</v>
          </cell>
          <cell r="C723">
            <v>62</v>
          </cell>
          <cell r="D723" t="str">
            <v>ENERGY MARKETING</v>
          </cell>
          <cell r="E723" t="str">
            <v>Operational</v>
          </cell>
          <cell r="F723" t="str">
            <v>G20</v>
          </cell>
          <cell r="G723" t="str">
            <v>Excluded</v>
          </cell>
          <cell r="H723" t="str">
            <v>MOV EXP-TXBL</v>
          </cell>
          <cell r="I723">
            <v>0</v>
          </cell>
          <cell r="J723">
            <v>40382.800000000003</v>
          </cell>
          <cell r="K723">
            <v>0</v>
          </cell>
          <cell r="L723">
            <v>0</v>
          </cell>
          <cell r="M723">
            <v>0</v>
          </cell>
          <cell r="N723">
            <v>40382.800000000003</v>
          </cell>
          <cell r="O723">
            <v>40382.800000000003</v>
          </cell>
        </row>
        <row r="724">
          <cell r="B724" t="str">
            <v>NON BARG</v>
          </cell>
          <cell r="C724">
            <v>62</v>
          </cell>
          <cell r="D724" t="str">
            <v>ENERGY MARKETING</v>
          </cell>
          <cell r="E724" t="str">
            <v>Operational</v>
          </cell>
          <cell r="F724" t="str">
            <v>G25</v>
          </cell>
          <cell r="G724" t="str">
            <v>Excluded</v>
          </cell>
          <cell r="H724" t="str">
            <v>MOV EXP GROSSUP</v>
          </cell>
          <cell r="I724">
            <v>0</v>
          </cell>
          <cell r="J724">
            <v>13347.23</v>
          </cell>
          <cell r="K724">
            <v>0</v>
          </cell>
          <cell r="L724">
            <v>0</v>
          </cell>
          <cell r="M724">
            <v>0</v>
          </cell>
          <cell r="N724">
            <v>13347.23</v>
          </cell>
          <cell r="O724">
            <v>13347.23</v>
          </cell>
        </row>
        <row r="725">
          <cell r="B725" t="str">
            <v>NON BARG</v>
          </cell>
          <cell r="C725">
            <v>62</v>
          </cell>
          <cell r="D725" t="str">
            <v>ENERGY MARKETING</v>
          </cell>
          <cell r="E725" t="str">
            <v>Operational</v>
          </cell>
          <cell r="F725" t="str">
            <v>G30</v>
          </cell>
          <cell r="G725" t="str">
            <v>Excluded</v>
          </cell>
          <cell r="H725" t="str">
            <v>MOV EXP INCENT TXBL</v>
          </cell>
          <cell r="I725">
            <v>0</v>
          </cell>
          <cell r="J725">
            <v>8480</v>
          </cell>
          <cell r="K725">
            <v>0</v>
          </cell>
          <cell r="L725">
            <v>0</v>
          </cell>
          <cell r="M725">
            <v>0</v>
          </cell>
          <cell r="N725">
            <v>8480</v>
          </cell>
          <cell r="O725">
            <v>8480</v>
          </cell>
        </row>
        <row r="726">
          <cell r="B726" t="str">
            <v>NON BARG</v>
          </cell>
          <cell r="C726">
            <v>62</v>
          </cell>
          <cell r="D726" t="str">
            <v>ENERGY MARKETING</v>
          </cell>
          <cell r="E726" t="str">
            <v>Operational</v>
          </cell>
          <cell r="F726" t="str">
            <v>H30</v>
          </cell>
          <cell r="G726" t="str">
            <v>Non Productive</v>
          </cell>
          <cell r="H726" t="str">
            <v>PERF EXC REWARD</v>
          </cell>
          <cell r="I726">
            <v>0</v>
          </cell>
          <cell r="J726">
            <v>78725</v>
          </cell>
          <cell r="K726">
            <v>0</v>
          </cell>
          <cell r="L726">
            <v>78725</v>
          </cell>
          <cell r="M726">
            <v>78725</v>
          </cell>
          <cell r="N726">
            <v>0</v>
          </cell>
          <cell r="O726">
            <v>78725</v>
          </cell>
        </row>
        <row r="727">
          <cell r="B727" t="str">
            <v>NON BARG</v>
          </cell>
          <cell r="C727">
            <v>62</v>
          </cell>
          <cell r="D727" t="str">
            <v>ENERGY MARKETING</v>
          </cell>
          <cell r="E727" t="str">
            <v>Operational</v>
          </cell>
          <cell r="F727" t="str">
            <v>H35</v>
          </cell>
          <cell r="G727" t="str">
            <v>Excluded</v>
          </cell>
          <cell r="H727" t="str">
            <v>INCENTIVE</v>
          </cell>
          <cell r="I727">
            <v>0</v>
          </cell>
          <cell r="J727">
            <v>972430</v>
          </cell>
          <cell r="K727">
            <v>0</v>
          </cell>
          <cell r="L727">
            <v>0</v>
          </cell>
          <cell r="M727">
            <v>0</v>
          </cell>
          <cell r="N727">
            <v>972430</v>
          </cell>
          <cell r="O727">
            <v>972430</v>
          </cell>
        </row>
        <row r="728">
          <cell r="B728" t="str">
            <v>NON BARG</v>
          </cell>
          <cell r="C728">
            <v>62</v>
          </cell>
          <cell r="D728" t="str">
            <v>ENERGY MARKETING</v>
          </cell>
          <cell r="E728" t="str">
            <v>Operational</v>
          </cell>
          <cell r="F728" t="str">
            <v>J10</v>
          </cell>
          <cell r="G728" t="str">
            <v>Excluded</v>
          </cell>
          <cell r="H728" t="str">
            <v>O.T. MEALS NON-XM</v>
          </cell>
          <cell r="I728">
            <v>11</v>
          </cell>
          <cell r="J728">
            <v>121</v>
          </cell>
          <cell r="K728">
            <v>0</v>
          </cell>
          <cell r="L728">
            <v>0</v>
          </cell>
          <cell r="M728">
            <v>0</v>
          </cell>
          <cell r="N728">
            <v>121</v>
          </cell>
          <cell r="O728">
            <v>121</v>
          </cell>
        </row>
        <row r="729">
          <cell r="B729" t="str">
            <v>NON BARG</v>
          </cell>
          <cell r="C729">
            <v>62</v>
          </cell>
          <cell r="D729" t="str">
            <v>ENERGY MARKETING</v>
          </cell>
          <cell r="E729" t="str">
            <v>Operational</v>
          </cell>
          <cell r="F729" t="str">
            <v>J20</v>
          </cell>
          <cell r="G729" t="str">
            <v>Excluded</v>
          </cell>
          <cell r="H729" t="str">
            <v>IMP INC EXCESS LIF T</v>
          </cell>
          <cell r="I729">
            <v>0</v>
          </cell>
          <cell r="J729">
            <v>14420.42</v>
          </cell>
          <cell r="K729">
            <v>0</v>
          </cell>
          <cell r="L729">
            <v>0</v>
          </cell>
          <cell r="M729">
            <v>0</v>
          </cell>
          <cell r="N729">
            <v>14420.42</v>
          </cell>
          <cell r="O729">
            <v>14420.42</v>
          </cell>
        </row>
        <row r="730">
          <cell r="B730" t="str">
            <v>NON BARG</v>
          </cell>
          <cell r="C730">
            <v>62</v>
          </cell>
          <cell r="D730" t="str">
            <v>ENERGY MARKETING</v>
          </cell>
          <cell r="E730" t="str">
            <v>Operational</v>
          </cell>
          <cell r="F730" t="str">
            <v>J25</v>
          </cell>
          <cell r="G730" t="str">
            <v>Excluded</v>
          </cell>
          <cell r="H730" t="str">
            <v>IMP INC DEP LIFE</v>
          </cell>
          <cell r="I730">
            <v>0</v>
          </cell>
          <cell r="J730">
            <v>1646.8</v>
          </cell>
          <cell r="K730">
            <v>0</v>
          </cell>
          <cell r="L730">
            <v>0</v>
          </cell>
          <cell r="M730">
            <v>0</v>
          </cell>
          <cell r="N730">
            <v>1646.8</v>
          </cell>
          <cell r="O730">
            <v>1646.8</v>
          </cell>
        </row>
        <row r="731">
          <cell r="B731" t="str">
            <v>NON BARG</v>
          </cell>
          <cell r="C731">
            <v>62</v>
          </cell>
          <cell r="D731" t="str">
            <v>ENERGY MARKETING</v>
          </cell>
          <cell r="E731" t="str">
            <v>Operational</v>
          </cell>
          <cell r="F731" t="str">
            <v>J68</v>
          </cell>
          <cell r="G731" t="str">
            <v>Excluded</v>
          </cell>
          <cell r="H731" t="str">
            <v>COMMUT CO. CAR</v>
          </cell>
          <cell r="I731">
            <v>0</v>
          </cell>
          <cell r="J731">
            <v>612</v>
          </cell>
          <cell r="K731">
            <v>0</v>
          </cell>
          <cell r="L731">
            <v>0</v>
          </cell>
          <cell r="M731">
            <v>0</v>
          </cell>
          <cell r="N731">
            <v>612</v>
          </cell>
          <cell r="O731">
            <v>612</v>
          </cell>
        </row>
        <row r="732">
          <cell r="B732" t="str">
            <v>NON BARG</v>
          </cell>
          <cell r="C732">
            <v>62</v>
          </cell>
          <cell r="D732" t="str">
            <v>ENERGY MARKETING</v>
          </cell>
          <cell r="E732" t="str">
            <v>Operational</v>
          </cell>
          <cell r="F732" t="str">
            <v>J82</v>
          </cell>
          <cell r="G732" t="str">
            <v>Excluded</v>
          </cell>
          <cell r="H732" t="str">
            <v>IMP CNTR CAR V INS 2</v>
          </cell>
          <cell r="I732">
            <v>0</v>
          </cell>
          <cell r="J732">
            <v>1111</v>
          </cell>
          <cell r="K732">
            <v>0</v>
          </cell>
          <cell r="L732">
            <v>0</v>
          </cell>
          <cell r="M732">
            <v>0</v>
          </cell>
          <cell r="N732">
            <v>1111</v>
          </cell>
          <cell r="O732">
            <v>1111</v>
          </cell>
        </row>
        <row r="733">
          <cell r="B733" t="str">
            <v>NON BARG</v>
          </cell>
          <cell r="C733">
            <v>62</v>
          </cell>
          <cell r="D733" t="str">
            <v>ENERGY MARKETING</v>
          </cell>
          <cell r="E733" t="str">
            <v>Operational</v>
          </cell>
          <cell r="F733" t="str">
            <v>J90</v>
          </cell>
          <cell r="G733" t="str">
            <v>Excluded</v>
          </cell>
          <cell r="H733" t="str">
            <v>PERF SHARES-CASH</v>
          </cell>
          <cell r="I733">
            <v>0</v>
          </cell>
          <cell r="J733">
            <v>321480</v>
          </cell>
          <cell r="K733">
            <v>0</v>
          </cell>
          <cell r="L733">
            <v>0</v>
          </cell>
          <cell r="M733">
            <v>0</v>
          </cell>
          <cell r="N733">
            <v>321480</v>
          </cell>
          <cell r="O733">
            <v>321480</v>
          </cell>
        </row>
        <row r="734">
          <cell r="B734" t="str">
            <v>NON BARG</v>
          </cell>
          <cell r="C734">
            <v>62</v>
          </cell>
          <cell r="D734" t="str">
            <v>ENERGY MARKETING</v>
          </cell>
          <cell r="E734" t="str">
            <v>Operational</v>
          </cell>
          <cell r="F734" t="str">
            <v>P30</v>
          </cell>
          <cell r="G734" t="str">
            <v>Excluded</v>
          </cell>
          <cell r="H734" t="str">
            <v>STOCK OPTION TAX</v>
          </cell>
          <cell r="I734">
            <v>0</v>
          </cell>
          <cell r="J734">
            <v>3328.97</v>
          </cell>
          <cell r="K734">
            <v>0</v>
          </cell>
          <cell r="L734">
            <v>0</v>
          </cell>
          <cell r="M734">
            <v>0</v>
          </cell>
          <cell r="N734">
            <v>3328.97</v>
          </cell>
          <cell r="O734">
            <v>3328.97</v>
          </cell>
        </row>
        <row r="735">
          <cell r="B735" t="str">
            <v>NON BARG</v>
          </cell>
          <cell r="C735">
            <v>62</v>
          </cell>
          <cell r="D735" t="str">
            <v>ENERGY MARKETING</v>
          </cell>
          <cell r="E735" t="str">
            <v>Operational</v>
          </cell>
          <cell r="F735" t="str">
            <v>P45</v>
          </cell>
          <cell r="G735" t="str">
            <v>Excluded</v>
          </cell>
          <cell r="H735" t="str">
            <v>EXECUTIVE THRIFT</v>
          </cell>
          <cell r="I735">
            <v>0</v>
          </cell>
          <cell r="J735">
            <v>7692.3</v>
          </cell>
          <cell r="K735">
            <v>0</v>
          </cell>
          <cell r="L735">
            <v>0</v>
          </cell>
          <cell r="M735">
            <v>0</v>
          </cell>
          <cell r="N735">
            <v>7692.3</v>
          </cell>
          <cell r="O735">
            <v>7692.3</v>
          </cell>
        </row>
        <row r="736">
          <cell r="B736" t="str">
            <v>NON BARG</v>
          </cell>
          <cell r="C736">
            <v>62</v>
          </cell>
          <cell r="D736" t="str">
            <v>ENERGY MARKETING</v>
          </cell>
          <cell r="E736" t="str">
            <v>Operational</v>
          </cell>
          <cell r="F736" t="str">
            <v>P52</v>
          </cell>
          <cell r="G736" t="str">
            <v>Excluded</v>
          </cell>
          <cell r="H736" t="str">
            <v>CC V INS RMB N-TX 2</v>
          </cell>
          <cell r="I736">
            <v>0</v>
          </cell>
          <cell r="J736">
            <v>1868.5</v>
          </cell>
          <cell r="K736">
            <v>0</v>
          </cell>
          <cell r="L736">
            <v>0</v>
          </cell>
          <cell r="M736">
            <v>0</v>
          </cell>
          <cell r="N736">
            <v>1868.5</v>
          </cell>
          <cell r="O736">
            <v>1868.5</v>
          </cell>
        </row>
        <row r="737">
          <cell r="B737" t="str">
            <v>NON BARG</v>
          </cell>
          <cell r="C737">
            <v>62</v>
          </cell>
          <cell r="D737" t="str">
            <v>ENERGY MARKETING</v>
          </cell>
          <cell r="E737" t="str">
            <v>Operational</v>
          </cell>
          <cell r="F737" t="str">
            <v>P61</v>
          </cell>
          <cell r="G737" t="str">
            <v>Excluded</v>
          </cell>
          <cell r="H737" t="str">
            <v>MOV EXP NON TXBL</v>
          </cell>
          <cell r="I737">
            <v>0</v>
          </cell>
          <cell r="J737">
            <v>689.12</v>
          </cell>
          <cell r="K737">
            <v>0</v>
          </cell>
          <cell r="L737">
            <v>0</v>
          </cell>
          <cell r="M737">
            <v>0</v>
          </cell>
          <cell r="N737">
            <v>689.12</v>
          </cell>
          <cell r="O737">
            <v>689.12</v>
          </cell>
        </row>
        <row r="738">
          <cell r="B738" t="str">
            <v>NON BARG</v>
          </cell>
          <cell r="C738">
            <v>62</v>
          </cell>
          <cell r="D738" t="str">
            <v>ENERGY MARKETING</v>
          </cell>
          <cell r="E738" t="str">
            <v>Operational</v>
          </cell>
          <cell r="F738" t="str">
            <v>R42</v>
          </cell>
          <cell r="G738" t="str">
            <v>Excluded</v>
          </cell>
          <cell r="H738" t="str">
            <v>HOL WRK-VAC-NOT PAID</v>
          </cell>
          <cell r="I738">
            <v>32</v>
          </cell>
          <cell r="J738">
            <v>1018.5</v>
          </cell>
          <cell r="K738">
            <v>0</v>
          </cell>
          <cell r="L738">
            <v>0</v>
          </cell>
          <cell r="M738">
            <v>0</v>
          </cell>
          <cell r="N738">
            <v>1018.5</v>
          </cell>
          <cell r="O738">
            <v>1018.5</v>
          </cell>
        </row>
        <row r="739">
          <cell r="B739" t="str">
            <v>NON BARG</v>
          </cell>
          <cell r="C739">
            <v>62</v>
          </cell>
          <cell r="D739" t="str">
            <v>ENERGY MARKETING</v>
          </cell>
          <cell r="E739" t="str">
            <v>Operational</v>
          </cell>
          <cell r="F739" t="str">
            <v>R65</v>
          </cell>
          <cell r="G739" t="str">
            <v>Excluded</v>
          </cell>
          <cell r="H739" t="str">
            <v>EMPL REQ N-PD</v>
          </cell>
          <cell r="I739">
            <v>22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B740" t="str">
            <v>NON BARG</v>
          </cell>
          <cell r="C740">
            <v>62</v>
          </cell>
          <cell r="D740" t="str">
            <v>ENERGY MARKETING</v>
          </cell>
          <cell r="E740" t="str">
            <v>Operational</v>
          </cell>
          <cell r="F740" t="str">
            <v>R71</v>
          </cell>
          <cell r="G740" t="str">
            <v>Excluded</v>
          </cell>
          <cell r="H740" t="str">
            <v>DEFERRED COMP</v>
          </cell>
          <cell r="I740">
            <v>0</v>
          </cell>
          <cell r="J740">
            <v>120000</v>
          </cell>
          <cell r="K740">
            <v>0</v>
          </cell>
          <cell r="L740">
            <v>0</v>
          </cell>
          <cell r="M740">
            <v>0</v>
          </cell>
          <cell r="N740">
            <v>120000</v>
          </cell>
          <cell r="O740">
            <v>120000</v>
          </cell>
        </row>
        <row r="741">
          <cell r="B741" t="str">
            <v>NON BARG</v>
          </cell>
          <cell r="C741">
            <v>62</v>
          </cell>
          <cell r="D741" t="str">
            <v>ENERGY MARKETING</v>
          </cell>
          <cell r="E741" t="str">
            <v>Operational</v>
          </cell>
          <cell r="F741" t="str">
            <v>T05</v>
          </cell>
          <cell r="G741" t="str">
            <v>Non Productive</v>
          </cell>
          <cell r="H741" t="str">
            <v>RETENTION BONUS</v>
          </cell>
          <cell r="I741">
            <v>0</v>
          </cell>
          <cell r="J741">
            <v>105000</v>
          </cell>
          <cell r="K741">
            <v>0</v>
          </cell>
          <cell r="L741">
            <v>105000</v>
          </cell>
          <cell r="M741">
            <v>105000</v>
          </cell>
          <cell r="N741">
            <v>0</v>
          </cell>
          <cell r="O741">
            <v>105000</v>
          </cell>
        </row>
        <row r="742">
          <cell r="B742" t="str">
            <v>NON BARG</v>
          </cell>
          <cell r="C742">
            <v>62</v>
          </cell>
          <cell r="D742" t="str">
            <v>ENERGY MARKETING</v>
          </cell>
          <cell r="E742" t="str">
            <v>Operational</v>
          </cell>
          <cell r="F742" t="str">
            <v>T60</v>
          </cell>
          <cell r="G742" t="str">
            <v>Non Productive</v>
          </cell>
          <cell r="H742" t="str">
            <v>RETRO PAY N-THRFTBL</v>
          </cell>
          <cell r="I742">
            <v>0</v>
          </cell>
          <cell r="J742">
            <v>8.49</v>
          </cell>
          <cell r="K742">
            <v>0</v>
          </cell>
          <cell r="L742">
            <v>8.49</v>
          </cell>
          <cell r="M742">
            <v>8.49</v>
          </cell>
          <cell r="N742">
            <v>0</v>
          </cell>
          <cell r="O742">
            <v>8.49</v>
          </cell>
        </row>
        <row r="743">
          <cell r="B743" t="str">
            <v>NON BARG</v>
          </cell>
          <cell r="C743">
            <v>62</v>
          </cell>
          <cell r="D743" t="str">
            <v>ENERGY MARKETING</v>
          </cell>
          <cell r="E743" t="str">
            <v>Operational</v>
          </cell>
          <cell r="F743" t="str">
            <v>T80</v>
          </cell>
          <cell r="G743" t="str">
            <v>Non Productive</v>
          </cell>
          <cell r="H743" t="str">
            <v>OT ADJUSTMENT</v>
          </cell>
          <cell r="I743">
            <v>0</v>
          </cell>
          <cell r="J743">
            <v>10.039999999999999</v>
          </cell>
          <cell r="K743">
            <v>0</v>
          </cell>
          <cell r="L743">
            <v>10.039999999999999</v>
          </cell>
          <cell r="M743">
            <v>10.039999999999999</v>
          </cell>
          <cell r="N743">
            <v>0</v>
          </cell>
          <cell r="O743">
            <v>10.039999999999999</v>
          </cell>
        </row>
        <row r="744">
          <cell r="B744" t="str">
            <v>NON BARG</v>
          </cell>
          <cell r="C744">
            <v>62</v>
          </cell>
          <cell r="D744" t="str">
            <v>ENERGY MARKETING</v>
          </cell>
          <cell r="E744" t="str">
            <v>Operational</v>
          </cell>
          <cell r="F744" t="str">
            <v>X20</v>
          </cell>
          <cell r="G744" t="str">
            <v>Productive</v>
          </cell>
          <cell r="H744" t="str">
            <v>STRAIGHT OVERTIME</v>
          </cell>
          <cell r="I744">
            <v>370.5</v>
          </cell>
          <cell r="J744">
            <v>11201.38</v>
          </cell>
          <cell r="K744">
            <v>11201.38</v>
          </cell>
          <cell r="L744">
            <v>0</v>
          </cell>
          <cell r="M744">
            <v>11201.38</v>
          </cell>
          <cell r="N744">
            <v>0</v>
          </cell>
          <cell r="O744">
            <v>11201.38</v>
          </cell>
        </row>
        <row r="745">
          <cell r="B745" t="str">
            <v>NON BARG</v>
          </cell>
          <cell r="C745">
            <v>62</v>
          </cell>
          <cell r="D745" t="str">
            <v>ENERGY MARKETING</v>
          </cell>
          <cell r="E745" t="str">
            <v>Operational</v>
          </cell>
          <cell r="F745" t="str">
            <v>X23</v>
          </cell>
          <cell r="G745" t="str">
            <v>Productive</v>
          </cell>
          <cell r="H745" t="str">
            <v>EXEMPT OT DEDUCTIBLE</v>
          </cell>
          <cell r="I745">
            <v>60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B746" t="str">
            <v>NON BARG</v>
          </cell>
          <cell r="C746">
            <v>62</v>
          </cell>
          <cell r="D746" t="str">
            <v>ENERGY MARKETING</v>
          </cell>
          <cell r="E746" t="str">
            <v>Operational</v>
          </cell>
          <cell r="F746" t="str">
            <v>Y21</v>
          </cell>
          <cell r="G746" t="str">
            <v>Productive</v>
          </cell>
          <cell r="H746" t="str">
            <v>TIME &amp; ONE HALF OT</v>
          </cell>
          <cell r="I746">
            <v>510.75</v>
          </cell>
          <cell r="J746">
            <v>13354.47</v>
          </cell>
          <cell r="K746">
            <v>13354.47</v>
          </cell>
          <cell r="L746">
            <v>0</v>
          </cell>
          <cell r="M746">
            <v>13354.47</v>
          </cell>
          <cell r="N746">
            <v>0</v>
          </cell>
          <cell r="O746">
            <v>13354.47</v>
          </cell>
        </row>
        <row r="747">
          <cell r="B747" t="str">
            <v>NON BARG</v>
          </cell>
          <cell r="C747">
            <v>33</v>
          </cell>
          <cell r="D747" t="str">
            <v>FINANCIAL</v>
          </cell>
          <cell r="E747" t="str">
            <v>Staff</v>
          </cell>
          <cell r="F747">
            <v>10</v>
          </cell>
          <cell r="G747" t="str">
            <v>Productive</v>
          </cell>
          <cell r="H747" t="str">
            <v>REGULAR</v>
          </cell>
          <cell r="I747">
            <v>314850.5</v>
          </cell>
          <cell r="J747">
            <v>13779653.609999999</v>
          </cell>
          <cell r="K747">
            <v>13779653.609999999</v>
          </cell>
          <cell r="L747">
            <v>0</v>
          </cell>
          <cell r="M747">
            <v>13779653.609999999</v>
          </cell>
          <cell r="N747">
            <v>0</v>
          </cell>
          <cell r="O747">
            <v>13779653.609999999</v>
          </cell>
        </row>
        <row r="748">
          <cell r="B748" t="str">
            <v>NON BARG</v>
          </cell>
          <cell r="C748">
            <v>33</v>
          </cell>
          <cell r="D748" t="str">
            <v>FINANCIAL</v>
          </cell>
          <cell r="E748" t="str">
            <v>Staff</v>
          </cell>
          <cell r="F748">
            <v>20</v>
          </cell>
          <cell r="G748" t="str">
            <v>Non Productive</v>
          </cell>
          <cell r="H748" t="str">
            <v>HOLIDAY</v>
          </cell>
          <cell r="I748">
            <v>14768</v>
          </cell>
          <cell r="J748">
            <v>607290.17000000004</v>
          </cell>
          <cell r="K748">
            <v>0</v>
          </cell>
          <cell r="L748">
            <v>607290.17000000004</v>
          </cell>
          <cell r="M748">
            <v>607290.17000000004</v>
          </cell>
          <cell r="N748">
            <v>0</v>
          </cell>
          <cell r="O748">
            <v>607290.17000000004</v>
          </cell>
        </row>
        <row r="749">
          <cell r="B749" t="str">
            <v>NON BARG</v>
          </cell>
          <cell r="C749">
            <v>33</v>
          </cell>
          <cell r="D749" t="str">
            <v>FINANCIAL</v>
          </cell>
          <cell r="E749" t="str">
            <v>Staff</v>
          </cell>
          <cell r="F749">
            <v>30</v>
          </cell>
          <cell r="G749" t="str">
            <v>Non Productive</v>
          </cell>
          <cell r="H749" t="str">
            <v>VACATION</v>
          </cell>
          <cell r="I749">
            <v>22307.75</v>
          </cell>
          <cell r="J749">
            <v>765388.57</v>
          </cell>
          <cell r="K749">
            <v>0</v>
          </cell>
          <cell r="L749">
            <v>765388.57</v>
          </cell>
          <cell r="M749">
            <v>765388.57</v>
          </cell>
          <cell r="N749">
            <v>0</v>
          </cell>
          <cell r="O749">
            <v>765388.57</v>
          </cell>
        </row>
        <row r="750">
          <cell r="B750" t="str">
            <v>NON BARG</v>
          </cell>
          <cell r="C750">
            <v>33</v>
          </cell>
          <cell r="D750" t="str">
            <v>FINANCIAL</v>
          </cell>
          <cell r="E750" t="str">
            <v>Staff</v>
          </cell>
          <cell r="F750">
            <v>40</v>
          </cell>
          <cell r="G750" t="str">
            <v>Non Productive</v>
          </cell>
          <cell r="H750" t="str">
            <v>EMPLOYEE ILLNESS</v>
          </cell>
          <cell r="I750">
            <v>4137.25</v>
          </cell>
          <cell r="J750">
            <v>124901.53</v>
          </cell>
          <cell r="K750">
            <v>0</v>
          </cell>
          <cell r="L750">
            <v>124901.53</v>
          </cell>
          <cell r="M750">
            <v>124901.53</v>
          </cell>
          <cell r="N750">
            <v>0</v>
          </cell>
          <cell r="O750">
            <v>124901.53</v>
          </cell>
        </row>
        <row r="751">
          <cell r="B751" t="str">
            <v>NON BARG</v>
          </cell>
          <cell r="C751">
            <v>33</v>
          </cell>
          <cell r="D751" t="str">
            <v>FINANCIAL</v>
          </cell>
          <cell r="E751" t="str">
            <v>Staff</v>
          </cell>
          <cell r="F751">
            <v>50</v>
          </cell>
          <cell r="G751" t="str">
            <v>Non Productive</v>
          </cell>
          <cell r="H751" t="str">
            <v>JURY DUTY</v>
          </cell>
          <cell r="I751">
            <v>194</v>
          </cell>
          <cell r="J751">
            <v>6370.33</v>
          </cell>
          <cell r="K751">
            <v>0</v>
          </cell>
          <cell r="L751">
            <v>6370.33</v>
          </cell>
          <cell r="M751">
            <v>6370.33</v>
          </cell>
          <cell r="N751">
            <v>0</v>
          </cell>
          <cell r="O751">
            <v>6370.33</v>
          </cell>
        </row>
        <row r="752">
          <cell r="B752" t="str">
            <v>NON BARG</v>
          </cell>
          <cell r="C752">
            <v>33</v>
          </cell>
          <cell r="D752" t="str">
            <v>FINANCIAL</v>
          </cell>
          <cell r="E752" t="str">
            <v>Staff</v>
          </cell>
          <cell r="F752">
            <v>70</v>
          </cell>
          <cell r="G752" t="str">
            <v>Non Productive</v>
          </cell>
          <cell r="H752" t="str">
            <v>DEATH IN FAMILY</v>
          </cell>
          <cell r="I752">
            <v>291</v>
          </cell>
          <cell r="J752">
            <v>9463.11</v>
          </cell>
          <cell r="K752">
            <v>0</v>
          </cell>
          <cell r="L752">
            <v>9463.11</v>
          </cell>
          <cell r="M752">
            <v>9463.11</v>
          </cell>
          <cell r="N752">
            <v>0</v>
          </cell>
          <cell r="O752">
            <v>9463.11</v>
          </cell>
        </row>
        <row r="753">
          <cell r="B753" t="str">
            <v>NON BARG</v>
          </cell>
          <cell r="C753">
            <v>33</v>
          </cell>
          <cell r="D753" t="str">
            <v>FINANCIAL</v>
          </cell>
          <cell r="E753" t="str">
            <v>Staff</v>
          </cell>
          <cell r="F753">
            <v>90</v>
          </cell>
          <cell r="G753" t="str">
            <v>Non Productive</v>
          </cell>
          <cell r="H753" t="str">
            <v>OTHER REGULAR HOURS</v>
          </cell>
          <cell r="I753">
            <v>244</v>
          </cell>
          <cell r="J753">
            <v>6707.83</v>
          </cell>
          <cell r="K753">
            <v>0</v>
          </cell>
          <cell r="L753">
            <v>6707.83</v>
          </cell>
          <cell r="M753">
            <v>6707.83</v>
          </cell>
          <cell r="N753">
            <v>0</v>
          </cell>
          <cell r="O753">
            <v>6707.83</v>
          </cell>
        </row>
        <row r="754">
          <cell r="B754" t="str">
            <v>NON BARG</v>
          </cell>
          <cell r="C754">
            <v>33</v>
          </cell>
          <cell r="D754" t="str">
            <v>FINANCIAL</v>
          </cell>
          <cell r="E754" t="str">
            <v>Staff</v>
          </cell>
          <cell r="F754">
            <v>250</v>
          </cell>
          <cell r="G754" t="str">
            <v>Non Productive</v>
          </cell>
          <cell r="H754" t="str">
            <v>TEMPORARY RELIEVING</v>
          </cell>
          <cell r="I754">
            <v>33.5</v>
          </cell>
          <cell r="J754">
            <v>35.61</v>
          </cell>
          <cell r="K754">
            <v>0</v>
          </cell>
          <cell r="L754">
            <v>35.61</v>
          </cell>
          <cell r="M754">
            <v>35.61</v>
          </cell>
          <cell r="N754">
            <v>0</v>
          </cell>
          <cell r="O754">
            <v>35.61</v>
          </cell>
        </row>
        <row r="755">
          <cell r="B755" t="str">
            <v>NON BARG</v>
          </cell>
          <cell r="C755">
            <v>33</v>
          </cell>
          <cell r="D755" t="str">
            <v>FINANCIAL</v>
          </cell>
          <cell r="E755" t="str">
            <v>Staff</v>
          </cell>
          <cell r="F755">
            <v>300</v>
          </cell>
          <cell r="G755" t="str">
            <v>Non Productive</v>
          </cell>
          <cell r="H755" t="str">
            <v>PERF EXC REWARD</v>
          </cell>
          <cell r="I755">
            <v>0</v>
          </cell>
          <cell r="J755">
            <v>294415</v>
          </cell>
          <cell r="K755">
            <v>0</v>
          </cell>
          <cell r="L755">
            <v>294415</v>
          </cell>
          <cell r="M755">
            <v>294415</v>
          </cell>
          <cell r="N755">
            <v>0</v>
          </cell>
          <cell r="O755">
            <v>294415</v>
          </cell>
        </row>
        <row r="756">
          <cell r="B756" t="str">
            <v>NON BARG</v>
          </cell>
          <cell r="C756">
            <v>33</v>
          </cell>
          <cell r="D756" t="str">
            <v>FINANCIAL</v>
          </cell>
          <cell r="E756" t="str">
            <v>Staff</v>
          </cell>
          <cell r="F756">
            <v>330</v>
          </cell>
          <cell r="G756" t="str">
            <v>Excluded</v>
          </cell>
          <cell r="H756" t="str">
            <v>RETRO PAY THRFTBL</v>
          </cell>
          <cell r="I756">
            <v>0</v>
          </cell>
          <cell r="J756">
            <v>28019.48</v>
          </cell>
          <cell r="K756">
            <v>0</v>
          </cell>
          <cell r="L756">
            <v>0</v>
          </cell>
          <cell r="M756">
            <v>0</v>
          </cell>
          <cell r="N756">
            <v>28019.48</v>
          </cell>
          <cell r="O756">
            <v>28019.48</v>
          </cell>
        </row>
        <row r="757">
          <cell r="B757" t="str">
            <v>NON BARG</v>
          </cell>
          <cell r="C757">
            <v>33</v>
          </cell>
          <cell r="D757" t="str">
            <v>FINANCIAL</v>
          </cell>
          <cell r="E757" t="str">
            <v>Staff</v>
          </cell>
          <cell r="F757">
            <v>340</v>
          </cell>
          <cell r="G757" t="str">
            <v>Excluded</v>
          </cell>
          <cell r="H757" t="str">
            <v>MISC. EARN-THRFTBL</v>
          </cell>
          <cell r="I757">
            <v>0</v>
          </cell>
          <cell r="J757">
            <v>58650</v>
          </cell>
          <cell r="K757">
            <v>0</v>
          </cell>
          <cell r="L757">
            <v>0</v>
          </cell>
          <cell r="M757">
            <v>0</v>
          </cell>
          <cell r="N757">
            <v>58650</v>
          </cell>
          <cell r="O757">
            <v>58650</v>
          </cell>
        </row>
        <row r="758">
          <cell r="B758" t="str">
            <v>NON BARG</v>
          </cell>
          <cell r="C758">
            <v>33</v>
          </cell>
          <cell r="D758" t="str">
            <v>FINANCIAL</v>
          </cell>
          <cell r="E758" t="str">
            <v>Staff</v>
          </cell>
          <cell r="F758">
            <v>370</v>
          </cell>
          <cell r="G758" t="str">
            <v>Excluded</v>
          </cell>
          <cell r="H758" t="str">
            <v>VACATION SELL</v>
          </cell>
          <cell r="I758">
            <v>0</v>
          </cell>
          <cell r="J758">
            <v>1522.08</v>
          </cell>
          <cell r="K758">
            <v>0</v>
          </cell>
          <cell r="L758">
            <v>0</v>
          </cell>
          <cell r="M758">
            <v>0</v>
          </cell>
          <cell r="N758">
            <v>1522.08</v>
          </cell>
          <cell r="O758">
            <v>1522.08</v>
          </cell>
        </row>
        <row r="759">
          <cell r="B759" t="str">
            <v>NON BARG</v>
          </cell>
          <cell r="C759">
            <v>33</v>
          </cell>
          <cell r="D759" t="str">
            <v>FINANCIAL</v>
          </cell>
          <cell r="E759" t="str">
            <v>Staff</v>
          </cell>
          <cell r="F759">
            <v>430</v>
          </cell>
          <cell r="G759" t="str">
            <v>Non Productive</v>
          </cell>
          <cell r="H759" t="str">
            <v>FINAL VACATION ALLOW</v>
          </cell>
          <cell r="I759">
            <v>1816</v>
          </cell>
          <cell r="J759">
            <v>76298.929999999993</v>
          </cell>
          <cell r="K759">
            <v>0</v>
          </cell>
          <cell r="L759">
            <v>76298.929999999993</v>
          </cell>
          <cell r="M759">
            <v>76298.929999999993</v>
          </cell>
          <cell r="N759">
            <v>0</v>
          </cell>
          <cell r="O759">
            <v>76298.929999999993</v>
          </cell>
        </row>
        <row r="760">
          <cell r="B760" t="str">
            <v>NON BARG</v>
          </cell>
          <cell r="C760">
            <v>33</v>
          </cell>
          <cell r="D760" t="str">
            <v>FINANCIAL</v>
          </cell>
          <cell r="E760" t="str">
            <v>Staff</v>
          </cell>
          <cell r="F760">
            <v>480</v>
          </cell>
          <cell r="G760" t="str">
            <v>Non Productive</v>
          </cell>
          <cell r="H760" t="str">
            <v>FINAL FLOATING HOL</v>
          </cell>
          <cell r="I760">
            <v>56</v>
          </cell>
          <cell r="J760">
            <v>3514.24</v>
          </cell>
          <cell r="K760">
            <v>0</v>
          </cell>
          <cell r="L760">
            <v>3514.24</v>
          </cell>
          <cell r="M760">
            <v>3514.24</v>
          </cell>
          <cell r="N760">
            <v>0</v>
          </cell>
          <cell r="O760">
            <v>3514.24</v>
          </cell>
        </row>
        <row r="761">
          <cell r="B761" t="str">
            <v>NON BARG</v>
          </cell>
          <cell r="C761">
            <v>33</v>
          </cell>
          <cell r="D761" t="str">
            <v>FINANCIAL</v>
          </cell>
          <cell r="E761" t="str">
            <v>Staff</v>
          </cell>
          <cell r="F761">
            <v>530</v>
          </cell>
          <cell r="G761" t="str">
            <v>Non Productive</v>
          </cell>
          <cell r="H761" t="str">
            <v>S/T DISAB 100 PCT</v>
          </cell>
          <cell r="I761">
            <v>860</v>
          </cell>
          <cell r="J761">
            <v>26754.16</v>
          </cell>
          <cell r="K761">
            <v>0</v>
          </cell>
          <cell r="L761">
            <v>26754.16</v>
          </cell>
          <cell r="M761">
            <v>26754.16</v>
          </cell>
          <cell r="N761">
            <v>0</v>
          </cell>
          <cell r="O761">
            <v>26754.16</v>
          </cell>
        </row>
        <row r="762">
          <cell r="B762" t="str">
            <v>NON BARG</v>
          </cell>
          <cell r="C762">
            <v>33</v>
          </cell>
          <cell r="D762" t="str">
            <v>FINANCIAL</v>
          </cell>
          <cell r="E762" t="str">
            <v>Staff</v>
          </cell>
          <cell r="F762">
            <v>540</v>
          </cell>
          <cell r="G762" t="str">
            <v>Non Productive</v>
          </cell>
          <cell r="H762" t="str">
            <v>S/T DISAB 80 PCT</v>
          </cell>
          <cell r="I762">
            <v>440</v>
          </cell>
          <cell r="J762">
            <v>8507.2000000000007</v>
          </cell>
          <cell r="K762">
            <v>0</v>
          </cell>
          <cell r="L762">
            <v>8507.2000000000007</v>
          </cell>
          <cell r="M762">
            <v>8507.2000000000007</v>
          </cell>
          <cell r="N762">
            <v>0</v>
          </cell>
          <cell r="O762">
            <v>8507.2000000000007</v>
          </cell>
        </row>
        <row r="763">
          <cell r="B763" t="str">
            <v>NON BARG</v>
          </cell>
          <cell r="C763">
            <v>33</v>
          </cell>
          <cell r="D763" t="str">
            <v>FINANCIAL</v>
          </cell>
          <cell r="E763" t="str">
            <v>Staff</v>
          </cell>
          <cell r="F763">
            <v>550</v>
          </cell>
          <cell r="G763" t="str">
            <v>Non Productive</v>
          </cell>
          <cell r="H763" t="str">
            <v>S/T DISAB 60 PCT</v>
          </cell>
          <cell r="I763">
            <v>168</v>
          </cell>
          <cell r="J763">
            <v>3250.8</v>
          </cell>
          <cell r="K763">
            <v>0</v>
          </cell>
          <cell r="L763">
            <v>3250.8</v>
          </cell>
          <cell r="M763">
            <v>3250.8</v>
          </cell>
          <cell r="N763">
            <v>0</v>
          </cell>
          <cell r="O763">
            <v>3250.8</v>
          </cell>
        </row>
        <row r="764">
          <cell r="B764" t="str">
            <v>NON BARG</v>
          </cell>
          <cell r="C764">
            <v>33</v>
          </cell>
          <cell r="D764" t="str">
            <v>FINANCIAL</v>
          </cell>
          <cell r="E764" t="str">
            <v>Staff</v>
          </cell>
          <cell r="F764">
            <v>560</v>
          </cell>
          <cell r="G764" t="str">
            <v>Non Productive</v>
          </cell>
          <cell r="H764" t="str">
            <v>LUMP SUM - MERIT</v>
          </cell>
          <cell r="I764">
            <v>0</v>
          </cell>
          <cell r="J764">
            <v>89677</v>
          </cell>
          <cell r="K764">
            <v>0</v>
          </cell>
          <cell r="L764">
            <v>89677</v>
          </cell>
          <cell r="M764">
            <v>89677</v>
          </cell>
          <cell r="N764">
            <v>0</v>
          </cell>
          <cell r="O764">
            <v>89677</v>
          </cell>
        </row>
        <row r="765">
          <cell r="B765" t="str">
            <v>NON BARG</v>
          </cell>
          <cell r="C765">
            <v>33</v>
          </cell>
          <cell r="D765" t="str">
            <v>FINANCIAL</v>
          </cell>
          <cell r="E765" t="str">
            <v>Staff</v>
          </cell>
          <cell r="F765">
            <v>580</v>
          </cell>
          <cell r="G765" t="str">
            <v>Non Productive</v>
          </cell>
          <cell r="H765" t="str">
            <v>SICKNESS IN FAMILY</v>
          </cell>
          <cell r="I765">
            <v>989.5</v>
          </cell>
          <cell r="J765">
            <v>31495.24</v>
          </cell>
          <cell r="K765">
            <v>0</v>
          </cell>
          <cell r="L765">
            <v>31495.24</v>
          </cell>
          <cell r="M765">
            <v>31495.24</v>
          </cell>
          <cell r="N765">
            <v>0</v>
          </cell>
          <cell r="O765">
            <v>31495.24</v>
          </cell>
        </row>
        <row r="766">
          <cell r="B766" t="str">
            <v>NON BARG</v>
          </cell>
          <cell r="C766">
            <v>33</v>
          </cell>
          <cell r="D766" t="str">
            <v>FINANCIAL</v>
          </cell>
          <cell r="E766" t="str">
            <v>Staff</v>
          </cell>
          <cell r="F766">
            <v>970</v>
          </cell>
          <cell r="G766" t="str">
            <v>Excluded</v>
          </cell>
          <cell r="H766" t="str">
            <v>PRETAX MEDICAL</v>
          </cell>
          <cell r="I766">
            <v>0</v>
          </cell>
          <cell r="J766">
            <v>-615209.02</v>
          </cell>
          <cell r="K766">
            <v>0</v>
          </cell>
          <cell r="L766">
            <v>0</v>
          </cell>
          <cell r="M766">
            <v>0</v>
          </cell>
          <cell r="N766">
            <v>-615209.02</v>
          </cell>
          <cell r="O766">
            <v>-615209.02</v>
          </cell>
        </row>
        <row r="767">
          <cell r="B767" t="str">
            <v>NON BARG</v>
          </cell>
          <cell r="C767">
            <v>33</v>
          </cell>
          <cell r="D767" t="str">
            <v>FINANCIAL</v>
          </cell>
          <cell r="E767" t="str">
            <v>Staff</v>
          </cell>
          <cell r="F767">
            <v>971</v>
          </cell>
          <cell r="G767" t="str">
            <v>Excluded</v>
          </cell>
          <cell r="H767" t="str">
            <v>MEDICAL BENEFIT $</v>
          </cell>
          <cell r="I767">
            <v>0</v>
          </cell>
          <cell r="J767">
            <v>472705</v>
          </cell>
          <cell r="K767">
            <v>0</v>
          </cell>
          <cell r="L767">
            <v>0</v>
          </cell>
          <cell r="M767">
            <v>0</v>
          </cell>
          <cell r="N767">
            <v>472705</v>
          </cell>
          <cell r="O767">
            <v>472705</v>
          </cell>
        </row>
        <row r="768">
          <cell r="B768" t="str">
            <v>NON BARG</v>
          </cell>
          <cell r="C768">
            <v>33</v>
          </cell>
          <cell r="D768" t="str">
            <v>FINANCIAL</v>
          </cell>
          <cell r="E768" t="str">
            <v>Staff</v>
          </cell>
          <cell r="F768">
            <v>972</v>
          </cell>
          <cell r="G768" t="str">
            <v>Excluded</v>
          </cell>
          <cell r="H768" t="str">
            <v>PRETAX DENTAL</v>
          </cell>
          <cell r="I768">
            <v>0</v>
          </cell>
          <cell r="J768">
            <v>-30437.4</v>
          </cell>
          <cell r="K768">
            <v>0</v>
          </cell>
          <cell r="L768">
            <v>0</v>
          </cell>
          <cell r="M768">
            <v>0</v>
          </cell>
          <cell r="N768">
            <v>-30437.4</v>
          </cell>
          <cell r="O768">
            <v>-30437.4</v>
          </cell>
        </row>
        <row r="769">
          <cell r="B769" t="str">
            <v>NON BARG</v>
          </cell>
          <cell r="C769">
            <v>33</v>
          </cell>
          <cell r="D769" t="str">
            <v>FINANCIAL</v>
          </cell>
          <cell r="E769" t="str">
            <v>Staff</v>
          </cell>
          <cell r="F769">
            <v>973</v>
          </cell>
          <cell r="G769" t="str">
            <v>Excluded</v>
          </cell>
          <cell r="H769" t="str">
            <v>DENTAL BENEFIT $</v>
          </cell>
          <cell r="I769">
            <v>0</v>
          </cell>
          <cell r="J769">
            <v>13347.75</v>
          </cell>
          <cell r="K769">
            <v>0</v>
          </cell>
          <cell r="L769">
            <v>0</v>
          </cell>
          <cell r="M769">
            <v>0</v>
          </cell>
          <cell r="N769">
            <v>13347.75</v>
          </cell>
          <cell r="O769">
            <v>13347.75</v>
          </cell>
        </row>
        <row r="770">
          <cell r="B770" t="str">
            <v>NON BARG</v>
          </cell>
          <cell r="C770">
            <v>33</v>
          </cell>
          <cell r="D770" t="str">
            <v>FINANCIAL</v>
          </cell>
          <cell r="E770" t="str">
            <v>Staff</v>
          </cell>
          <cell r="F770">
            <v>974</v>
          </cell>
          <cell r="G770" t="str">
            <v>Excluded</v>
          </cell>
          <cell r="H770" t="str">
            <v>PRETAX EMP LIFE INS</v>
          </cell>
          <cell r="I770">
            <v>0</v>
          </cell>
          <cell r="J770">
            <v>-47269.63</v>
          </cell>
          <cell r="K770">
            <v>0</v>
          </cell>
          <cell r="L770">
            <v>0</v>
          </cell>
          <cell r="M770">
            <v>0</v>
          </cell>
          <cell r="N770">
            <v>-47269.63</v>
          </cell>
          <cell r="O770">
            <v>-47269.63</v>
          </cell>
        </row>
        <row r="771">
          <cell r="B771" t="str">
            <v>NON BARG</v>
          </cell>
          <cell r="C771">
            <v>33</v>
          </cell>
          <cell r="D771" t="str">
            <v>FINANCIAL</v>
          </cell>
          <cell r="E771" t="str">
            <v>Staff</v>
          </cell>
          <cell r="F771">
            <v>976</v>
          </cell>
          <cell r="G771" t="str">
            <v>Excluded</v>
          </cell>
          <cell r="H771" t="str">
            <v>LIFE INS BENEFIT $</v>
          </cell>
          <cell r="I771">
            <v>0</v>
          </cell>
          <cell r="J771">
            <v>14572.91</v>
          </cell>
          <cell r="K771">
            <v>0</v>
          </cell>
          <cell r="L771">
            <v>0</v>
          </cell>
          <cell r="M771">
            <v>0</v>
          </cell>
          <cell r="N771">
            <v>14572.91</v>
          </cell>
          <cell r="O771">
            <v>14572.91</v>
          </cell>
        </row>
        <row r="772">
          <cell r="B772" t="str">
            <v>NON BARG</v>
          </cell>
          <cell r="C772">
            <v>33</v>
          </cell>
          <cell r="D772" t="str">
            <v>FINANCIAL</v>
          </cell>
          <cell r="E772" t="str">
            <v>Staff</v>
          </cell>
          <cell r="F772">
            <v>977</v>
          </cell>
          <cell r="G772" t="str">
            <v>Excluded</v>
          </cell>
          <cell r="H772" t="str">
            <v>PRETAX LTD</v>
          </cell>
          <cell r="I772">
            <v>0</v>
          </cell>
          <cell r="J772">
            <v>-96813.99</v>
          </cell>
          <cell r="K772">
            <v>0</v>
          </cell>
          <cell r="L772">
            <v>0</v>
          </cell>
          <cell r="M772">
            <v>0</v>
          </cell>
          <cell r="N772">
            <v>-96813.99</v>
          </cell>
          <cell r="O772">
            <v>-96813.99</v>
          </cell>
        </row>
        <row r="773">
          <cell r="B773" t="str">
            <v>NON BARG</v>
          </cell>
          <cell r="C773">
            <v>33</v>
          </cell>
          <cell r="D773" t="str">
            <v>FINANCIAL</v>
          </cell>
          <cell r="E773" t="str">
            <v>Staff</v>
          </cell>
          <cell r="F773">
            <v>978</v>
          </cell>
          <cell r="G773" t="str">
            <v>Excluded</v>
          </cell>
          <cell r="H773" t="str">
            <v>LTD BENEFIT $</v>
          </cell>
          <cell r="I773">
            <v>0</v>
          </cell>
          <cell r="J773">
            <v>90850.1</v>
          </cell>
          <cell r="K773">
            <v>0</v>
          </cell>
          <cell r="L773">
            <v>0</v>
          </cell>
          <cell r="M773">
            <v>0</v>
          </cell>
          <cell r="N773">
            <v>90850.1</v>
          </cell>
          <cell r="O773">
            <v>90850.1</v>
          </cell>
        </row>
        <row r="774">
          <cell r="B774" t="str">
            <v>NON BARG</v>
          </cell>
          <cell r="C774">
            <v>33</v>
          </cell>
          <cell r="D774" t="str">
            <v>FINANCIAL</v>
          </cell>
          <cell r="E774" t="str">
            <v>Staff</v>
          </cell>
          <cell r="F774">
            <v>979</v>
          </cell>
          <cell r="G774" t="str">
            <v>Excluded</v>
          </cell>
          <cell r="H774" t="str">
            <v>VACATION BUY</v>
          </cell>
          <cell r="I774">
            <v>0</v>
          </cell>
          <cell r="J774">
            <v>-57219.8</v>
          </cell>
          <cell r="K774">
            <v>0</v>
          </cell>
          <cell r="L774">
            <v>0</v>
          </cell>
          <cell r="M774">
            <v>0</v>
          </cell>
          <cell r="N774">
            <v>-57219.8</v>
          </cell>
          <cell r="O774">
            <v>-57219.8</v>
          </cell>
        </row>
        <row r="775">
          <cell r="B775" t="str">
            <v>NON BARG</v>
          </cell>
          <cell r="C775">
            <v>33</v>
          </cell>
          <cell r="D775" t="str">
            <v>FINANCIAL</v>
          </cell>
          <cell r="E775" t="str">
            <v>Staff</v>
          </cell>
          <cell r="F775">
            <v>981</v>
          </cell>
          <cell r="G775" t="str">
            <v>Excluded</v>
          </cell>
          <cell r="H775" t="str">
            <v>PRETAX HLTH CARE</v>
          </cell>
          <cell r="I775">
            <v>0</v>
          </cell>
          <cell r="J775">
            <v>-70464.399999999994</v>
          </cell>
          <cell r="K775">
            <v>0</v>
          </cell>
          <cell r="L775">
            <v>0</v>
          </cell>
          <cell r="M775">
            <v>0</v>
          </cell>
          <cell r="N775">
            <v>-70464.399999999994</v>
          </cell>
          <cell r="O775">
            <v>-70464.399999999994</v>
          </cell>
        </row>
        <row r="776">
          <cell r="B776" t="str">
            <v>NON BARG</v>
          </cell>
          <cell r="C776">
            <v>33</v>
          </cell>
          <cell r="D776" t="str">
            <v>FINANCIAL</v>
          </cell>
          <cell r="E776" t="str">
            <v>Staff</v>
          </cell>
          <cell r="F776">
            <v>983</v>
          </cell>
          <cell r="G776" t="str">
            <v>Excluded</v>
          </cell>
          <cell r="H776" t="str">
            <v>PRETAX DEP CARE</v>
          </cell>
          <cell r="I776">
            <v>0</v>
          </cell>
          <cell r="J776">
            <v>-50959.44</v>
          </cell>
          <cell r="K776">
            <v>0</v>
          </cell>
          <cell r="L776">
            <v>0</v>
          </cell>
          <cell r="M776">
            <v>0</v>
          </cell>
          <cell r="N776">
            <v>-50959.44</v>
          </cell>
          <cell r="O776">
            <v>-50959.44</v>
          </cell>
        </row>
        <row r="777">
          <cell r="B777" t="str">
            <v>NON BARG</v>
          </cell>
          <cell r="C777">
            <v>33</v>
          </cell>
          <cell r="D777" t="str">
            <v>FINANCIAL</v>
          </cell>
          <cell r="E777" t="str">
            <v>Staff</v>
          </cell>
          <cell r="F777">
            <v>984</v>
          </cell>
          <cell r="G777" t="str">
            <v>Excluded</v>
          </cell>
          <cell r="H777" t="str">
            <v>VISION - PRE-TAX DED</v>
          </cell>
          <cell r="I777">
            <v>0</v>
          </cell>
          <cell r="J777">
            <v>-13468.59</v>
          </cell>
          <cell r="K777">
            <v>0</v>
          </cell>
          <cell r="L777">
            <v>0</v>
          </cell>
          <cell r="M777">
            <v>0</v>
          </cell>
          <cell r="N777">
            <v>-13468.59</v>
          </cell>
          <cell r="O777">
            <v>-13468.59</v>
          </cell>
        </row>
        <row r="778">
          <cell r="B778" t="str">
            <v>NON BARG</v>
          </cell>
          <cell r="C778">
            <v>33</v>
          </cell>
          <cell r="D778" t="str">
            <v>FINANCIAL</v>
          </cell>
          <cell r="E778" t="str">
            <v>Staff</v>
          </cell>
          <cell r="F778">
            <v>985</v>
          </cell>
          <cell r="G778" t="str">
            <v>Excluded</v>
          </cell>
          <cell r="H778" t="str">
            <v>VACATION BUY</v>
          </cell>
          <cell r="I778">
            <v>0</v>
          </cell>
          <cell r="J778">
            <v>-1392.6</v>
          </cell>
          <cell r="K778">
            <v>0</v>
          </cell>
          <cell r="L778">
            <v>0</v>
          </cell>
          <cell r="M778">
            <v>0</v>
          </cell>
          <cell r="N778">
            <v>-1392.6</v>
          </cell>
          <cell r="O778">
            <v>-1392.6</v>
          </cell>
        </row>
        <row r="779">
          <cell r="B779" t="str">
            <v>NON BARG</v>
          </cell>
          <cell r="C779">
            <v>33</v>
          </cell>
          <cell r="D779" t="str">
            <v>FINANCIAL</v>
          </cell>
          <cell r="E779" t="str">
            <v>Staff</v>
          </cell>
          <cell r="F779">
            <v>989</v>
          </cell>
          <cell r="G779" t="str">
            <v>Excluded</v>
          </cell>
          <cell r="H779" t="str">
            <v>EX THRIFT C/U</v>
          </cell>
          <cell r="I779">
            <v>0</v>
          </cell>
          <cell r="J779">
            <v>-11923.09</v>
          </cell>
          <cell r="K779">
            <v>0</v>
          </cell>
          <cell r="L779">
            <v>0</v>
          </cell>
          <cell r="M779">
            <v>0</v>
          </cell>
          <cell r="N779">
            <v>-11923.09</v>
          </cell>
          <cell r="O779">
            <v>-11923.09</v>
          </cell>
        </row>
        <row r="780">
          <cell r="B780" t="str">
            <v>NON BARG</v>
          </cell>
          <cell r="C780">
            <v>33</v>
          </cell>
          <cell r="D780" t="str">
            <v>FINANCIAL</v>
          </cell>
          <cell r="E780" t="str">
            <v>Staff</v>
          </cell>
          <cell r="F780">
            <v>990</v>
          </cell>
          <cell r="G780" t="str">
            <v>Excluded</v>
          </cell>
          <cell r="H780" t="str">
            <v>THRIFT CATCH UP</v>
          </cell>
          <cell r="I780">
            <v>0</v>
          </cell>
          <cell r="J780">
            <v>-12966.13</v>
          </cell>
          <cell r="K780">
            <v>0</v>
          </cell>
          <cell r="L780">
            <v>0</v>
          </cell>
          <cell r="M780">
            <v>0</v>
          </cell>
          <cell r="N780">
            <v>-12966.13</v>
          </cell>
          <cell r="O780">
            <v>-12966.13</v>
          </cell>
        </row>
        <row r="781">
          <cell r="B781" t="str">
            <v>NON BARG</v>
          </cell>
          <cell r="C781">
            <v>33</v>
          </cell>
          <cell r="D781" t="str">
            <v>FINANCIAL</v>
          </cell>
          <cell r="E781" t="str">
            <v>Staff</v>
          </cell>
          <cell r="F781">
            <v>993</v>
          </cell>
          <cell r="G781" t="str">
            <v>Excluded</v>
          </cell>
          <cell r="H781" t="str">
            <v>EX BASIC THRFT(STP)</v>
          </cell>
          <cell r="I781">
            <v>0</v>
          </cell>
          <cell r="J781">
            <v>-160749.91</v>
          </cell>
          <cell r="K781">
            <v>0</v>
          </cell>
          <cell r="L781">
            <v>0</v>
          </cell>
          <cell r="M781">
            <v>0</v>
          </cell>
          <cell r="N781">
            <v>-160749.91</v>
          </cell>
          <cell r="O781">
            <v>-160749.91</v>
          </cell>
        </row>
        <row r="782">
          <cell r="B782" t="str">
            <v>NON BARG</v>
          </cell>
          <cell r="C782">
            <v>33</v>
          </cell>
          <cell r="D782" t="str">
            <v>FINANCIAL</v>
          </cell>
          <cell r="E782" t="str">
            <v>Staff</v>
          </cell>
          <cell r="F782">
            <v>998</v>
          </cell>
          <cell r="G782" t="str">
            <v>Excluded</v>
          </cell>
          <cell r="H782" t="str">
            <v>BA THRFT STP AT CAP</v>
          </cell>
          <cell r="I782">
            <v>0</v>
          </cell>
          <cell r="J782">
            <v>-603134.89</v>
          </cell>
          <cell r="K782">
            <v>0</v>
          </cell>
          <cell r="L782">
            <v>0</v>
          </cell>
          <cell r="M782">
            <v>0</v>
          </cell>
          <cell r="N782">
            <v>-603134.89</v>
          </cell>
          <cell r="O782">
            <v>-603134.89</v>
          </cell>
        </row>
        <row r="783">
          <cell r="B783" t="str">
            <v>NON BARG</v>
          </cell>
          <cell r="C783">
            <v>33</v>
          </cell>
          <cell r="D783" t="str">
            <v>FINANCIAL</v>
          </cell>
          <cell r="E783" t="str">
            <v>Staff</v>
          </cell>
          <cell r="F783">
            <v>999</v>
          </cell>
          <cell r="G783" t="str">
            <v>Excluded</v>
          </cell>
          <cell r="H783" t="str">
            <v>SUP THRFT STP AT CAP</v>
          </cell>
          <cell r="I783">
            <v>0</v>
          </cell>
          <cell r="J783">
            <v>-339383.82</v>
          </cell>
          <cell r="K783">
            <v>0</v>
          </cell>
          <cell r="L783">
            <v>0</v>
          </cell>
          <cell r="M783">
            <v>0</v>
          </cell>
          <cell r="N783">
            <v>-339383.82</v>
          </cell>
          <cell r="O783">
            <v>-339383.82</v>
          </cell>
        </row>
        <row r="784">
          <cell r="B784" t="str">
            <v>NON BARG</v>
          </cell>
          <cell r="C784">
            <v>33</v>
          </cell>
          <cell r="D784" t="str">
            <v>FINANCIAL</v>
          </cell>
          <cell r="E784" t="str">
            <v>Staff</v>
          </cell>
          <cell r="F784" t="str">
            <v>C01</v>
          </cell>
          <cell r="G784" t="str">
            <v>Excluded</v>
          </cell>
          <cell r="H784" t="str">
            <v>PENSION SUPPLEMENT</v>
          </cell>
          <cell r="I784">
            <v>0</v>
          </cell>
          <cell r="J784">
            <v>80737.53</v>
          </cell>
          <cell r="K784">
            <v>0</v>
          </cell>
          <cell r="L784">
            <v>0</v>
          </cell>
          <cell r="M784">
            <v>0</v>
          </cell>
          <cell r="N784">
            <v>80737.53</v>
          </cell>
          <cell r="O784">
            <v>80737.53</v>
          </cell>
        </row>
        <row r="785">
          <cell r="B785" t="str">
            <v>NON BARG</v>
          </cell>
          <cell r="C785">
            <v>33</v>
          </cell>
          <cell r="D785" t="str">
            <v>FINANCIAL</v>
          </cell>
          <cell r="E785" t="str">
            <v>Staff</v>
          </cell>
          <cell r="F785" t="str">
            <v>C02</v>
          </cell>
          <cell r="G785" t="str">
            <v>Excluded</v>
          </cell>
          <cell r="H785" t="str">
            <v>PENSION SUPPLEMENT</v>
          </cell>
          <cell r="I785">
            <v>0</v>
          </cell>
          <cell r="J785">
            <v>22440.91</v>
          </cell>
          <cell r="K785">
            <v>0</v>
          </cell>
          <cell r="L785">
            <v>0</v>
          </cell>
          <cell r="M785">
            <v>0</v>
          </cell>
          <cell r="N785">
            <v>22440.91</v>
          </cell>
          <cell r="O785">
            <v>22440.91</v>
          </cell>
        </row>
        <row r="786">
          <cell r="B786" t="str">
            <v>NON BARG</v>
          </cell>
          <cell r="C786">
            <v>33</v>
          </cell>
          <cell r="D786" t="str">
            <v>FINANCIAL</v>
          </cell>
          <cell r="E786" t="str">
            <v>Staff</v>
          </cell>
          <cell r="F786" t="str">
            <v>C03</v>
          </cell>
          <cell r="G786" t="str">
            <v>Excluded</v>
          </cell>
          <cell r="H786" t="str">
            <v>PENSION SUPPLEMENT</v>
          </cell>
          <cell r="I786">
            <v>0</v>
          </cell>
          <cell r="J786">
            <v>506629.76</v>
          </cell>
          <cell r="K786">
            <v>0</v>
          </cell>
          <cell r="L786">
            <v>0</v>
          </cell>
          <cell r="M786">
            <v>0</v>
          </cell>
          <cell r="N786">
            <v>506629.76</v>
          </cell>
          <cell r="O786">
            <v>506629.76</v>
          </cell>
        </row>
        <row r="787">
          <cell r="B787" t="str">
            <v>NON BARG</v>
          </cell>
          <cell r="C787">
            <v>33</v>
          </cell>
          <cell r="D787" t="str">
            <v>FINANCIAL</v>
          </cell>
          <cell r="E787" t="str">
            <v>Staff</v>
          </cell>
          <cell r="F787" t="str">
            <v>C09</v>
          </cell>
          <cell r="G787" t="str">
            <v>Excluded</v>
          </cell>
          <cell r="H787" t="str">
            <v>SEVERANCE PAY</v>
          </cell>
          <cell r="I787">
            <v>0</v>
          </cell>
          <cell r="J787">
            <v>1488992.94</v>
          </cell>
          <cell r="K787">
            <v>0</v>
          </cell>
          <cell r="L787">
            <v>0</v>
          </cell>
          <cell r="M787">
            <v>0</v>
          </cell>
          <cell r="N787">
            <v>1488992.94</v>
          </cell>
          <cell r="O787">
            <v>1488992.94</v>
          </cell>
        </row>
        <row r="788">
          <cell r="B788" t="str">
            <v>NON BARG</v>
          </cell>
          <cell r="C788">
            <v>33</v>
          </cell>
          <cell r="D788" t="str">
            <v>FINANCIAL</v>
          </cell>
          <cell r="E788" t="str">
            <v>Staff</v>
          </cell>
          <cell r="F788" t="str">
            <v>C11</v>
          </cell>
          <cell r="G788" t="str">
            <v>Excluded</v>
          </cell>
          <cell r="H788" t="str">
            <v>GEOGRAPHIC DIFFERENTIAL</v>
          </cell>
          <cell r="I788">
            <v>0</v>
          </cell>
          <cell r="J788">
            <v>34023.370000000003</v>
          </cell>
          <cell r="K788">
            <v>0</v>
          </cell>
          <cell r="L788">
            <v>0</v>
          </cell>
          <cell r="M788">
            <v>0</v>
          </cell>
          <cell r="N788">
            <v>34023.370000000003</v>
          </cell>
          <cell r="O788">
            <v>34023.370000000003</v>
          </cell>
        </row>
        <row r="789">
          <cell r="B789" t="str">
            <v>NON BARG</v>
          </cell>
          <cell r="C789">
            <v>33</v>
          </cell>
          <cell r="D789" t="str">
            <v>FINANCIAL</v>
          </cell>
          <cell r="E789" t="str">
            <v>Staff</v>
          </cell>
          <cell r="F789" t="str">
            <v>C37</v>
          </cell>
          <cell r="G789" t="str">
            <v>Excluded</v>
          </cell>
          <cell r="H789" t="str">
            <v>UNUSED VACATION PAY</v>
          </cell>
          <cell r="I789">
            <v>0</v>
          </cell>
          <cell r="J789">
            <v>28295.86</v>
          </cell>
          <cell r="K789">
            <v>0</v>
          </cell>
          <cell r="L789">
            <v>0</v>
          </cell>
          <cell r="M789">
            <v>0</v>
          </cell>
          <cell r="N789">
            <v>28295.86</v>
          </cell>
          <cell r="O789">
            <v>28295.86</v>
          </cell>
        </row>
        <row r="790">
          <cell r="B790" t="str">
            <v>NON BARG</v>
          </cell>
          <cell r="C790">
            <v>33</v>
          </cell>
          <cell r="D790" t="str">
            <v>FINANCIAL</v>
          </cell>
          <cell r="E790" t="str">
            <v>Staff</v>
          </cell>
          <cell r="F790" t="str">
            <v>D20</v>
          </cell>
          <cell r="G790" t="str">
            <v>Excluded</v>
          </cell>
          <cell r="H790" t="str">
            <v>S A R STOCK VALUE</v>
          </cell>
          <cell r="I790">
            <v>0</v>
          </cell>
          <cell r="J790">
            <v>553271.25</v>
          </cell>
          <cell r="K790">
            <v>0</v>
          </cell>
          <cell r="L790">
            <v>0</v>
          </cell>
          <cell r="M790">
            <v>0</v>
          </cell>
          <cell r="N790">
            <v>553271.25</v>
          </cell>
          <cell r="O790">
            <v>553271.25</v>
          </cell>
        </row>
        <row r="791">
          <cell r="B791" t="str">
            <v>NON BARG</v>
          </cell>
          <cell r="C791">
            <v>33</v>
          </cell>
          <cell r="D791" t="str">
            <v>FINANCIAL</v>
          </cell>
          <cell r="E791" t="str">
            <v>Staff</v>
          </cell>
          <cell r="F791" t="str">
            <v>D21</v>
          </cell>
          <cell r="G791" t="str">
            <v>Excluded</v>
          </cell>
          <cell r="H791" t="str">
            <v>S A R CASH VALUE</v>
          </cell>
          <cell r="I791">
            <v>0</v>
          </cell>
          <cell r="J791">
            <v>388552.5</v>
          </cell>
          <cell r="K791">
            <v>0</v>
          </cell>
          <cell r="L791">
            <v>0</v>
          </cell>
          <cell r="M791">
            <v>0</v>
          </cell>
          <cell r="N791">
            <v>388552.5</v>
          </cell>
          <cell r="O791">
            <v>388552.5</v>
          </cell>
        </row>
        <row r="792">
          <cell r="B792" t="str">
            <v>NON BARG</v>
          </cell>
          <cell r="C792">
            <v>33</v>
          </cell>
          <cell r="D792" t="str">
            <v>FINANCIAL</v>
          </cell>
          <cell r="E792" t="str">
            <v>Staff</v>
          </cell>
          <cell r="F792" t="str">
            <v>D24</v>
          </cell>
          <cell r="G792" t="str">
            <v>Excluded</v>
          </cell>
          <cell r="H792" t="str">
            <v>RSA DIV - IMP</v>
          </cell>
          <cell r="I792">
            <v>0</v>
          </cell>
          <cell r="J792">
            <v>189428</v>
          </cell>
          <cell r="K792">
            <v>0</v>
          </cell>
          <cell r="L792">
            <v>0</v>
          </cell>
          <cell r="M792">
            <v>0</v>
          </cell>
          <cell r="N792">
            <v>189428</v>
          </cell>
          <cell r="O792">
            <v>189428</v>
          </cell>
        </row>
        <row r="793">
          <cell r="B793" t="str">
            <v>NON BARG</v>
          </cell>
          <cell r="C793">
            <v>33</v>
          </cell>
          <cell r="D793" t="str">
            <v>FINANCIAL</v>
          </cell>
          <cell r="E793" t="str">
            <v>Staff</v>
          </cell>
          <cell r="F793" t="str">
            <v>D26</v>
          </cell>
          <cell r="G793" t="str">
            <v>Excluded</v>
          </cell>
          <cell r="H793" t="str">
            <v>PERS LIABILITY INS</v>
          </cell>
          <cell r="I793">
            <v>0</v>
          </cell>
          <cell r="J793">
            <v>14505.17</v>
          </cell>
          <cell r="K793">
            <v>0</v>
          </cell>
          <cell r="L793">
            <v>0</v>
          </cell>
          <cell r="M793">
            <v>0</v>
          </cell>
          <cell r="N793">
            <v>14505.17</v>
          </cell>
          <cell r="O793">
            <v>14505.17</v>
          </cell>
        </row>
        <row r="794">
          <cell r="B794" t="str">
            <v>NON BARG</v>
          </cell>
          <cell r="C794">
            <v>33</v>
          </cell>
          <cell r="D794" t="str">
            <v>FINANCIAL</v>
          </cell>
          <cell r="E794" t="str">
            <v>Staff</v>
          </cell>
          <cell r="F794" t="str">
            <v>D27</v>
          </cell>
          <cell r="G794" t="str">
            <v>Excluded</v>
          </cell>
          <cell r="H794" t="str">
            <v>IMP INC VEH LEASE</v>
          </cell>
          <cell r="I794">
            <v>0</v>
          </cell>
          <cell r="J794">
            <v>198110.71</v>
          </cell>
          <cell r="K794">
            <v>0</v>
          </cell>
          <cell r="L794">
            <v>0</v>
          </cell>
          <cell r="M794">
            <v>0</v>
          </cell>
          <cell r="N794">
            <v>198110.71</v>
          </cell>
          <cell r="O794">
            <v>198110.71</v>
          </cell>
        </row>
        <row r="795">
          <cell r="B795" t="str">
            <v>NON BARG</v>
          </cell>
          <cell r="C795">
            <v>33</v>
          </cell>
          <cell r="D795" t="str">
            <v>FINANCIAL</v>
          </cell>
          <cell r="E795" t="str">
            <v>Staff</v>
          </cell>
          <cell r="F795" t="str">
            <v>D30</v>
          </cell>
          <cell r="G795" t="str">
            <v>Excluded</v>
          </cell>
          <cell r="H795" t="str">
            <v>IMP STOCK OPTION</v>
          </cell>
          <cell r="I795">
            <v>0</v>
          </cell>
          <cell r="J795">
            <v>165477.62</v>
          </cell>
          <cell r="K795">
            <v>0</v>
          </cell>
          <cell r="L795">
            <v>0</v>
          </cell>
          <cell r="M795">
            <v>0</v>
          </cell>
          <cell r="N795">
            <v>165477.62</v>
          </cell>
          <cell r="O795">
            <v>165477.62</v>
          </cell>
        </row>
        <row r="796">
          <cell r="B796" t="str">
            <v>NON BARG</v>
          </cell>
          <cell r="C796">
            <v>33</v>
          </cell>
          <cell r="D796" t="str">
            <v>FINANCIAL</v>
          </cell>
          <cell r="E796" t="str">
            <v>Staff</v>
          </cell>
          <cell r="F796" t="str">
            <v>G01</v>
          </cell>
          <cell r="G796" t="str">
            <v>Excluded</v>
          </cell>
          <cell r="H796" t="str">
            <v>SIGNING BONUS</v>
          </cell>
          <cell r="I796">
            <v>0</v>
          </cell>
          <cell r="J796">
            <v>82000</v>
          </cell>
          <cell r="K796">
            <v>0</v>
          </cell>
          <cell r="L796">
            <v>0</v>
          </cell>
          <cell r="M796">
            <v>0</v>
          </cell>
          <cell r="N796">
            <v>82000</v>
          </cell>
          <cell r="O796">
            <v>82000</v>
          </cell>
        </row>
        <row r="797">
          <cell r="B797" t="str">
            <v>NON BARG</v>
          </cell>
          <cell r="C797">
            <v>33</v>
          </cell>
          <cell r="D797" t="str">
            <v>FINANCIAL</v>
          </cell>
          <cell r="E797" t="str">
            <v>Staff</v>
          </cell>
          <cell r="F797" t="str">
            <v>G03</v>
          </cell>
          <cell r="G797" t="str">
            <v>Excluded</v>
          </cell>
          <cell r="H797" t="str">
            <v>IMP RECOGNITION AWARD</v>
          </cell>
          <cell r="I797">
            <v>0</v>
          </cell>
          <cell r="J797">
            <v>3600</v>
          </cell>
          <cell r="K797">
            <v>0</v>
          </cell>
          <cell r="L797">
            <v>0</v>
          </cell>
          <cell r="M797">
            <v>0</v>
          </cell>
          <cell r="N797">
            <v>3600</v>
          </cell>
          <cell r="O797">
            <v>3600</v>
          </cell>
        </row>
        <row r="798">
          <cell r="B798" t="str">
            <v>NON BARG</v>
          </cell>
          <cell r="C798">
            <v>33</v>
          </cell>
          <cell r="D798" t="str">
            <v>FINANCIAL</v>
          </cell>
          <cell r="E798" t="str">
            <v>Staff</v>
          </cell>
          <cell r="F798" t="str">
            <v>G04</v>
          </cell>
          <cell r="G798" t="str">
            <v>Excluded</v>
          </cell>
          <cell r="H798" t="str">
            <v>GROSSUP</v>
          </cell>
          <cell r="I798">
            <v>0</v>
          </cell>
          <cell r="J798">
            <v>1331.46</v>
          </cell>
          <cell r="K798">
            <v>0</v>
          </cell>
          <cell r="L798">
            <v>0</v>
          </cell>
          <cell r="M798">
            <v>0</v>
          </cell>
          <cell r="N798">
            <v>1331.46</v>
          </cell>
          <cell r="O798">
            <v>1331.46</v>
          </cell>
        </row>
        <row r="799">
          <cell r="B799" t="str">
            <v>NON BARG</v>
          </cell>
          <cell r="C799">
            <v>33</v>
          </cell>
          <cell r="D799" t="str">
            <v>FINANCIAL</v>
          </cell>
          <cell r="E799" t="str">
            <v>Staff</v>
          </cell>
          <cell r="F799" t="str">
            <v>G09</v>
          </cell>
          <cell r="G799" t="str">
            <v>Excluded</v>
          </cell>
          <cell r="H799" t="str">
            <v>WELLNESS REFUND</v>
          </cell>
          <cell r="I799">
            <v>0</v>
          </cell>
          <cell r="J799">
            <v>846.93</v>
          </cell>
          <cell r="K799">
            <v>0</v>
          </cell>
          <cell r="L799">
            <v>0</v>
          </cell>
          <cell r="M799">
            <v>0</v>
          </cell>
          <cell r="N799">
            <v>846.93</v>
          </cell>
          <cell r="O799">
            <v>846.93</v>
          </cell>
        </row>
        <row r="800">
          <cell r="B800" t="str">
            <v>NON BARG</v>
          </cell>
          <cell r="C800">
            <v>33</v>
          </cell>
          <cell r="D800" t="str">
            <v>FINANCIAL</v>
          </cell>
          <cell r="E800" t="str">
            <v>Staff</v>
          </cell>
          <cell r="F800" t="str">
            <v>G20</v>
          </cell>
          <cell r="G800" t="str">
            <v>Excluded</v>
          </cell>
          <cell r="H800" t="str">
            <v>MOV EXP-TXBL</v>
          </cell>
          <cell r="I800">
            <v>0</v>
          </cell>
          <cell r="J800">
            <v>76814.740000000005</v>
          </cell>
          <cell r="K800">
            <v>0</v>
          </cell>
          <cell r="L800">
            <v>0</v>
          </cell>
          <cell r="M800">
            <v>0</v>
          </cell>
          <cell r="N800">
            <v>76814.740000000005</v>
          </cell>
          <cell r="O800">
            <v>76814.740000000005</v>
          </cell>
        </row>
        <row r="801">
          <cell r="B801" t="str">
            <v>NON BARG</v>
          </cell>
          <cell r="C801">
            <v>33</v>
          </cell>
          <cell r="D801" t="str">
            <v>FINANCIAL</v>
          </cell>
          <cell r="E801" t="str">
            <v>Staff</v>
          </cell>
          <cell r="F801" t="str">
            <v>G25</v>
          </cell>
          <cell r="G801" t="str">
            <v>Excluded</v>
          </cell>
          <cell r="H801" t="str">
            <v>MOV EXP GROSSUP</v>
          </cell>
          <cell r="I801">
            <v>0</v>
          </cell>
          <cell r="J801">
            <v>32930.99</v>
          </cell>
          <cell r="K801">
            <v>0</v>
          </cell>
          <cell r="L801">
            <v>0</v>
          </cell>
          <cell r="M801">
            <v>0</v>
          </cell>
          <cell r="N801">
            <v>32930.99</v>
          </cell>
          <cell r="O801">
            <v>32930.99</v>
          </cell>
        </row>
        <row r="802">
          <cell r="B802" t="str">
            <v>NON BARG</v>
          </cell>
          <cell r="C802">
            <v>33</v>
          </cell>
          <cell r="D802" t="str">
            <v>FINANCIAL</v>
          </cell>
          <cell r="E802" t="str">
            <v>Staff</v>
          </cell>
          <cell r="F802" t="str">
            <v>G48</v>
          </cell>
          <cell r="G802" t="str">
            <v>Excluded</v>
          </cell>
          <cell r="H802" t="str">
            <v>GROSS UP</v>
          </cell>
          <cell r="I802">
            <v>0</v>
          </cell>
          <cell r="J802">
            <v>226356.31</v>
          </cell>
          <cell r="K802">
            <v>0</v>
          </cell>
          <cell r="L802">
            <v>0</v>
          </cell>
          <cell r="M802">
            <v>0</v>
          </cell>
          <cell r="N802">
            <v>226356.31</v>
          </cell>
          <cell r="O802">
            <v>226356.31</v>
          </cell>
        </row>
        <row r="803">
          <cell r="B803" t="str">
            <v>NON BARG</v>
          </cell>
          <cell r="C803">
            <v>33</v>
          </cell>
          <cell r="D803" t="str">
            <v>FINANCIAL</v>
          </cell>
          <cell r="E803" t="str">
            <v>Staff</v>
          </cell>
          <cell r="F803" t="str">
            <v>G49</v>
          </cell>
          <cell r="G803" t="str">
            <v>Excluded</v>
          </cell>
          <cell r="H803" t="str">
            <v>GROSSUP</v>
          </cell>
          <cell r="I803">
            <v>0</v>
          </cell>
          <cell r="J803">
            <v>26525.14</v>
          </cell>
          <cell r="K803">
            <v>0</v>
          </cell>
          <cell r="L803">
            <v>0</v>
          </cell>
          <cell r="M803">
            <v>0</v>
          </cell>
          <cell r="N803">
            <v>26525.14</v>
          </cell>
          <cell r="O803">
            <v>26525.14</v>
          </cell>
        </row>
        <row r="804">
          <cell r="B804" t="str">
            <v>NON BARG</v>
          </cell>
          <cell r="C804">
            <v>33</v>
          </cell>
          <cell r="D804" t="str">
            <v>FINANCIAL</v>
          </cell>
          <cell r="E804" t="str">
            <v>Staff</v>
          </cell>
          <cell r="F804" t="str">
            <v>H10</v>
          </cell>
          <cell r="G804" t="str">
            <v>Excluded</v>
          </cell>
          <cell r="H804" t="str">
            <v>RENTENTION PAYOUT</v>
          </cell>
          <cell r="I804">
            <v>0</v>
          </cell>
          <cell r="J804">
            <v>97500</v>
          </cell>
          <cell r="K804">
            <v>0</v>
          </cell>
          <cell r="L804">
            <v>0</v>
          </cell>
          <cell r="M804">
            <v>0</v>
          </cell>
          <cell r="N804">
            <v>97500</v>
          </cell>
          <cell r="O804">
            <v>97500</v>
          </cell>
        </row>
        <row r="805">
          <cell r="B805" t="str">
            <v>NON BARG</v>
          </cell>
          <cell r="C805">
            <v>33</v>
          </cell>
          <cell r="D805" t="str">
            <v>FINANCIAL</v>
          </cell>
          <cell r="E805" t="str">
            <v>Staff</v>
          </cell>
          <cell r="F805" t="str">
            <v>H20</v>
          </cell>
          <cell r="G805" t="str">
            <v>Excluded</v>
          </cell>
          <cell r="H805" t="str">
            <v>SJRPP SUPP</v>
          </cell>
          <cell r="I805">
            <v>0</v>
          </cell>
          <cell r="J805">
            <v>11760.06</v>
          </cell>
          <cell r="K805">
            <v>0</v>
          </cell>
          <cell r="L805">
            <v>0</v>
          </cell>
          <cell r="M805">
            <v>0</v>
          </cell>
          <cell r="N805">
            <v>11760.06</v>
          </cell>
          <cell r="O805">
            <v>11760.06</v>
          </cell>
        </row>
        <row r="806">
          <cell r="B806" t="str">
            <v>NON BARG</v>
          </cell>
          <cell r="C806">
            <v>33</v>
          </cell>
          <cell r="D806" t="str">
            <v>FINANCIAL</v>
          </cell>
          <cell r="E806" t="str">
            <v>Staff</v>
          </cell>
          <cell r="F806" t="str">
            <v>H21</v>
          </cell>
          <cell r="G806" t="str">
            <v>Excluded</v>
          </cell>
          <cell r="H806" t="str">
            <v>SJRPP LIABILITY</v>
          </cell>
          <cell r="I806">
            <v>0</v>
          </cell>
          <cell r="J806">
            <v>2351.96</v>
          </cell>
          <cell r="K806">
            <v>0</v>
          </cell>
          <cell r="L806">
            <v>0</v>
          </cell>
          <cell r="M806">
            <v>0</v>
          </cell>
          <cell r="N806">
            <v>2351.96</v>
          </cell>
          <cell r="O806">
            <v>2351.96</v>
          </cell>
        </row>
        <row r="807">
          <cell r="B807" t="str">
            <v>NON BARG</v>
          </cell>
          <cell r="C807">
            <v>33</v>
          </cell>
          <cell r="D807" t="str">
            <v>FINANCIAL</v>
          </cell>
          <cell r="E807" t="str">
            <v>Staff</v>
          </cell>
          <cell r="F807" t="str">
            <v>H22</v>
          </cell>
          <cell r="G807" t="str">
            <v>Excluded</v>
          </cell>
          <cell r="H807" t="str">
            <v>SJRPP OWNERSHIP EXP</v>
          </cell>
          <cell r="I807">
            <v>0</v>
          </cell>
          <cell r="J807">
            <v>-2351.96</v>
          </cell>
          <cell r="K807">
            <v>0</v>
          </cell>
          <cell r="L807">
            <v>0</v>
          </cell>
          <cell r="M807">
            <v>0</v>
          </cell>
          <cell r="N807">
            <v>-2351.96</v>
          </cell>
          <cell r="O807">
            <v>-2351.96</v>
          </cell>
        </row>
        <row r="808">
          <cell r="B808" t="str">
            <v>NON BARG</v>
          </cell>
          <cell r="C808">
            <v>33</v>
          </cell>
          <cell r="D808" t="str">
            <v>FINANCIAL</v>
          </cell>
          <cell r="E808" t="str">
            <v>Staff</v>
          </cell>
          <cell r="F808" t="str">
            <v>H30</v>
          </cell>
          <cell r="G808" t="str">
            <v>Non Productive</v>
          </cell>
          <cell r="H808" t="str">
            <v>PERF EXC REWARD</v>
          </cell>
          <cell r="I808">
            <v>0</v>
          </cell>
          <cell r="J808">
            <v>673572</v>
          </cell>
          <cell r="K808">
            <v>0</v>
          </cell>
          <cell r="L808">
            <v>673572</v>
          </cell>
          <cell r="M808">
            <v>673572</v>
          </cell>
          <cell r="N808">
            <v>0</v>
          </cell>
          <cell r="O808">
            <v>673572</v>
          </cell>
        </row>
        <row r="809">
          <cell r="B809" t="str">
            <v>NON BARG</v>
          </cell>
          <cell r="C809">
            <v>33</v>
          </cell>
          <cell r="D809" t="str">
            <v>FINANCIAL</v>
          </cell>
          <cell r="E809" t="str">
            <v>Staff</v>
          </cell>
          <cell r="F809" t="str">
            <v>H35</v>
          </cell>
          <cell r="G809" t="str">
            <v>Excluded</v>
          </cell>
          <cell r="H809" t="str">
            <v>INCENTIVE</v>
          </cell>
          <cell r="I809">
            <v>0</v>
          </cell>
          <cell r="J809">
            <v>65200</v>
          </cell>
          <cell r="K809">
            <v>0</v>
          </cell>
          <cell r="L809">
            <v>0</v>
          </cell>
          <cell r="M809">
            <v>0</v>
          </cell>
          <cell r="N809">
            <v>65200</v>
          </cell>
          <cell r="O809">
            <v>65200</v>
          </cell>
        </row>
        <row r="810">
          <cell r="B810" t="str">
            <v>NON BARG</v>
          </cell>
          <cell r="C810">
            <v>33</v>
          </cell>
          <cell r="D810" t="str">
            <v>FINANCIAL</v>
          </cell>
          <cell r="E810" t="str">
            <v>Staff</v>
          </cell>
          <cell r="F810" t="str">
            <v>H36</v>
          </cell>
          <cell r="G810" t="str">
            <v>Non Productive</v>
          </cell>
          <cell r="H810" t="str">
            <v>EX INCENTIVE AWD</v>
          </cell>
          <cell r="I810">
            <v>0</v>
          </cell>
          <cell r="J810">
            <v>730250</v>
          </cell>
          <cell r="K810">
            <v>0</v>
          </cell>
          <cell r="L810">
            <v>730250</v>
          </cell>
          <cell r="M810">
            <v>730250</v>
          </cell>
          <cell r="N810">
            <v>0</v>
          </cell>
          <cell r="O810">
            <v>730250</v>
          </cell>
        </row>
        <row r="811">
          <cell r="B811" t="str">
            <v>NON BARG</v>
          </cell>
          <cell r="C811">
            <v>33</v>
          </cell>
          <cell r="D811" t="str">
            <v>FINANCIAL</v>
          </cell>
          <cell r="E811" t="str">
            <v>Staff</v>
          </cell>
          <cell r="F811" t="str">
            <v>H37</v>
          </cell>
          <cell r="G811" t="str">
            <v>Non Productive</v>
          </cell>
          <cell r="H811" t="str">
            <v>EX INCENTIVE AWD</v>
          </cell>
          <cell r="I811">
            <v>0</v>
          </cell>
          <cell r="J811">
            <v>1436570</v>
          </cell>
          <cell r="K811">
            <v>0</v>
          </cell>
          <cell r="L811">
            <v>1436570</v>
          </cell>
          <cell r="M811">
            <v>1436570</v>
          </cell>
          <cell r="N811">
            <v>0</v>
          </cell>
          <cell r="O811">
            <v>1436570</v>
          </cell>
        </row>
        <row r="812">
          <cell r="B812" t="str">
            <v>NON BARG</v>
          </cell>
          <cell r="C812">
            <v>33</v>
          </cell>
          <cell r="D812" t="str">
            <v>FINANCIAL</v>
          </cell>
          <cell r="E812" t="str">
            <v>Staff</v>
          </cell>
          <cell r="F812" t="str">
            <v>J10</v>
          </cell>
          <cell r="G812" t="str">
            <v>Excluded</v>
          </cell>
          <cell r="H812" t="str">
            <v>O.T. MEALS NON-XM</v>
          </cell>
          <cell r="I812">
            <v>215</v>
          </cell>
          <cell r="J812">
            <v>2365</v>
          </cell>
          <cell r="K812">
            <v>0</v>
          </cell>
          <cell r="L812">
            <v>0</v>
          </cell>
          <cell r="M812">
            <v>0</v>
          </cell>
          <cell r="N812">
            <v>2365</v>
          </cell>
          <cell r="O812">
            <v>2365</v>
          </cell>
        </row>
        <row r="813">
          <cell r="B813" t="str">
            <v>NON BARG</v>
          </cell>
          <cell r="C813">
            <v>33</v>
          </cell>
          <cell r="D813" t="str">
            <v>FINANCIAL</v>
          </cell>
          <cell r="E813" t="str">
            <v>Staff</v>
          </cell>
          <cell r="F813" t="str">
            <v>J20</v>
          </cell>
          <cell r="G813" t="str">
            <v>Excluded</v>
          </cell>
          <cell r="H813" t="str">
            <v>IMP INC EXCESS LIF T</v>
          </cell>
          <cell r="I813">
            <v>0</v>
          </cell>
          <cell r="J813">
            <v>53358.71</v>
          </cell>
          <cell r="K813">
            <v>0</v>
          </cell>
          <cell r="L813">
            <v>0</v>
          </cell>
          <cell r="M813">
            <v>0</v>
          </cell>
          <cell r="N813">
            <v>53358.71</v>
          </cell>
          <cell r="O813">
            <v>53358.71</v>
          </cell>
        </row>
        <row r="814">
          <cell r="B814" t="str">
            <v>NON BARG</v>
          </cell>
          <cell r="C814">
            <v>33</v>
          </cell>
          <cell r="D814" t="str">
            <v>FINANCIAL</v>
          </cell>
          <cell r="E814" t="str">
            <v>Staff</v>
          </cell>
          <cell r="F814" t="str">
            <v>J25</v>
          </cell>
          <cell r="G814" t="str">
            <v>Excluded</v>
          </cell>
          <cell r="H814" t="str">
            <v>IMP INC DEP LIFE</v>
          </cell>
          <cell r="I814">
            <v>0</v>
          </cell>
          <cell r="J814">
            <v>7338.96</v>
          </cell>
          <cell r="K814">
            <v>0</v>
          </cell>
          <cell r="L814">
            <v>0</v>
          </cell>
          <cell r="M814">
            <v>0</v>
          </cell>
          <cell r="N814">
            <v>7338.96</v>
          </cell>
          <cell r="O814">
            <v>7338.96</v>
          </cell>
        </row>
        <row r="815">
          <cell r="B815" t="str">
            <v>NON BARG</v>
          </cell>
          <cell r="C815">
            <v>33</v>
          </cell>
          <cell r="D815" t="str">
            <v>FINANCIAL</v>
          </cell>
          <cell r="E815" t="str">
            <v>Staff</v>
          </cell>
          <cell r="F815" t="str">
            <v>J45</v>
          </cell>
          <cell r="G815" t="str">
            <v>Excluded</v>
          </cell>
          <cell r="H815" t="str">
            <v>FIN PLAN FEE</v>
          </cell>
          <cell r="I815">
            <v>0</v>
          </cell>
          <cell r="J815">
            <v>133255.28</v>
          </cell>
          <cell r="K815">
            <v>0</v>
          </cell>
          <cell r="L815">
            <v>0</v>
          </cell>
          <cell r="M815">
            <v>0</v>
          </cell>
          <cell r="N815">
            <v>133255.28</v>
          </cell>
          <cell r="O815">
            <v>133255.28</v>
          </cell>
        </row>
        <row r="816">
          <cell r="B816" t="str">
            <v>NON BARG</v>
          </cell>
          <cell r="C816">
            <v>33</v>
          </cell>
          <cell r="D816" t="str">
            <v>FINANCIAL</v>
          </cell>
          <cell r="E816" t="str">
            <v>Staff</v>
          </cell>
          <cell r="F816" t="str">
            <v>J68</v>
          </cell>
          <cell r="G816" t="str">
            <v>Excluded</v>
          </cell>
          <cell r="H816" t="str">
            <v>COMMUT CO. CAR</v>
          </cell>
          <cell r="I816">
            <v>0</v>
          </cell>
          <cell r="J816">
            <v>51</v>
          </cell>
          <cell r="K816">
            <v>0</v>
          </cell>
          <cell r="L816">
            <v>0</v>
          </cell>
          <cell r="M816">
            <v>0</v>
          </cell>
          <cell r="N816">
            <v>51</v>
          </cell>
          <cell r="O816">
            <v>51</v>
          </cell>
        </row>
        <row r="817">
          <cell r="B817" t="str">
            <v>NON BARG</v>
          </cell>
          <cell r="C817">
            <v>33</v>
          </cell>
          <cell r="D817" t="str">
            <v>FINANCIAL</v>
          </cell>
          <cell r="E817" t="str">
            <v>Staff</v>
          </cell>
          <cell r="F817" t="str">
            <v>J81</v>
          </cell>
          <cell r="G817" t="str">
            <v>Excluded</v>
          </cell>
          <cell r="H817" t="str">
            <v>IMP CNTR CAR V INS 1</v>
          </cell>
          <cell r="I817">
            <v>0</v>
          </cell>
          <cell r="J817">
            <v>420</v>
          </cell>
          <cell r="K817">
            <v>0</v>
          </cell>
          <cell r="L817">
            <v>0</v>
          </cell>
          <cell r="M817">
            <v>0</v>
          </cell>
          <cell r="N817">
            <v>420</v>
          </cell>
          <cell r="O817">
            <v>420</v>
          </cell>
        </row>
        <row r="818">
          <cell r="B818" t="str">
            <v>NON BARG</v>
          </cell>
          <cell r="C818">
            <v>33</v>
          </cell>
          <cell r="D818" t="str">
            <v>FINANCIAL</v>
          </cell>
          <cell r="E818" t="str">
            <v>Staff</v>
          </cell>
          <cell r="F818" t="str">
            <v>J82</v>
          </cell>
          <cell r="G818" t="str">
            <v>Excluded</v>
          </cell>
          <cell r="H818" t="str">
            <v>IMP CNTR CAR V INS 2</v>
          </cell>
          <cell r="I818">
            <v>0</v>
          </cell>
          <cell r="J818">
            <v>1782</v>
          </cell>
          <cell r="K818">
            <v>0</v>
          </cell>
          <cell r="L818">
            <v>0</v>
          </cell>
          <cell r="M818">
            <v>0</v>
          </cell>
          <cell r="N818">
            <v>1782</v>
          </cell>
          <cell r="O818">
            <v>1782</v>
          </cell>
        </row>
        <row r="819">
          <cell r="B819" t="str">
            <v>NON BARG</v>
          </cell>
          <cell r="C819">
            <v>33</v>
          </cell>
          <cell r="D819" t="str">
            <v>FINANCIAL</v>
          </cell>
          <cell r="E819" t="str">
            <v>Staff</v>
          </cell>
          <cell r="F819" t="str">
            <v>J90</v>
          </cell>
          <cell r="G819" t="str">
            <v>Excluded</v>
          </cell>
          <cell r="H819" t="str">
            <v>PERF SHARES-CASH</v>
          </cell>
          <cell r="I819">
            <v>0</v>
          </cell>
          <cell r="J819">
            <v>332856</v>
          </cell>
          <cell r="K819">
            <v>0</v>
          </cell>
          <cell r="L819">
            <v>0</v>
          </cell>
          <cell r="M819">
            <v>0</v>
          </cell>
          <cell r="N819">
            <v>332856</v>
          </cell>
          <cell r="O819">
            <v>332856</v>
          </cell>
        </row>
        <row r="820">
          <cell r="B820" t="str">
            <v>NON BARG</v>
          </cell>
          <cell r="C820">
            <v>33</v>
          </cell>
          <cell r="D820" t="str">
            <v>FINANCIAL</v>
          </cell>
          <cell r="E820" t="str">
            <v>Staff</v>
          </cell>
          <cell r="F820" t="str">
            <v>J91</v>
          </cell>
          <cell r="G820" t="str">
            <v>Excluded</v>
          </cell>
          <cell r="H820" t="str">
            <v>PERF SHARES-STOCK</v>
          </cell>
          <cell r="I820">
            <v>0</v>
          </cell>
          <cell r="J820">
            <v>499284</v>
          </cell>
          <cell r="K820">
            <v>0</v>
          </cell>
          <cell r="L820">
            <v>0</v>
          </cell>
          <cell r="M820">
            <v>0</v>
          </cell>
          <cell r="N820">
            <v>499284</v>
          </cell>
          <cell r="O820">
            <v>499284</v>
          </cell>
        </row>
        <row r="821">
          <cell r="B821" t="str">
            <v>NON BARG</v>
          </cell>
          <cell r="C821">
            <v>33</v>
          </cell>
          <cell r="D821" t="str">
            <v>FINANCIAL</v>
          </cell>
          <cell r="E821" t="str">
            <v>Staff</v>
          </cell>
          <cell r="F821" t="str">
            <v>J94</v>
          </cell>
          <cell r="G821" t="str">
            <v>Excluded</v>
          </cell>
          <cell r="H821" t="str">
            <v>PERF SHARES-CASH(NO FICA)</v>
          </cell>
          <cell r="I821">
            <v>0</v>
          </cell>
          <cell r="J821">
            <v>345458.55</v>
          </cell>
          <cell r="K821">
            <v>0</v>
          </cell>
          <cell r="L821">
            <v>0</v>
          </cell>
          <cell r="M821">
            <v>0</v>
          </cell>
          <cell r="N821">
            <v>345458.55</v>
          </cell>
          <cell r="O821">
            <v>345458.55</v>
          </cell>
        </row>
        <row r="822">
          <cell r="B822" t="str">
            <v>NON BARG</v>
          </cell>
          <cell r="C822">
            <v>33</v>
          </cell>
          <cell r="D822" t="str">
            <v>FINANCIAL</v>
          </cell>
          <cell r="E822" t="str">
            <v>Staff</v>
          </cell>
          <cell r="F822" t="str">
            <v>J95</v>
          </cell>
          <cell r="G822" t="str">
            <v>Excluded</v>
          </cell>
          <cell r="H822" t="str">
            <v>PERF SHARES-STOCK(NO FICA)</v>
          </cell>
          <cell r="I822">
            <v>0</v>
          </cell>
          <cell r="J822">
            <v>406180.32</v>
          </cell>
          <cell r="K822">
            <v>0</v>
          </cell>
          <cell r="L822">
            <v>0</v>
          </cell>
          <cell r="M822">
            <v>0</v>
          </cell>
          <cell r="N822">
            <v>406180.32</v>
          </cell>
          <cell r="O822">
            <v>406180.32</v>
          </cell>
        </row>
        <row r="823">
          <cell r="B823" t="str">
            <v>NON BARG</v>
          </cell>
          <cell r="C823">
            <v>33</v>
          </cell>
          <cell r="D823" t="str">
            <v>FINANCIAL</v>
          </cell>
          <cell r="E823" t="str">
            <v>Staff</v>
          </cell>
          <cell r="F823" t="str">
            <v>P02</v>
          </cell>
          <cell r="G823" t="str">
            <v>Excluded</v>
          </cell>
          <cell r="H823" t="str">
            <v>DEF COMP BASE SAL</v>
          </cell>
          <cell r="I823">
            <v>0</v>
          </cell>
          <cell r="J823">
            <v>-4449.1000000000004</v>
          </cell>
          <cell r="K823">
            <v>0</v>
          </cell>
          <cell r="L823">
            <v>0</v>
          </cell>
          <cell r="M823">
            <v>0</v>
          </cell>
          <cell r="N823">
            <v>-4449.1000000000004</v>
          </cell>
          <cell r="O823">
            <v>-4449.1000000000004</v>
          </cell>
        </row>
        <row r="824">
          <cell r="B824" t="str">
            <v>NON BARG</v>
          </cell>
          <cell r="C824">
            <v>33</v>
          </cell>
          <cell r="D824" t="str">
            <v>FINANCIAL</v>
          </cell>
          <cell r="E824" t="str">
            <v>Staff</v>
          </cell>
          <cell r="F824" t="str">
            <v>P04</v>
          </cell>
          <cell r="G824" t="str">
            <v>Excluded</v>
          </cell>
          <cell r="H824" t="str">
            <v>DEF COMP PAYOUT-PRIN</v>
          </cell>
          <cell r="I824">
            <v>0</v>
          </cell>
          <cell r="J824">
            <v>149046</v>
          </cell>
          <cell r="K824">
            <v>0</v>
          </cell>
          <cell r="L824">
            <v>0</v>
          </cell>
          <cell r="M824">
            <v>0</v>
          </cell>
          <cell r="N824">
            <v>149046</v>
          </cell>
          <cell r="O824">
            <v>149046</v>
          </cell>
        </row>
        <row r="825">
          <cell r="B825" t="str">
            <v>NON BARG</v>
          </cell>
          <cell r="C825">
            <v>33</v>
          </cell>
          <cell r="D825" t="str">
            <v>FINANCIAL</v>
          </cell>
          <cell r="E825" t="str">
            <v>Staff</v>
          </cell>
          <cell r="F825" t="str">
            <v>P05</v>
          </cell>
          <cell r="G825" t="str">
            <v>Excluded</v>
          </cell>
          <cell r="H825" t="str">
            <v>DEF COMP PAYOUT-PRIN</v>
          </cell>
          <cell r="I825">
            <v>0</v>
          </cell>
          <cell r="J825">
            <v>713749.78</v>
          </cell>
          <cell r="K825">
            <v>0</v>
          </cell>
          <cell r="L825">
            <v>0</v>
          </cell>
          <cell r="M825">
            <v>0</v>
          </cell>
          <cell r="N825">
            <v>713749.78</v>
          </cell>
          <cell r="O825">
            <v>713749.78</v>
          </cell>
        </row>
        <row r="826">
          <cell r="B826" t="str">
            <v>NON BARG</v>
          </cell>
          <cell r="C826">
            <v>33</v>
          </cell>
          <cell r="D826" t="str">
            <v>FINANCIAL</v>
          </cell>
          <cell r="E826" t="str">
            <v>Staff</v>
          </cell>
          <cell r="F826" t="str">
            <v>P30</v>
          </cell>
          <cell r="G826" t="str">
            <v>Excluded</v>
          </cell>
          <cell r="H826" t="str">
            <v>STOCK OPTION TAX</v>
          </cell>
          <cell r="I826">
            <v>0</v>
          </cell>
          <cell r="J826">
            <v>49579.9</v>
          </cell>
          <cell r="K826">
            <v>0</v>
          </cell>
          <cell r="L826">
            <v>0</v>
          </cell>
          <cell r="M826">
            <v>0</v>
          </cell>
          <cell r="N826">
            <v>49579.9</v>
          </cell>
          <cell r="O826">
            <v>49579.9</v>
          </cell>
        </row>
        <row r="827">
          <cell r="B827" t="str">
            <v>NON BARG</v>
          </cell>
          <cell r="C827">
            <v>33</v>
          </cell>
          <cell r="D827" t="str">
            <v>FINANCIAL</v>
          </cell>
          <cell r="E827" t="str">
            <v>Staff</v>
          </cell>
          <cell r="F827" t="str">
            <v>P45</v>
          </cell>
          <cell r="G827" t="str">
            <v>Excluded</v>
          </cell>
          <cell r="H827" t="str">
            <v>EXECUTIVE THRIFT</v>
          </cell>
          <cell r="I827">
            <v>0</v>
          </cell>
          <cell r="J827">
            <v>2969227.8</v>
          </cell>
          <cell r="K827">
            <v>0</v>
          </cell>
          <cell r="L827">
            <v>0</v>
          </cell>
          <cell r="M827">
            <v>0</v>
          </cell>
          <cell r="N827">
            <v>2969227.8</v>
          </cell>
          <cell r="O827">
            <v>2969227.8</v>
          </cell>
        </row>
        <row r="828">
          <cell r="B828" t="str">
            <v>NON BARG</v>
          </cell>
          <cell r="C828">
            <v>33</v>
          </cell>
          <cell r="D828" t="str">
            <v>FINANCIAL</v>
          </cell>
          <cell r="E828" t="str">
            <v>Staff</v>
          </cell>
          <cell r="F828" t="str">
            <v>P51</v>
          </cell>
          <cell r="G828" t="str">
            <v>Excluded</v>
          </cell>
          <cell r="H828" t="str">
            <v>CC V INS RMB N-TX 1</v>
          </cell>
          <cell r="I828">
            <v>0</v>
          </cell>
          <cell r="J828">
            <v>540</v>
          </cell>
          <cell r="K828">
            <v>0</v>
          </cell>
          <cell r="L828">
            <v>0</v>
          </cell>
          <cell r="M828">
            <v>0</v>
          </cell>
          <cell r="N828">
            <v>540</v>
          </cell>
          <cell r="O828">
            <v>540</v>
          </cell>
        </row>
        <row r="829">
          <cell r="B829" t="str">
            <v>NON BARG</v>
          </cell>
          <cell r="C829">
            <v>33</v>
          </cell>
          <cell r="D829" t="str">
            <v>FINANCIAL</v>
          </cell>
          <cell r="E829" t="str">
            <v>Staff</v>
          </cell>
          <cell r="F829" t="str">
            <v>P52</v>
          </cell>
          <cell r="G829" t="str">
            <v>Excluded</v>
          </cell>
          <cell r="H829" t="str">
            <v>CC V INS RMB N-TX 2</v>
          </cell>
          <cell r="I829">
            <v>0</v>
          </cell>
          <cell r="J829">
            <v>2997</v>
          </cell>
          <cell r="K829">
            <v>0</v>
          </cell>
          <cell r="L829">
            <v>0</v>
          </cell>
          <cell r="M829">
            <v>0</v>
          </cell>
          <cell r="N829">
            <v>2997</v>
          </cell>
          <cell r="O829">
            <v>2997</v>
          </cell>
        </row>
        <row r="830">
          <cell r="B830" t="str">
            <v>NON BARG</v>
          </cell>
          <cell r="C830">
            <v>33</v>
          </cell>
          <cell r="D830" t="str">
            <v>FINANCIAL</v>
          </cell>
          <cell r="E830" t="str">
            <v>Staff</v>
          </cell>
          <cell r="F830" t="str">
            <v>P61</v>
          </cell>
          <cell r="G830" t="str">
            <v>Excluded</v>
          </cell>
          <cell r="H830" t="str">
            <v>MOV EXP NON TXBL</v>
          </cell>
          <cell r="I830">
            <v>0</v>
          </cell>
          <cell r="J830">
            <v>1934.48</v>
          </cell>
          <cell r="K830">
            <v>0</v>
          </cell>
          <cell r="L830">
            <v>0</v>
          </cell>
          <cell r="M830">
            <v>0</v>
          </cell>
          <cell r="N830">
            <v>1934.48</v>
          </cell>
          <cell r="O830">
            <v>1934.48</v>
          </cell>
        </row>
        <row r="831">
          <cell r="B831" t="str">
            <v>NON BARG</v>
          </cell>
          <cell r="C831">
            <v>33</v>
          </cell>
          <cell r="D831" t="str">
            <v>FINANCIAL</v>
          </cell>
          <cell r="E831" t="str">
            <v>Staff</v>
          </cell>
          <cell r="F831" t="str">
            <v>R42</v>
          </cell>
          <cell r="G831" t="str">
            <v>Excluded</v>
          </cell>
          <cell r="H831" t="str">
            <v>HOL WRK-VAC-NOT PAID</v>
          </cell>
          <cell r="I831">
            <v>40</v>
          </cell>
          <cell r="J831">
            <v>2021.3</v>
          </cell>
          <cell r="K831">
            <v>0</v>
          </cell>
          <cell r="L831">
            <v>0</v>
          </cell>
          <cell r="M831">
            <v>0</v>
          </cell>
          <cell r="N831">
            <v>2021.3</v>
          </cell>
          <cell r="O831">
            <v>2021.3</v>
          </cell>
        </row>
        <row r="832">
          <cell r="B832" t="str">
            <v>NON BARG</v>
          </cell>
          <cell r="C832">
            <v>33</v>
          </cell>
          <cell r="D832" t="str">
            <v>FINANCIAL</v>
          </cell>
          <cell r="E832" t="str">
            <v>Staff</v>
          </cell>
          <cell r="F832" t="str">
            <v>R59</v>
          </cell>
          <cell r="G832" t="str">
            <v>Excluded</v>
          </cell>
          <cell r="H832" t="str">
            <v>FMLA - INFO ONLY</v>
          </cell>
          <cell r="I832">
            <v>2779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B833" t="str">
            <v>NON BARG</v>
          </cell>
          <cell r="C833">
            <v>33</v>
          </cell>
          <cell r="D833" t="str">
            <v>FINANCIAL</v>
          </cell>
          <cell r="E833" t="str">
            <v>Staff</v>
          </cell>
          <cell r="F833" t="str">
            <v>R62</v>
          </cell>
          <cell r="G833" t="str">
            <v>Excluded</v>
          </cell>
          <cell r="H833" t="str">
            <v>LV OF ABS-NOT PAID</v>
          </cell>
          <cell r="I833">
            <v>312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B834" t="str">
            <v>NON BARG</v>
          </cell>
          <cell r="C834">
            <v>33</v>
          </cell>
          <cell r="D834" t="str">
            <v>FINANCIAL</v>
          </cell>
          <cell r="E834" t="str">
            <v>Staff</v>
          </cell>
          <cell r="F834" t="str">
            <v>R63</v>
          </cell>
          <cell r="G834" t="str">
            <v>Excluded</v>
          </cell>
          <cell r="H834" t="str">
            <v>EMPL ILL-NOT PAID</v>
          </cell>
          <cell r="I834">
            <v>56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</row>
        <row r="835">
          <cell r="B835" t="str">
            <v>NON BARG</v>
          </cell>
          <cell r="C835">
            <v>33</v>
          </cell>
          <cell r="D835" t="str">
            <v>FINANCIAL</v>
          </cell>
          <cell r="E835" t="str">
            <v>Staff</v>
          </cell>
          <cell r="F835" t="str">
            <v>R64</v>
          </cell>
          <cell r="G835" t="str">
            <v>Excluded</v>
          </cell>
          <cell r="H835" t="str">
            <v>FAMILY LEAVE NOT-PD</v>
          </cell>
          <cell r="I835">
            <v>802.75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B836" t="str">
            <v>NON BARG</v>
          </cell>
          <cell r="C836">
            <v>33</v>
          </cell>
          <cell r="D836" t="str">
            <v>FINANCIAL</v>
          </cell>
          <cell r="E836" t="str">
            <v>Staff</v>
          </cell>
          <cell r="F836" t="str">
            <v>R65</v>
          </cell>
          <cell r="G836" t="str">
            <v>Excluded</v>
          </cell>
          <cell r="H836" t="str">
            <v>EMPL REQ N-PD</v>
          </cell>
          <cell r="I836">
            <v>601.25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B837" t="str">
            <v>NON BARG</v>
          </cell>
          <cell r="C837">
            <v>33</v>
          </cell>
          <cell r="D837" t="str">
            <v>FINANCIAL</v>
          </cell>
          <cell r="E837" t="str">
            <v>Staff</v>
          </cell>
          <cell r="F837" t="str">
            <v>R69</v>
          </cell>
          <cell r="G837" t="str">
            <v>Excluded</v>
          </cell>
          <cell r="H837" t="str">
            <v>OTHER-NOT PAID</v>
          </cell>
          <cell r="I837">
            <v>48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38">
          <cell r="B838" t="str">
            <v>NON BARG</v>
          </cell>
          <cell r="C838">
            <v>33</v>
          </cell>
          <cell r="D838" t="str">
            <v>FINANCIAL</v>
          </cell>
          <cell r="E838" t="str">
            <v>Staff</v>
          </cell>
          <cell r="F838" t="str">
            <v>R70</v>
          </cell>
          <cell r="G838" t="str">
            <v>Excluded</v>
          </cell>
          <cell r="H838" t="str">
            <v>DEFERRED COMP</v>
          </cell>
          <cell r="I838">
            <v>0</v>
          </cell>
          <cell r="J838">
            <v>1404184.5</v>
          </cell>
          <cell r="K838">
            <v>0</v>
          </cell>
          <cell r="L838">
            <v>0</v>
          </cell>
          <cell r="M838">
            <v>0</v>
          </cell>
          <cell r="N838">
            <v>1404184.5</v>
          </cell>
          <cell r="O838">
            <v>1404184.5</v>
          </cell>
        </row>
        <row r="839">
          <cell r="B839" t="str">
            <v>NON BARG</v>
          </cell>
          <cell r="C839">
            <v>33</v>
          </cell>
          <cell r="D839" t="str">
            <v>FINANCIAL</v>
          </cell>
          <cell r="E839" t="str">
            <v>Staff</v>
          </cell>
          <cell r="F839" t="str">
            <v>R71</v>
          </cell>
          <cell r="G839" t="str">
            <v>Excluded</v>
          </cell>
          <cell r="H839" t="str">
            <v>DEFERRED COMP</v>
          </cell>
          <cell r="I839">
            <v>0</v>
          </cell>
          <cell r="J839">
            <v>436913</v>
          </cell>
          <cell r="K839">
            <v>0</v>
          </cell>
          <cell r="L839">
            <v>0</v>
          </cell>
          <cell r="M839">
            <v>0</v>
          </cell>
          <cell r="N839">
            <v>436913</v>
          </cell>
          <cell r="O839">
            <v>436913</v>
          </cell>
        </row>
        <row r="840">
          <cell r="B840" t="str">
            <v>NON BARG</v>
          </cell>
          <cell r="C840">
            <v>33</v>
          </cell>
          <cell r="D840" t="str">
            <v>FINANCIAL</v>
          </cell>
          <cell r="E840" t="str">
            <v>Staff</v>
          </cell>
          <cell r="F840" t="str">
            <v>T04</v>
          </cell>
          <cell r="G840" t="str">
            <v>Non Productive</v>
          </cell>
          <cell r="H840" t="str">
            <v>ALTERNATIVE AWARD</v>
          </cell>
          <cell r="I840">
            <v>0</v>
          </cell>
          <cell r="J840">
            <v>2500</v>
          </cell>
          <cell r="K840">
            <v>0</v>
          </cell>
          <cell r="L840">
            <v>2500</v>
          </cell>
          <cell r="M840">
            <v>2500</v>
          </cell>
          <cell r="N840">
            <v>0</v>
          </cell>
          <cell r="O840">
            <v>2500</v>
          </cell>
        </row>
        <row r="841">
          <cell r="B841" t="str">
            <v>NON BARG</v>
          </cell>
          <cell r="C841">
            <v>33</v>
          </cell>
          <cell r="D841" t="str">
            <v>FINANCIAL</v>
          </cell>
          <cell r="E841" t="str">
            <v>Staff</v>
          </cell>
          <cell r="F841" t="str">
            <v>T05</v>
          </cell>
          <cell r="G841" t="str">
            <v>Non Productive</v>
          </cell>
          <cell r="H841" t="str">
            <v>RETENTION BONUS</v>
          </cell>
          <cell r="I841">
            <v>0</v>
          </cell>
          <cell r="J841">
            <v>30000</v>
          </cell>
          <cell r="K841">
            <v>0</v>
          </cell>
          <cell r="L841">
            <v>30000</v>
          </cell>
          <cell r="M841">
            <v>30000</v>
          </cell>
          <cell r="N841">
            <v>0</v>
          </cell>
          <cell r="O841">
            <v>30000</v>
          </cell>
        </row>
        <row r="842">
          <cell r="B842" t="str">
            <v>NON BARG</v>
          </cell>
          <cell r="C842">
            <v>33</v>
          </cell>
          <cell r="D842" t="str">
            <v>FINANCIAL</v>
          </cell>
          <cell r="E842" t="str">
            <v>Staff</v>
          </cell>
          <cell r="F842" t="str">
            <v>T12</v>
          </cell>
          <cell r="G842" t="str">
            <v>Non Productive</v>
          </cell>
          <cell r="H842" t="str">
            <v>ALTERNATIVE AWARD</v>
          </cell>
          <cell r="I842">
            <v>0</v>
          </cell>
          <cell r="J842">
            <v>2600</v>
          </cell>
          <cell r="K842">
            <v>0</v>
          </cell>
          <cell r="L842">
            <v>2600</v>
          </cell>
          <cell r="M842">
            <v>2600</v>
          </cell>
          <cell r="N842">
            <v>0</v>
          </cell>
          <cell r="O842">
            <v>2600</v>
          </cell>
        </row>
        <row r="843">
          <cell r="B843" t="str">
            <v>NON BARG</v>
          </cell>
          <cell r="C843">
            <v>33</v>
          </cell>
          <cell r="D843" t="str">
            <v>FINANCIAL</v>
          </cell>
          <cell r="E843" t="str">
            <v>Staff</v>
          </cell>
          <cell r="F843" t="str">
            <v>T56</v>
          </cell>
          <cell r="G843" t="str">
            <v>Excluded</v>
          </cell>
          <cell r="H843" t="str">
            <v>HOUSING ALLOWANGE</v>
          </cell>
          <cell r="I843">
            <v>0</v>
          </cell>
          <cell r="J843">
            <v>12922</v>
          </cell>
          <cell r="K843">
            <v>0</v>
          </cell>
          <cell r="L843">
            <v>0</v>
          </cell>
          <cell r="M843">
            <v>0</v>
          </cell>
          <cell r="N843">
            <v>12922</v>
          </cell>
          <cell r="O843">
            <v>12922</v>
          </cell>
        </row>
        <row r="844">
          <cell r="B844" t="str">
            <v>NON BARG</v>
          </cell>
          <cell r="C844">
            <v>33</v>
          </cell>
          <cell r="D844" t="str">
            <v>FINANCIAL</v>
          </cell>
          <cell r="E844" t="str">
            <v>Staff</v>
          </cell>
          <cell r="F844" t="str">
            <v>T60</v>
          </cell>
          <cell r="G844" t="str">
            <v>Non Productive</v>
          </cell>
          <cell r="H844" t="str">
            <v>RETRO PAY N-THRFTBL</v>
          </cell>
          <cell r="I844">
            <v>0</v>
          </cell>
          <cell r="J844">
            <v>9.2799999999999994</v>
          </cell>
          <cell r="K844">
            <v>0</v>
          </cell>
          <cell r="L844">
            <v>9.2799999999999994</v>
          </cell>
          <cell r="M844">
            <v>9.2799999999999994</v>
          </cell>
          <cell r="N844">
            <v>0</v>
          </cell>
          <cell r="O844">
            <v>9.2799999999999994</v>
          </cell>
        </row>
        <row r="845">
          <cell r="B845" t="str">
            <v>NON BARG</v>
          </cell>
          <cell r="C845">
            <v>33</v>
          </cell>
          <cell r="D845" t="str">
            <v>FINANCIAL</v>
          </cell>
          <cell r="E845" t="str">
            <v>Staff</v>
          </cell>
          <cell r="F845" t="str">
            <v>T70</v>
          </cell>
          <cell r="G845" t="str">
            <v>Non Productive</v>
          </cell>
          <cell r="H845" t="str">
            <v>LUMP SUM PAYMENT</v>
          </cell>
          <cell r="I845">
            <v>0</v>
          </cell>
          <cell r="J845">
            <v>15257.25</v>
          </cell>
          <cell r="K845">
            <v>0</v>
          </cell>
          <cell r="L845">
            <v>15257.25</v>
          </cell>
          <cell r="M845">
            <v>15257.25</v>
          </cell>
          <cell r="N845">
            <v>0</v>
          </cell>
          <cell r="O845">
            <v>15257.25</v>
          </cell>
        </row>
        <row r="846">
          <cell r="B846" t="str">
            <v>NON BARG</v>
          </cell>
          <cell r="C846">
            <v>33</v>
          </cell>
          <cell r="D846" t="str">
            <v>FINANCIAL</v>
          </cell>
          <cell r="E846" t="str">
            <v>Staff</v>
          </cell>
          <cell r="F846" t="str">
            <v>T80</v>
          </cell>
          <cell r="G846" t="str">
            <v>Non Productive</v>
          </cell>
          <cell r="H846" t="str">
            <v>OT ADJUSTMENT</v>
          </cell>
          <cell r="I846">
            <v>0</v>
          </cell>
          <cell r="J846">
            <v>91.52</v>
          </cell>
          <cell r="K846">
            <v>0</v>
          </cell>
          <cell r="L846">
            <v>91.52</v>
          </cell>
          <cell r="M846">
            <v>91.52</v>
          </cell>
          <cell r="N846">
            <v>0</v>
          </cell>
          <cell r="O846">
            <v>91.52</v>
          </cell>
        </row>
        <row r="847">
          <cell r="B847" t="str">
            <v>NON BARG</v>
          </cell>
          <cell r="C847">
            <v>33</v>
          </cell>
          <cell r="D847" t="str">
            <v>FINANCIAL</v>
          </cell>
          <cell r="E847" t="str">
            <v>Staff</v>
          </cell>
          <cell r="F847" t="str">
            <v>X20</v>
          </cell>
          <cell r="G847" t="str">
            <v>Productive</v>
          </cell>
          <cell r="H847" t="str">
            <v>STRAIGHT OVERTIME</v>
          </cell>
          <cell r="I847">
            <v>253.5</v>
          </cell>
          <cell r="J847">
            <v>6762.86</v>
          </cell>
          <cell r="K847">
            <v>6762.86</v>
          </cell>
          <cell r="L847">
            <v>0</v>
          </cell>
          <cell r="M847">
            <v>6762.86</v>
          </cell>
          <cell r="N847">
            <v>0</v>
          </cell>
          <cell r="O847">
            <v>6762.86</v>
          </cell>
        </row>
        <row r="848">
          <cell r="B848" t="str">
            <v>NON BARG</v>
          </cell>
          <cell r="C848">
            <v>33</v>
          </cell>
          <cell r="D848" t="str">
            <v>FINANCIAL</v>
          </cell>
          <cell r="E848" t="str">
            <v>Staff</v>
          </cell>
          <cell r="F848" t="str">
            <v>X23</v>
          </cell>
          <cell r="G848" t="str">
            <v>Productive</v>
          </cell>
          <cell r="H848" t="str">
            <v>EXEMPT OT DEDUCTIBLE</v>
          </cell>
          <cell r="I848">
            <v>356.75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</row>
        <row r="849">
          <cell r="B849" t="str">
            <v>NON BARG</v>
          </cell>
          <cell r="C849">
            <v>33</v>
          </cell>
          <cell r="D849" t="str">
            <v>FINANCIAL</v>
          </cell>
          <cell r="E849" t="str">
            <v>Staff</v>
          </cell>
          <cell r="F849" t="str">
            <v>X29</v>
          </cell>
          <cell r="G849" t="str">
            <v>Productive</v>
          </cell>
          <cell r="H849" t="str">
            <v>STR OT EMERG #2</v>
          </cell>
          <cell r="I849">
            <v>417.5</v>
          </cell>
          <cell r="J849">
            <v>15923.47</v>
          </cell>
          <cell r="K849">
            <v>15923.47</v>
          </cell>
          <cell r="L849">
            <v>0</v>
          </cell>
          <cell r="M849">
            <v>15923.47</v>
          </cell>
          <cell r="N849">
            <v>0</v>
          </cell>
          <cell r="O849">
            <v>15923.47</v>
          </cell>
        </row>
        <row r="850">
          <cell r="B850" t="str">
            <v>NON BARG</v>
          </cell>
          <cell r="C850">
            <v>33</v>
          </cell>
          <cell r="D850" t="str">
            <v>FINANCIAL</v>
          </cell>
          <cell r="E850" t="str">
            <v>Staff</v>
          </cell>
          <cell r="F850" t="str">
            <v>Y21</v>
          </cell>
          <cell r="G850" t="str">
            <v>Productive</v>
          </cell>
          <cell r="H850" t="str">
            <v>TIME &amp; ONE HALF OT</v>
          </cell>
          <cell r="I850">
            <v>1269.75</v>
          </cell>
          <cell r="J850">
            <v>34518.769999999997</v>
          </cell>
          <cell r="K850">
            <v>34518.769999999997</v>
          </cell>
          <cell r="L850">
            <v>0</v>
          </cell>
          <cell r="M850">
            <v>34518.769999999997</v>
          </cell>
          <cell r="N850">
            <v>0</v>
          </cell>
          <cell r="O850">
            <v>34518.769999999997</v>
          </cell>
        </row>
        <row r="851">
          <cell r="B851" t="str">
            <v>NON BARG</v>
          </cell>
          <cell r="C851">
            <v>33</v>
          </cell>
          <cell r="D851" t="str">
            <v>FINANCIAL</v>
          </cell>
          <cell r="E851" t="str">
            <v>Staff</v>
          </cell>
          <cell r="F851" t="str">
            <v>Y25</v>
          </cell>
          <cell r="G851" t="str">
            <v>Productive</v>
          </cell>
          <cell r="H851" t="str">
            <v>TEMP RELIEVING-1 1/2</v>
          </cell>
          <cell r="I851">
            <v>6.75</v>
          </cell>
          <cell r="J851">
            <v>11.64</v>
          </cell>
          <cell r="K851">
            <v>11.64</v>
          </cell>
          <cell r="L851">
            <v>0</v>
          </cell>
          <cell r="M851">
            <v>11.64</v>
          </cell>
          <cell r="N851">
            <v>0</v>
          </cell>
          <cell r="O851">
            <v>11.64</v>
          </cell>
        </row>
        <row r="852">
          <cell r="B852" t="str">
            <v>NON BARG</v>
          </cell>
          <cell r="C852">
            <v>33</v>
          </cell>
          <cell r="D852" t="str">
            <v>FINANCIAL</v>
          </cell>
          <cell r="E852" t="str">
            <v>Staff</v>
          </cell>
          <cell r="F852" t="str">
            <v>Z01</v>
          </cell>
          <cell r="G852" t="str">
            <v>Productive</v>
          </cell>
          <cell r="H852" t="str">
            <v>REGULAR-DBL OT</v>
          </cell>
          <cell r="I852">
            <v>8</v>
          </cell>
          <cell r="J852">
            <v>131.80000000000001</v>
          </cell>
          <cell r="K852">
            <v>131.80000000000001</v>
          </cell>
          <cell r="L852">
            <v>0</v>
          </cell>
          <cell r="M852">
            <v>131.80000000000001</v>
          </cell>
          <cell r="N852">
            <v>0</v>
          </cell>
          <cell r="O852">
            <v>131.80000000000001</v>
          </cell>
        </row>
        <row r="853">
          <cell r="B853" t="str">
            <v>NON BARG</v>
          </cell>
          <cell r="C853">
            <v>33</v>
          </cell>
          <cell r="D853" t="str">
            <v>FINANCIAL</v>
          </cell>
          <cell r="E853" t="str">
            <v>Staff</v>
          </cell>
          <cell r="F853" t="str">
            <v>Z22</v>
          </cell>
          <cell r="G853" t="str">
            <v>Productive</v>
          </cell>
          <cell r="H853" t="str">
            <v>DOUBLE OVERTIME</v>
          </cell>
          <cell r="I853">
            <v>9</v>
          </cell>
          <cell r="J853">
            <v>355.8</v>
          </cell>
          <cell r="K853">
            <v>355.8</v>
          </cell>
          <cell r="L853">
            <v>0</v>
          </cell>
          <cell r="M853">
            <v>355.8</v>
          </cell>
          <cell r="N853">
            <v>0</v>
          </cell>
          <cell r="O853">
            <v>355.8</v>
          </cell>
        </row>
        <row r="854">
          <cell r="B854" t="str">
            <v>NON BARG</v>
          </cell>
          <cell r="C854">
            <v>35</v>
          </cell>
          <cell r="D854" t="str">
            <v>GENERAL COUNSEL</v>
          </cell>
          <cell r="E854" t="str">
            <v>Staff</v>
          </cell>
          <cell r="F854">
            <v>10</v>
          </cell>
          <cell r="G854" t="str">
            <v>Productive</v>
          </cell>
          <cell r="H854" t="str">
            <v>REGULAR</v>
          </cell>
          <cell r="I854">
            <v>164635.75</v>
          </cell>
          <cell r="J854">
            <v>5745298.8899999997</v>
          </cell>
          <cell r="K854">
            <v>5745298.8899999997</v>
          </cell>
          <cell r="L854">
            <v>0</v>
          </cell>
          <cell r="M854">
            <v>5745298.8899999997</v>
          </cell>
          <cell r="N854">
            <v>0</v>
          </cell>
          <cell r="O854">
            <v>5745298.8899999997</v>
          </cell>
        </row>
        <row r="855">
          <cell r="B855" t="str">
            <v>NON BARG</v>
          </cell>
          <cell r="C855">
            <v>35</v>
          </cell>
          <cell r="D855" t="str">
            <v>GENERAL COUNSEL</v>
          </cell>
          <cell r="E855" t="str">
            <v>Staff</v>
          </cell>
          <cell r="F855">
            <v>20</v>
          </cell>
          <cell r="G855" t="str">
            <v>Non Productive</v>
          </cell>
          <cell r="H855" t="str">
            <v>HOLIDAY</v>
          </cell>
          <cell r="I855">
            <v>7656</v>
          </cell>
          <cell r="J855">
            <v>263978.3</v>
          </cell>
          <cell r="K855">
            <v>0</v>
          </cell>
          <cell r="L855">
            <v>263978.3</v>
          </cell>
          <cell r="M855">
            <v>263978.3</v>
          </cell>
          <cell r="N855">
            <v>0</v>
          </cell>
          <cell r="O855">
            <v>263978.3</v>
          </cell>
        </row>
        <row r="856">
          <cell r="B856" t="str">
            <v>NON BARG</v>
          </cell>
          <cell r="C856">
            <v>35</v>
          </cell>
          <cell r="D856" t="str">
            <v>GENERAL COUNSEL</v>
          </cell>
          <cell r="E856" t="str">
            <v>Staff</v>
          </cell>
          <cell r="F856">
            <v>30</v>
          </cell>
          <cell r="G856" t="str">
            <v>Non Productive</v>
          </cell>
          <cell r="H856" t="str">
            <v>VACATION</v>
          </cell>
          <cell r="I856">
            <v>13239.25</v>
          </cell>
          <cell r="J856">
            <v>455643.4</v>
          </cell>
          <cell r="K856">
            <v>0</v>
          </cell>
          <cell r="L856">
            <v>455643.4</v>
          </cell>
          <cell r="M856">
            <v>455643.4</v>
          </cell>
          <cell r="N856">
            <v>0</v>
          </cell>
          <cell r="O856">
            <v>455643.4</v>
          </cell>
        </row>
        <row r="857">
          <cell r="B857" t="str">
            <v>NON BARG</v>
          </cell>
          <cell r="C857">
            <v>35</v>
          </cell>
          <cell r="D857" t="str">
            <v>GENERAL COUNSEL</v>
          </cell>
          <cell r="E857" t="str">
            <v>Staff</v>
          </cell>
          <cell r="F857">
            <v>40</v>
          </cell>
          <cell r="G857" t="str">
            <v>Non Productive</v>
          </cell>
          <cell r="H857" t="str">
            <v>EMPLOYEE ILLNESS</v>
          </cell>
          <cell r="I857">
            <v>2304.25</v>
          </cell>
          <cell r="J857">
            <v>67883.649999999994</v>
          </cell>
          <cell r="K857">
            <v>0</v>
          </cell>
          <cell r="L857">
            <v>67883.649999999994</v>
          </cell>
          <cell r="M857">
            <v>67883.649999999994</v>
          </cell>
          <cell r="N857">
            <v>0</v>
          </cell>
          <cell r="O857">
            <v>67883.649999999994</v>
          </cell>
        </row>
        <row r="858">
          <cell r="B858" t="str">
            <v>NON BARG</v>
          </cell>
          <cell r="C858">
            <v>35</v>
          </cell>
          <cell r="D858" t="str">
            <v>GENERAL COUNSEL</v>
          </cell>
          <cell r="E858" t="str">
            <v>Staff</v>
          </cell>
          <cell r="F858">
            <v>50</v>
          </cell>
          <cell r="G858" t="str">
            <v>Non Productive</v>
          </cell>
          <cell r="H858" t="str">
            <v>JURY DUTY</v>
          </cell>
          <cell r="I858">
            <v>24</v>
          </cell>
          <cell r="J858">
            <v>948.5</v>
          </cell>
          <cell r="K858">
            <v>0</v>
          </cell>
          <cell r="L858">
            <v>948.5</v>
          </cell>
          <cell r="M858">
            <v>948.5</v>
          </cell>
          <cell r="N858">
            <v>0</v>
          </cell>
          <cell r="O858">
            <v>948.5</v>
          </cell>
        </row>
        <row r="859">
          <cell r="B859" t="str">
            <v>NON BARG</v>
          </cell>
          <cell r="C859">
            <v>35</v>
          </cell>
          <cell r="D859" t="str">
            <v>GENERAL COUNSEL</v>
          </cell>
          <cell r="E859" t="str">
            <v>Staff</v>
          </cell>
          <cell r="F859">
            <v>70</v>
          </cell>
          <cell r="G859" t="str">
            <v>Non Productive</v>
          </cell>
          <cell r="H859" t="str">
            <v>DEATH IN FAMILY</v>
          </cell>
          <cell r="I859">
            <v>244</v>
          </cell>
          <cell r="J859">
            <v>7247.55</v>
          </cell>
          <cell r="K859">
            <v>0</v>
          </cell>
          <cell r="L859">
            <v>7247.55</v>
          </cell>
          <cell r="M859">
            <v>7247.55</v>
          </cell>
          <cell r="N859">
            <v>0</v>
          </cell>
          <cell r="O859">
            <v>7247.55</v>
          </cell>
        </row>
        <row r="860">
          <cell r="B860" t="str">
            <v>NON BARG</v>
          </cell>
          <cell r="C860">
            <v>35</v>
          </cell>
          <cell r="D860" t="str">
            <v>GENERAL COUNSEL</v>
          </cell>
          <cell r="E860" t="str">
            <v>Staff</v>
          </cell>
          <cell r="F860">
            <v>90</v>
          </cell>
          <cell r="G860" t="str">
            <v>Non Productive</v>
          </cell>
          <cell r="H860" t="str">
            <v>OTHER REGULAR HOURS</v>
          </cell>
          <cell r="I860">
            <v>455.25</v>
          </cell>
          <cell r="J860">
            <v>11320.67</v>
          </cell>
          <cell r="K860">
            <v>0</v>
          </cell>
          <cell r="L860">
            <v>11320.67</v>
          </cell>
          <cell r="M860">
            <v>11320.67</v>
          </cell>
          <cell r="N860">
            <v>0</v>
          </cell>
          <cell r="O860">
            <v>11320.67</v>
          </cell>
        </row>
        <row r="861">
          <cell r="B861" t="str">
            <v>NON BARG</v>
          </cell>
          <cell r="C861">
            <v>35</v>
          </cell>
          <cell r="D861" t="str">
            <v>GENERAL COUNSEL</v>
          </cell>
          <cell r="E861" t="str">
            <v>Staff</v>
          </cell>
          <cell r="F861">
            <v>250</v>
          </cell>
          <cell r="G861" t="str">
            <v>Non Productive</v>
          </cell>
          <cell r="H861" t="str">
            <v>TEMPORARY RELIEVING</v>
          </cell>
          <cell r="I861">
            <v>590</v>
          </cell>
          <cell r="J861">
            <v>478.01</v>
          </cell>
          <cell r="K861">
            <v>0</v>
          </cell>
          <cell r="L861">
            <v>478.01</v>
          </cell>
          <cell r="M861">
            <v>478.01</v>
          </cell>
          <cell r="N861">
            <v>0</v>
          </cell>
          <cell r="O861">
            <v>478.01</v>
          </cell>
        </row>
        <row r="862">
          <cell r="B862" t="str">
            <v>NON BARG</v>
          </cell>
          <cell r="C862">
            <v>35</v>
          </cell>
          <cell r="D862" t="str">
            <v>GENERAL COUNSEL</v>
          </cell>
          <cell r="E862" t="str">
            <v>Staff</v>
          </cell>
          <cell r="F862">
            <v>300</v>
          </cell>
          <cell r="G862" t="str">
            <v>Non Productive</v>
          </cell>
          <cell r="H862" t="str">
            <v>PERF EXC REWARD</v>
          </cell>
          <cell r="I862">
            <v>0</v>
          </cell>
          <cell r="J862">
            <v>202226</v>
          </cell>
          <cell r="K862">
            <v>0</v>
          </cell>
          <cell r="L862">
            <v>202226</v>
          </cell>
          <cell r="M862">
            <v>202226</v>
          </cell>
          <cell r="N862">
            <v>0</v>
          </cell>
          <cell r="O862">
            <v>202226</v>
          </cell>
        </row>
        <row r="863">
          <cell r="B863" t="str">
            <v>NON BARG</v>
          </cell>
          <cell r="C863">
            <v>35</v>
          </cell>
          <cell r="D863" t="str">
            <v>GENERAL COUNSEL</v>
          </cell>
          <cell r="E863" t="str">
            <v>Staff</v>
          </cell>
          <cell r="F863">
            <v>330</v>
          </cell>
          <cell r="G863" t="str">
            <v>Excluded</v>
          </cell>
          <cell r="H863" t="str">
            <v>RETRO PAY THRFTBL</v>
          </cell>
          <cell r="I863">
            <v>0</v>
          </cell>
          <cell r="J863">
            <v>354.3</v>
          </cell>
          <cell r="K863">
            <v>0</v>
          </cell>
          <cell r="L863">
            <v>0</v>
          </cell>
          <cell r="M863">
            <v>0</v>
          </cell>
          <cell r="N863">
            <v>354.3</v>
          </cell>
          <cell r="O863">
            <v>354.3</v>
          </cell>
        </row>
        <row r="864">
          <cell r="B864" t="str">
            <v>NON BARG</v>
          </cell>
          <cell r="C864">
            <v>35</v>
          </cell>
          <cell r="D864" t="str">
            <v>GENERAL COUNSEL</v>
          </cell>
          <cell r="E864" t="str">
            <v>Staff</v>
          </cell>
          <cell r="F864">
            <v>430</v>
          </cell>
          <cell r="G864" t="str">
            <v>Non Productive</v>
          </cell>
          <cell r="H864" t="str">
            <v>FINAL VACATION ALLOW</v>
          </cell>
          <cell r="I864">
            <v>904</v>
          </cell>
          <cell r="J864">
            <v>38839.550000000003</v>
          </cell>
          <cell r="K864">
            <v>0</v>
          </cell>
          <cell r="L864">
            <v>38839.550000000003</v>
          </cell>
          <cell r="M864">
            <v>38839.550000000003</v>
          </cell>
          <cell r="N864">
            <v>0</v>
          </cell>
          <cell r="O864">
            <v>38839.550000000003</v>
          </cell>
        </row>
        <row r="865">
          <cell r="B865" t="str">
            <v>NON BARG</v>
          </cell>
          <cell r="C865">
            <v>35</v>
          </cell>
          <cell r="D865" t="str">
            <v>GENERAL COUNSEL</v>
          </cell>
          <cell r="E865" t="str">
            <v>Staff</v>
          </cell>
          <cell r="F865">
            <v>480</v>
          </cell>
          <cell r="G865" t="str">
            <v>Non Productive</v>
          </cell>
          <cell r="H865" t="str">
            <v>FINAL FLOATING HOL</v>
          </cell>
          <cell r="I865">
            <v>16</v>
          </cell>
          <cell r="J865">
            <v>888</v>
          </cell>
          <cell r="K865">
            <v>0</v>
          </cell>
          <cell r="L865">
            <v>888</v>
          </cell>
          <cell r="M865">
            <v>888</v>
          </cell>
          <cell r="N865">
            <v>0</v>
          </cell>
          <cell r="O865">
            <v>888</v>
          </cell>
        </row>
        <row r="866">
          <cell r="B866" t="str">
            <v>NON BARG</v>
          </cell>
          <cell r="C866">
            <v>35</v>
          </cell>
          <cell r="D866" t="str">
            <v>GENERAL COUNSEL</v>
          </cell>
          <cell r="E866" t="str">
            <v>Staff</v>
          </cell>
          <cell r="F866">
            <v>530</v>
          </cell>
          <cell r="G866" t="str">
            <v>Non Productive</v>
          </cell>
          <cell r="H866" t="str">
            <v>S/T DISAB 100 PCT</v>
          </cell>
          <cell r="I866">
            <v>240</v>
          </cell>
          <cell r="J866">
            <v>11052</v>
          </cell>
          <cell r="K866">
            <v>0</v>
          </cell>
          <cell r="L866">
            <v>11052</v>
          </cell>
          <cell r="M866">
            <v>11052</v>
          </cell>
          <cell r="N866">
            <v>0</v>
          </cell>
          <cell r="O866">
            <v>11052</v>
          </cell>
        </row>
        <row r="867">
          <cell r="B867" t="str">
            <v>NON BARG</v>
          </cell>
          <cell r="C867">
            <v>35</v>
          </cell>
          <cell r="D867" t="str">
            <v>GENERAL COUNSEL</v>
          </cell>
          <cell r="E867" t="str">
            <v>Staff</v>
          </cell>
          <cell r="F867">
            <v>540</v>
          </cell>
          <cell r="G867" t="str">
            <v>Non Productive</v>
          </cell>
          <cell r="H867" t="str">
            <v>S/T DISAB 80 PCT</v>
          </cell>
          <cell r="I867">
            <v>160</v>
          </cell>
          <cell r="J867">
            <v>6313.6</v>
          </cell>
          <cell r="K867">
            <v>0</v>
          </cell>
          <cell r="L867">
            <v>6313.6</v>
          </cell>
          <cell r="M867">
            <v>6313.6</v>
          </cell>
          <cell r="N867">
            <v>0</v>
          </cell>
          <cell r="O867">
            <v>6313.6</v>
          </cell>
        </row>
        <row r="868">
          <cell r="B868" t="str">
            <v>NON BARG</v>
          </cell>
          <cell r="C868">
            <v>35</v>
          </cell>
          <cell r="D868" t="str">
            <v>GENERAL COUNSEL</v>
          </cell>
          <cell r="E868" t="str">
            <v>Staff</v>
          </cell>
          <cell r="F868">
            <v>550</v>
          </cell>
          <cell r="G868" t="str">
            <v>Non Productive</v>
          </cell>
          <cell r="H868" t="str">
            <v>S/T DISAB 60 PCT</v>
          </cell>
          <cell r="I868">
            <v>104</v>
          </cell>
          <cell r="J868">
            <v>3282.24</v>
          </cell>
          <cell r="K868">
            <v>0</v>
          </cell>
          <cell r="L868">
            <v>3282.24</v>
          </cell>
          <cell r="M868">
            <v>3282.24</v>
          </cell>
          <cell r="N868">
            <v>0</v>
          </cell>
          <cell r="O868">
            <v>3282.24</v>
          </cell>
        </row>
        <row r="869">
          <cell r="B869" t="str">
            <v>NON BARG</v>
          </cell>
          <cell r="C869">
            <v>35</v>
          </cell>
          <cell r="D869" t="str">
            <v>GENERAL COUNSEL</v>
          </cell>
          <cell r="E869" t="str">
            <v>Staff</v>
          </cell>
          <cell r="F869">
            <v>560</v>
          </cell>
          <cell r="G869" t="str">
            <v>Non Productive</v>
          </cell>
          <cell r="H869" t="str">
            <v>LUMP SUM - MERIT</v>
          </cell>
          <cell r="I869">
            <v>0</v>
          </cell>
          <cell r="J869">
            <v>51627</v>
          </cell>
          <cell r="K869">
            <v>0</v>
          </cell>
          <cell r="L869">
            <v>51627</v>
          </cell>
          <cell r="M869">
            <v>51627</v>
          </cell>
          <cell r="N869">
            <v>0</v>
          </cell>
          <cell r="O869">
            <v>51627</v>
          </cell>
        </row>
        <row r="870">
          <cell r="B870" t="str">
            <v>NON BARG</v>
          </cell>
          <cell r="C870">
            <v>35</v>
          </cell>
          <cell r="D870" t="str">
            <v>GENERAL COUNSEL</v>
          </cell>
          <cell r="E870" t="str">
            <v>Staff</v>
          </cell>
          <cell r="F870">
            <v>580</v>
          </cell>
          <cell r="G870" t="str">
            <v>Non Productive</v>
          </cell>
          <cell r="H870" t="str">
            <v>SICKNESS IN FAMILY</v>
          </cell>
          <cell r="I870">
            <v>658.5</v>
          </cell>
          <cell r="J870">
            <v>17536.62</v>
          </cell>
          <cell r="K870">
            <v>0</v>
          </cell>
          <cell r="L870">
            <v>17536.62</v>
          </cell>
          <cell r="M870">
            <v>17536.62</v>
          </cell>
          <cell r="N870">
            <v>0</v>
          </cell>
          <cell r="O870">
            <v>17536.62</v>
          </cell>
        </row>
        <row r="871">
          <cell r="B871" t="str">
            <v>NON BARG</v>
          </cell>
          <cell r="C871">
            <v>35</v>
          </cell>
          <cell r="D871" t="str">
            <v>GENERAL COUNSEL</v>
          </cell>
          <cell r="E871" t="str">
            <v>Staff</v>
          </cell>
          <cell r="F871">
            <v>970</v>
          </cell>
          <cell r="G871" t="str">
            <v>Excluded</v>
          </cell>
          <cell r="H871" t="str">
            <v>PRETAX MEDICAL</v>
          </cell>
          <cell r="I871">
            <v>0</v>
          </cell>
          <cell r="J871">
            <v>-324441.40000000002</v>
          </cell>
          <cell r="K871">
            <v>0</v>
          </cell>
          <cell r="L871">
            <v>0</v>
          </cell>
          <cell r="M871">
            <v>0</v>
          </cell>
          <cell r="N871">
            <v>-324441.40000000002</v>
          </cell>
          <cell r="O871">
            <v>-324441.40000000002</v>
          </cell>
        </row>
        <row r="872">
          <cell r="B872" t="str">
            <v>NON BARG</v>
          </cell>
          <cell r="C872">
            <v>35</v>
          </cell>
          <cell r="D872" t="str">
            <v>GENERAL COUNSEL</v>
          </cell>
          <cell r="E872" t="str">
            <v>Staff</v>
          </cell>
          <cell r="F872">
            <v>971</v>
          </cell>
          <cell r="G872" t="str">
            <v>Excluded</v>
          </cell>
          <cell r="H872" t="str">
            <v>MEDICAL BENEFIT $</v>
          </cell>
          <cell r="I872">
            <v>0</v>
          </cell>
          <cell r="J872">
            <v>247965</v>
          </cell>
          <cell r="K872">
            <v>0</v>
          </cell>
          <cell r="L872">
            <v>0</v>
          </cell>
          <cell r="M872">
            <v>0</v>
          </cell>
          <cell r="N872">
            <v>247965</v>
          </cell>
          <cell r="O872">
            <v>247965</v>
          </cell>
        </row>
        <row r="873">
          <cell r="B873" t="str">
            <v>NON BARG</v>
          </cell>
          <cell r="C873">
            <v>35</v>
          </cell>
          <cell r="D873" t="str">
            <v>GENERAL COUNSEL</v>
          </cell>
          <cell r="E873" t="str">
            <v>Staff</v>
          </cell>
          <cell r="F873">
            <v>972</v>
          </cell>
          <cell r="G873" t="str">
            <v>Excluded</v>
          </cell>
          <cell r="H873" t="str">
            <v>PRETAX DENTAL</v>
          </cell>
          <cell r="I873">
            <v>0</v>
          </cell>
          <cell r="J873">
            <v>-18059.23</v>
          </cell>
          <cell r="K873">
            <v>0</v>
          </cell>
          <cell r="L873">
            <v>0</v>
          </cell>
          <cell r="M873">
            <v>0</v>
          </cell>
          <cell r="N873">
            <v>-18059.23</v>
          </cell>
          <cell r="O873">
            <v>-18059.23</v>
          </cell>
        </row>
        <row r="874">
          <cell r="B874" t="str">
            <v>NON BARG</v>
          </cell>
          <cell r="C874">
            <v>35</v>
          </cell>
          <cell r="D874" t="str">
            <v>GENERAL COUNSEL</v>
          </cell>
          <cell r="E874" t="str">
            <v>Staff</v>
          </cell>
          <cell r="F874">
            <v>973</v>
          </cell>
          <cell r="G874" t="str">
            <v>Excluded</v>
          </cell>
          <cell r="H874" t="str">
            <v>DENTAL BENEFIT $</v>
          </cell>
          <cell r="I874">
            <v>0</v>
          </cell>
          <cell r="J874">
            <v>6864</v>
          </cell>
          <cell r="K874">
            <v>0</v>
          </cell>
          <cell r="L874">
            <v>0</v>
          </cell>
          <cell r="M874">
            <v>0</v>
          </cell>
          <cell r="N874">
            <v>6864</v>
          </cell>
          <cell r="O874">
            <v>6864</v>
          </cell>
        </row>
        <row r="875">
          <cell r="B875" t="str">
            <v>NON BARG</v>
          </cell>
          <cell r="C875">
            <v>35</v>
          </cell>
          <cell r="D875" t="str">
            <v>GENERAL COUNSEL</v>
          </cell>
          <cell r="E875" t="str">
            <v>Staff</v>
          </cell>
          <cell r="F875">
            <v>974</v>
          </cell>
          <cell r="G875" t="str">
            <v>Excluded</v>
          </cell>
          <cell r="H875" t="str">
            <v>PRETAX EMP LIFE INS</v>
          </cell>
          <cell r="I875">
            <v>0</v>
          </cell>
          <cell r="J875">
            <v>-31552.42</v>
          </cell>
          <cell r="K875">
            <v>0</v>
          </cell>
          <cell r="L875">
            <v>0</v>
          </cell>
          <cell r="M875">
            <v>0</v>
          </cell>
          <cell r="N875">
            <v>-31552.42</v>
          </cell>
          <cell r="O875">
            <v>-31552.42</v>
          </cell>
        </row>
        <row r="876">
          <cell r="B876" t="str">
            <v>NON BARG</v>
          </cell>
          <cell r="C876">
            <v>35</v>
          </cell>
          <cell r="D876" t="str">
            <v>GENERAL COUNSEL</v>
          </cell>
          <cell r="E876" t="str">
            <v>Staff</v>
          </cell>
          <cell r="F876">
            <v>976</v>
          </cell>
          <cell r="G876" t="str">
            <v>Excluded</v>
          </cell>
          <cell r="H876" t="str">
            <v>LIFE INS BENEFIT $</v>
          </cell>
          <cell r="I876">
            <v>0</v>
          </cell>
          <cell r="J876">
            <v>8275.86</v>
          </cell>
          <cell r="K876">
            <v>0</v>
          </cell>
          <cell r="L876">
            <v>0</v>
          </cell>
          <cell r="M876">
            <v>0</v>
          </cell>
          <cell r="N876">
            <v>8275.86</v>
          </cell>
          <cell r="O876">
            <v>8275.86</v>
          </cell>
        </row>
        <row r="877">
          <cell r="B877" t="str">
            <v>NON BARG</v>
          </cell>
          <cell r="C877">
            <v>35</v>
          </cell>
          <cell r="D877" t="str">
            <v>GENERAL COUNSEL</v>
          </cell>
          <cell r="E877" t="str">
            <v>Staff</v>
          </cell>
          <cell r="F877">
            <v>977</v>
          </cell>
          <cell r="G877" t="str">
            <v>Excluded</v>
          </cell>
          <cell r="H877" t="str">
            <v>PRETAX LTD</v>
          </cell>
          <cell r="I877">
            <v>0</v>
          </cell>
          <cell r="J877">
            <v>-40269.629999999997</v>
          </cell>
          <cell r="K877">
            <v>0</v>
          </cell>
          <cell r="L877">
            <v>0</v>
          </cell>
          <cell r="M877">
            <v>0</v>
          </cell>
          <cell r="N877">
            <v>-40269.629999999997</v>
          </cell>
          <cell r="O877">
            <v>-40269.629999999997</v>
          </cell>
        </row>
        <row r="878">
          <cell r="B878" t="str">
            <v>NON BARG</v>
          </cell>
          <cell r="C878">
            <v>35</v>
          </cell>
          <cell r="D878" t="str">
            <v>GENERAL COUNSEL</v>
          </cell>
          <cell r="E878" t="str">
            <v>Staff</v>
          </cell>
          <cell r="F878">
            <v>978</v>
          </cell>
          <cell r="G878" t="str">
            <v>Excluded</v>
          </cell>
          <cell r="H878" t="str">
            <v>LTD BENEFIT $</v>
          </cell>
          <cell r="I878">
            <v>0</v>
          </cell>
          <cell r="J878">
            <v>37871.64</v>
          </cell>
          <cell r="K878">
            <v>0</v>
          </cell>
          <cell r="L878">
            <v>0</v>
          </cell>
          <cell r="M878">
            <v>0</v>
          </cell>
          <cell r="N878">
            <v>37871.64</v>
          </cell>
          <cell r="O878">
            <v>37871.64</v>
          </cell>
        </row>
        <row r="879">
          <cell r="B879" t="str">
            <v>NON BARG</v>
          </cell>
          <cell r="C879">
            <v>35</v>
          </cell>
          <cell r="D879" t="str">
            <v>GENERAL COUNSEL</v>
          </cell>
          <cell r="E879" t="str">
            <v>Staff</v>
          </cell>
          <cell r="F879">
            <v>979</v>
          </cell>
          <cell r="G879" t="str">
            <v>Excluded</v>
          </cell>
          <cell r="H879" t="str">
            <v>VACATION BUY</v>
          </cell>
          <cell r="I879">
            <v>0</v>
          </cell>
          <cell r="J879">
            <v>-36921.75</v>
          </cell>
          <cell r="K879">
            <v>0</v>
          </cell>
          <cell r="L879">
            <v>0</v>
          </cell>
          <cell r="M879">
            <v>0</v>
          </cell>
          <cell r="N879">
            <v>-36921.75</v>
          </cell>
          <cell r="O879">
            <v>-36921.75</v>
          </cell>
        </row>
        <row r="880">
          <cell r="B880" t="str">
            <v>NON BARG</v>
          </cell>
          <cell r="C880">
            <v>35</v>
          </cell>
          <cell r="D880" t="str">
            <v>GENERAL COUNSEL</v>
          </cell>
          <cell r="E880" t="str">
            <v>Staff</v>
          </cell>
          <cell r="F880">
            <v>981</v>
          </cell>
          <cell r="G880" t="str">
            <v>Excluded</v>
          </cell>
          <cell r="H880" t="str">
            <v>PRETAX HLTH CARE</v>
          </cell>
          <cell r="I880">
            <v>0</v>
          </cell>
          <cell r="J880">
            <v>-37376.660000000003</v>
          </cell>
          <cell r="K880">
            <v>0</v>
          </cell>
          <cell r="L880">
            <v>0</v>
          </cell>
          <cell r="M880">
            <v>0</v>
          </cell>
          <cell r="N880">
            <v>-37376.660000000003</v>
          </cell>
          <cell r="O880">
            <v>-37376.660000000003</v>
          </cell>
        </row>
        <row r="881">
          <cell r="B881" t="str">
            <v>NON BARG</v>
          </cell>
          <cell r="C881">
            <v>35</v>
          </cell>
          <cell r="D881" t="str">
            <v>GENERAL COUNSEL</v>
          </cell>
          <cell r="E881" t="str">
            <v>Staff</v>
          </cell>
          <cell r="F881">
            <v>983</v>
          </cell>
          <cell r="G881" t="str">
            <v>Excluded</v>
          </cell>
          <cell r="H881" t="str">
            <v>PRETAX DEP CARE</v>
          </cell>
          <cell r="I881">
            <v>0</v>
          </cell>
          <cell r="J881">
            <v>-11377.92</v>
          </cell>
          <cell r="K881">
            <v>0</v>
          </cell>
          <cell r="L881">
            <v>0</v>
          </cell>
          <cell r="M881">
            <v>0</v>
          </cell>
          <cell r="N881">
            <v>-11377.92</v>
          </cell>
          <cell r="O881">
            <v>-11377.92</v>
          </cell>
        </row>
        <row r="882">
          <cell r="B882" t="str">
            <v>NON BARG</v>
          </cell>
          <cell r="C882">
            <v>35</v>
          </cell>
          <cell r="D882" t="str">
            <v>GENERAL COUNSEL</v>
          </cell>
          <cell r="E882" t="str">
            <v>Staff</v>
          </cell>
          <cell r="F882">
            <v>984</v>
          </cell>
          <cell r="G882" t="str">
            <v>Excluded</v>
          </cell>
          <cell r="H882" t="str">
            <v>VISION - PRE-TAX DED</v>
          </cell>
          <cell r="I882">
            <v>0</v>
          </cell>
          <cell r="J882">
            <v>-8544.4500000000007</v>
          </cell>
          <cell r="K882">
            <v>0</v>
          </cell>
          <cell r="L882">
            <v>0</v>
          </cell>
          <cell r="M882">
            <v>0</v>
          </cell>
          <cell r="N882">
            <v>-8544.4500000000007</v>
          </cell>
          <cell r="O882">
            <v>-8544.4500000000007</v>
          </cell>
        </row>
        <row r="883">
          <cell r="B883" t="str">
            <v>NON BARG</v>
          </cell>
          <cell r="C883">
            <v>35</v>
          </cell>
          <cell r="D883" t="str">
            <v>GENERAL COUNSEL</v>
          </cell>
          <cell r="E883" t="str">
            <v>Staff</v>
          </cell>
          <cell r="F883">
            <v>985</v>
          </cell>
          <cell r="G883" t="str">
            <v>Excluded</v>
          </cell>
          <cell r="H883" t="str">
            <v>VACATION BUY</v>
          </cell>
          <cell r="I883">
            <v>0</v>
          </cell>
          <cell r="J883">
            <v>-240</v>
          </cell>
          <cell r="K883">
            <v>0</v>
          </cell>
          <cell r="L883">
            <v>0</v>
          </cell>
          <cell r="M883">
            <v>0</v>
          </cell>
          <cell r="N883">
            <v>-240</v>
          </cell>
          <cell r="O883">
            <v>-240</v>
          </cell>
        </row>
        <row r="884">
          <cell r="B884" t="str">
            <v>NON BARG</v>
          </cell>
          <cell r="C884">
            <v>35</v>
          </cell>
          <cell r="D884" t="str">
            <v>GENERAL COUNSEL</v>
          </cell>
          <cell r="E884" t="str">
            <v>Staff</v>
          </cell>
          <cell r="F884">
            <v>990</v>
          </cell>
          <cell r="G884" t="str">
            <v>Excluded</v>
          </cell>
          <cell r="H884" t="str">
            <v>THRIFT CATCH UP</v>
          </cell>
          <cell r="I884">
            <v>0</v>
          </cell>
          <cell r="J884">
            <v>-3862.43</v>
          </cell>
          <cell r="K884">
            <v>0</v>
          </cell>
          <cell r="L884">
            <v>0</v>
          </cell>
          <cell r="M884">
            <v>0</v>
          </cell>
          <cell r="N884">
            <v>-3862.43</v>
          </cell>
          <cell r="O884">
            <v>-3862.43</v>
          </cell>
        </row>
        <row r="885">
          <cell r="B885" t="str">
            <v>NON BARG</v>
          </cell>
          <cell r="C885">
            <v>35</v>
          </cell>
          <cell r="D885" t="str">
            <v>GENERAL COUNSEL</v>
          </cell>
          <cell r="E885" t="str">
            <v>Staff</v>
          </cell>
          <cell r="F885">
            <v>996</v>
          </cell>
          <cell r="G885" t="str">
            <v>Excluded</v>
          </cell>
          <cell r="H885" t="str">
            <v>MIL THRIFT C/U BASIC</v>
          </cell>
          <cell r="I885">
            <v>0</v>
          </cell>
          <cell r="J885">
            <v>-1531.2</v>
          </cell>
          <cell r="K885">
            <v>0</v>
          </cell>
          <cell r="L885">
            <v>0</v>
          </cell>
          <cell r="M885">
            <v>0</v>
          </cell>
          <cell r="N885">
            <v>-1531.2</v>
          </cell>
          <cell r="O885">
            <v>-1531.2</v>
          </cell>
        </row>
        <row r="886">
          <cell r="B886" t="str">
            <v>NON BARG</v>
          </cell>
          <cell r="C886">
            <v>35</v>
          </cell>
          <cell r="D886" t="str">
            <v>GENERAL COUNSEL</v>
          </cell>
          <cell r="E886" t="str">
            <v>Staff</v>
          </cell>
          <cell r="F886">
            <v>998</v>
          </cell>
          <cell r="G886" t="str">
            <v>Excluded</v>
          </cell>
          <cell r="H886" t="str">
            <v>BA THRFT STP AT CAP</v>
          </cell>
          <cell r="I886">
            <v>0</v>
          </cell>
          <cell r="J886">
            <v>-381240.5</v>
          </cell>
          <cell r="K886">
            <v>0</v>
          </cell>
          <cell r="L886">
            <v>0</v>
          </cell>
          <cell r="M886">
            <v>0</v>
          </cell>
          <cell r="N886">
            <v>-381240.5</v>
          </cell>
          <cell r="O886">
            <v>-381240.5</v>
          </cell>
        </row>
        <row r="887">
          <cell r="B887" t="str">
            <v>NON BARG</v>
          </cell>
          <cell r="C887">
            <v>35</v>
          </cell>
          <cell r="D887" t="str">
            <v>GENERAL COUNSEL</v>
          </cell>
          <cell r="E887" t="str">
            <v>Staff</v>
          </cell>
          <cell r="F887">
            <v>999</v>
          </cell>
          <cell r="G887" t="str">
            <v>Excluded</v>
          </cell>
          <cell r="H887" t="str">
            <v>SUP THRFT STP AT CAP</v>
          </cell>
          <cell r="I887">
            <v>0</v>
          </cell>
          <cell r="J887">
            <v>-188634.73</v>
          </cell>
          <cell r="K887">
            <v>0</v>
          </cell>
          <cell r="L887">
            <v>0</v>
          </cell>
          <cell r="M887">
            <v>0</v>
          </cell>
          <cell r="N887">
            <v>-188634.73</v>
          </cell>
          <cell r="O887">
            <v>-188634.73</v>
          </cell>
        </row>
        <row r="888">
          <cell r="B888" t="str">
            <v>NON BARG</v>
          </cell>
          <cell r="C888">
            <v>35</v>
          </cell>
          <cell r="D888" t="str">
            <v>GENERAL COUNSEL</v>
          </cell>
          <cell r="E888" t="str">
            <v>Staff</v>
          </cell>
          <cell r="F888" t="str">
            <v>C09</v>
          </cell>
          <cell r="G888" t="str">
            <v>Excluded</v>
          </cell>
          <cell r="H888" t="str">
            <v>SEVERANCE PAY</v>
          </cell>
          <cell r="I888">
            <v>0</v>
          </cell>
          <cell r="J888">
            <v>29140</v>
          </cell>
          <cell r="K888">
            <v>0</v>
          </cell>
          <cell r="L888">
            <v>0</v>
          </cell>
          <cell r="M888">
            <v>0</v>
          </cell>
          <cell r="N888">
            <v>29140</v>
          </cell>
          <cell r="O888">
            <v>29140</v>
          </cell>
        </row>
        <row r="889">
          <cell r="B889" t="str">
            <v>NON BARG</v>
          </cell>
          <cell r="C889">
            <v>35</v>
          </cell>
          <cell r="D889" t="str">
            <v>GENERAL COUNSEL</v>
          </cell>
          <cell r="E889" t="str">
            <v>Staff</v>
          </cell>
          <cell r="F889" t="str">
            <v>C37</v>
          </cell>
          <cell r="G889" t="str">
            <v>Excluded</v>
          </cell>
          <cell r="H889" t="str">
            <v>UNUSED VACATION PAY</v>
          </cell>
          <cell r="I889">
            <v>0</v>
          </cell>
          <cell r="J889">
            <v>1014.42</v>
          </cell>
          <cell r="K889">
            <v>0</v>
          </cell>
          <cell r="L889">
            <v>0</v>
          </cell>
          <cell r="M889">
            <v>0</v>
          </cell>
          <cell r="N889">
            <v>1014.42</v>
          </cell>
          <cell r="O889">
            <v>1014.42</v>
          </cell>
        </row>
        <row r="890">
          <cell r="B890" t="str">
            <v>NON BARG</v>
          </cell>
          <cell r="C890">
            <v>35</v>
          </cell>
          <cell r="D890" t="str">
            <v>GENERAL COUNSEL</v>
          </cell>
          <cell r="E890" t="str">
            <v>Staff</v>
          </cell>
          <cell r="F890" t="str">
            <v>D30</v>
          </cell>
          <cell r="G890" t="str">
            <v>Excluded</v>
          </cell>
          <cell r="H890" t="str">
            <v>IMP STOCK OPTION</v>
          </cell>
          <cell r="I890">
            <v>0</v>
          </cell>
          <cell r="J890">
            <v>22675</v>
          </cell>
          <cell r="K890">
            <v>0</v>
          </cell>
          <cell r="L890">
            <v>0</v>
          </cell>
          <cell r="M890">
            <v>0</v>
          </cell>
          <cell r="N890">
            <v>22675</v>
          </cell>
          <cell r="O890">
            <v>22675</v>
          </cell>
        </row>
        <row r="891">
          <cell r="B891" t="str">
            <v>NON BARG</v>
          </cell>
          <cell r="C891">
            <v>35</v>
          </cell>
          <cell r="D891" t="str">
            <v>GENERAL COUNSEL</v>
          </cell>
          <cell r="E891" t="str">
            <v>Staff</v>
          </cell>
          <cell r="F891" t="str">
            <v>G01</v>
          </cell>
          <cell r="G891" t="str">
            <v>Excluded</v>
          </cell>
          <cell r="H891" t="str">
            <v>SIGNING BONUS</v>
          </cell>
          <cell r="I891">
            <v>0</v>
          </cell>
          <cell r="J891">
            <v>42000</v>
          </cell>
          <cell r="K891">
            <v>0</v>
          </cell>
          <cell r="L891">
            <v>0</v>
          </cell>
          <cell r="M891">
            <v>0</v>
          </cell>
          <cell r="N891">
            <v>42000</v>
          </cell>
          <cell r="O891">
            <v>42000</v>
          </cell>
        </row>
        <row r="892">
          <cell r="B892" t="str">
            <v>NON BARG</v>
          </cell>
          <cell r="C892">
            <v>35</v>
          </cell>
          <cell r="D892" t="str">
            <v>GENERAL COUNSEL</v>
          </cell>
          <cell r="E892" t="str">
            <v>Staff</v>
          </cell>
          <cell r="F892" t="str">
            <v>G03</v>
          </cell>
          <cell r="G892" t="str">
            <v>Excluded</v>
          </cell>
          <cell r="H892" t="str">
            <v>IMP RECOGNITION AWARD</v>
          </cell>
          <cell r="I892">
            <v>0</v>
          </cell>
          <cell r="J892">
            <v>500</v>
          </cell>
          <cell r="K892">
            <v>0</v>
          </cell>
          <cell r="L892">
            <v>0</v>
          </cell>
          <cell r="M892">
            <v>0</v>
          </cell>
          <cell r="N892">
            <v>500</v>
          </cell>
          <cell r="O892">
            <v>500</v>
          </cell>
        </row>
        <row r="893">
          <cell r="B893" t="str">
            <v>NON BARG</v>
          </cell>
          <cell r="C893">
            <v>35</v>
          </cell>
          <cell r="D893" t="str">
            <v>GENERAL COUNSEL</v>
          </cell>
          <cell r="E893" t="str">
            <v>Staff</v>
          </cell>
          <cell r="F893" t="str">
            <v>G04</v>
          </cell>
          <cell r="G893" t="str">
            <v>Excluded</v>
          </cell>
          <cell r="H893" t="str">
            <v>GROSSUP</v>
          </cell>
          <cell r="I893">
            <v>0</v>
          </cell>
          <cell r="J893">
            <v>184.93</v>
          </cell>
          <cell r="K893">
            <v>0</v>
          </cell>
          <cell r="L893">
            <v>0</v>
          </cell>
          <cell r="M893">
            <v>0</v>
          </cell>
          <cell r="N893">
            <v>184.93</v>
          </cell>
          <cell r="O893">
            <v>184.93</v>
          </cell>
        </row>
        <row r="894">
          <cell r="B894" t="str">
            <v>NON BARG</v>
          </cell>
          <cell r="C894">
            <v>35</v>
          </cell>
          <cell r="D894" t="str">
            <v>GENERAL COUNSEL</v>
          </cell>
          <cell r="E894" t="str">
            <v>Staff</v>
          </cell>
          <cell r="F894" t="str">
            <v>G09</v>
          </cell>
          <cell r="G894" t="str">
            <v>Excluded</v>
          </cell>
          <cell r="H894" t="str">
            <v>WELLNESS REFUND</v>
          </cell>
          <cell r="I894">
            <v>0</v>
          </cell>
          <cell r="J894">
            <v>714.84</v>
          </cell>
          <cell r="K894">
            <v>0</v>
          </cell>
          <cell r="L894">
            <v>0</v>
          </cell>
          <cell r="M894">
            <v>0</v>
          </cell>
          <cell r="N894">
            <v>714.84</v>
          </cell>
          <cell r="O894">
            <v>714.84</v>
          </cell>
        </row>
        <row r="895">
          <cell r="B895" t="str">
            <v>NON BARG</v>
          </cell>
          <cell r="C895">
            <v>35</v>
          </cell>
          <cell r="D895" t="str">
            <v>GENERAL COUNSEL</v>
          </cell>
          <cell r="E895" t="str">
            <v>Staff</v>
          </cell>
          <cell r="F895" t="str">
            <v>G20</v>
          </cell>
          <cell r="G895" t="str">
            <v>Excluded</v>
          </cell>
          <cell r="H895" t="str">
            <v>MOV EXP-TXBL</v>
          </cell>
          <cell r="I895">
            <v>0</v>
          </cell>
          <cell r="J895">
            <v>550</v>
          </cell>
          <cell r="K895">
            <v>0</v>
          </cell>
          <cell r="L895">
            <v>0</v>
          </cell>
          <cell r="M895">
            <v>0</v>
          </cell>
          <cell r="N895">
            <v>550</v>
          </cell>
          <cell r="O895">
            <v>550</v>
          </cell>
        </row>
        <row r="896">
          <cell r="B896" t="str">
            <v>NON BARG</v>
          </cell>
          <cell r="C896">
            <v>35</v>
          </cell>
          <cell r="D896" t="str">
            <v>GENERAL COUNSEL</v>
          </cell>
          <cell r="E896" t="str">
            <v>Staff</v>
          </cell>
          <cell r="F896" t="str">
            <v>G25</v>
          </cell>
          <cell r="G896" t="str">
            <v>Excluded</v>
          </cell>
          <cell r="H896" t="str">
            <v>MOV EXP GROSSUP</v>
          </cell>
          <cell r="I896">
            <v>0</v>
          </cell>
          <cell r="J896">
            <v>233.48</v>
          </cell>
          <cell r="K896">
            <v>0</v>
          </cell>
          <cell r="L896">
            <v>0</v>
          </cell>
          <cell r="M896">
            <v>0</v>
          </cell>
          <cell r="N896">
            <v>233.48</v>
          </cell>
          <cell r="O896">
            <v>233.48</v>
          </cell>
        </row>
        <row r="897">
          <cell r="B897" t="str">
            <v>NON BARG</v>
          </cell>
          <cell r="C897">
            <v>35</v>
          </cell>
          <cell r="D897" t="str">
            <v>GENERAL COUNSEL</v>
          </cell>
          <cell r="E897" t="str">
            <v>Staff</v>
          </cell>
          <cell r="F897" t="str">
            <v>H30</v>
          </cell>
          <cell r="G897" t="str">
            <v>Non Productive</v>
          </cell>
          <cell r="H897" t="str">
            <v>PERF EXC REWARD</v>
          </cell>
          <cell r="I897">
            <v>0</v>
          </cell>
          <cell r="J897">
            <v>583161</v>
          </cell>
          <cell r="K897">
            <v>0</v>
          </cell>
          <cell r="L897">
            <v>583161</v>
          </cell>
          <cell r="M897">
            <v>583161</v>
          </cell>
          <cell r="N897">
            <v>0</v>
          </cell>
          <cell r="O897">
            <v>583161</v>
          </cell>
        </row>
        <row r="898">
          <cell r="B898" t="str">
            <v>NON BARG</v>
          </cell>
          <cell r="C898">
            <v>35</v>
          </cell>
          <cell r="D898" t="str">
            <v>GENERAL COUNSEL</v>
          </cell>
          <cell r="E898" t="str">
            <v>Staff</v>
          </cell>
          <cell r="F898" t="str">
            <v>H35</v>
          </cell>
          <cell r="G898" t="str">
            <v>Excluded</v>
          </cell>
          <cell r="H898" t="str">
            <v>INCENTIVE</v>
          </cell>
          <cell r="I898">
            <v>0</v>
          </cell>
          <cell r="J898">
            <v>12690</v>
          </cell>
          <cell r="K898">
            <v>0</v>
          </cell>
          <cell r="L898">
            <v>0</v>
          </cell>
          <cell r="M898">
            <v>0</v>
          </cell>
          <cell r="N898">
            <v>12690</v>
          </cell>
          <cell r="O898">
            <v>12690</v>
          </cell>
        </row>
        <row r="899">
          <cell r="B899" t="str">
            <v>NON BARG</v>
          </cell>
          <cell r="C899">
            <v>35</v>
          </cell>
          <cell r="D899" t="str">
            <v>GENERAL COUNSEL</v>
          </cell>
          <cell r="E899" t="str">
            <v>Staff</v>
          </cell>
          <cell r="F899" t="str">
            <v>J10</v>
          </cell>
          <cell r="G899" t="str">
            <v>Excluded</v>
          </cell>
          <cell r="H899" t="str">
            <v>O.T. MEALS NON-XM</v>
          </cell>
          <cell r="I899">
            <v>115</v>
          </cell>
          <cell r="J899">
            <v>1265</v>
          </cell>
          <cell r="K899">
            <v>0</v>
          </cell>
          <cell r="L899">
            <v>0</v>
          </cell>
          <cell r="M899">
            <v>0</v>
          </cell>
          <cell r="N899">
            <v>1265</v>
          </cell>
          <cell r="O899">
            <v>1265</v>
          </cell>
        </row>
        <row r="900">
          <cell r="B900" t="str">
            <v>NON BARG</v>
          </cell>
          <cell r="C900">
            <v>35</v>
          </cell>
          <cell r="D900" t="str">
            <v>GENERAL COUNSEL</v>
          </cell>
          <cell r="E900" t="str">
            <v>Staff</v>
          </cell>
          <cell r="F900" t="str">
            <v>J20</v>
          </cell>
          <cell r="G900" t="str">
            <v>Excluded</v>
          </cell>
          <cell r="H900" t="str">
            <v>IMP INC EXCESS LIF T</v>
          </cell>
          <cell r="I900">
            <v>0</v>
          </cell>
          <cell r="J900">
            <v>23765.97</v>
          </cell>
          <cell r="K900">
            <v>0</v>
          </cell>
          <cell r="L900">
            <v>0</v>
          </cell>
          <cell r="M900">
            <v>0</v>
          </cell>
          <cell r="N900">
            <v>23765.97</v>
          </cell>
          <cell r="O900">
            <v>23765.97</v>
          </cell>
        </row>
        <row r="901">
          <cell r="B901" t="str">
            <v>NON BARG</v>
          </cell>
          <cell r="C901">
            <v>35</v>
          </cell>
          <cell r="D901" t="str">
            <v>GENERAL COUNSEL</v>
          </cell>
          <cell r="E901" t="str">
            <v>Staff</v>
          </cell>
          <cell r="F901" t="str">
            <v>J25</v>
          </cell>
          <cell r="G901" t="str">
            <v>Excluded</v>
          </cell>
          <cell r="H901" t="str">
            <v>IMP INC DEP LIFE</v>
          </cell>
          <cell r="I901">
            <v>0</v>
          </cell>
          <cell r="J901">
            <v>2083.4</v>
          </cell>
          <cell r="K901">
            <v>0</v>
          </cell>
          <cell r="L901">
            <v>0</v>
          </cell>
          <cell r="M901">
            <v>0</v>
          </cell>
          <cell r="N901">
            <v>2083.4</v>
          </cell>
          <cell r="O901">
            <v>2083.4</v>
          </cell>
        </row>
        <row r="902">
          <cell r="B902" t="str">
            <v>NON BARG</v>
          </cell>
          <cell r="C902">
            <v>35</v>
          </cell>
          <cell r="D902" t="str">
            <v>GENERAL COUNSEL</v>
          </cell>
          <cell r="E902" t="str">
            <v>Staff</v>
          </cell>
          <cell r="F902" t="str">
            <v>J68</v>
          </cell>
          <cell r="G902" t="str">
            <v>Excluded</v>
          </cell>
          <cell r="H902" t="str">
            <v>COMMUT CO. CAR</v>
          </cell>
          <cell r="I902">
            <v>0</v>
          </cell>
          <cell r="J902">
            <v>612</v>
          </cell>
          <cell r="K902">
            <v>0</v>
          </cell>
          <cell r="L902">
            <v>0</v>
          </cell>
          <cell r="M902">
            <v>0</v>
          </cell>
          <cell r="N902">
            <v>612</v>
          </cell>
          <cell r="O902">
            <v>612</v>
          </cell>
        </row>
        <row r="903">
          <cell r="B903" t="str">
            <v>NON BARG</v>
          </cell>
          <cell r="C903">
            <v>35</v>
          </cell>
          <cell r="D903" t="str">
            <v>GENERAL COUNSEL</v>
          </cell>
          <cell r="E903" t="str">
            <v>Staff</v>
          </cell>
          <cell r="F903" t="str">
            <v>J82</v>
          </cell>
          <cell r="G903" t="str">
            <v>Excluded</v>
          </cell>
          <cell r="H903" t="str">
            <v>IMP CNTR CAR V INS 2</v>
          </cell>
          <cell r="I903">
            <v>0</v>
          </cell>
          <cell r="J903">
            <v>9372</v>
          </cell>
          <cell r="K903">
            <v>0</v>
          </cell>
          <cell r="L903">
            <v>0</v>
          </cell>
          <cell r="M903">
            <v>0</v>
          </cell>
          <cell r="N903">
            <v>9372</v>
          </cell>
          <cell r="O903">
            <v>9372</v>
          </cell>
        </row>
        <row r="904">
          <cell r="B904" t="str">
            <v>NON BARG</v>
          </cell>
          <cell r="C904">
            <v>35</v>
          </cell>
          <cell r="D904" t="str">
            <v>GENERAL COUNSEL</v>
          </cell>
          <cell r="E904" t="str">
            <v>Staff</v>
          </cell>
          <cell r="F904" t="str">
            <v>J83</v>
          </cell>
          <cell r="G904" t="str">
            <v>Excluded</v>
          </cell>
          <cell r="H904" t="str">
            <v>IMP CNTR CAR V INS 3</v>
          </cell>
          <cell r="I904">
            <v>0</v>
          </cell>
          <cell r="J904">
            <v>792</v>
          </cell>
          <cell r="K904">
            <v>0</v>
          </cell>
          <cell r="L904">
            <v>0</v>
          </cell>
          <cell r="M904">
            <v>0</v>
          </cell>
          <cell r="N904">
            <v>792</v>
          </cell>
          <cell r="O904">
            <v>792</v>
          </cell>
        </row>
        <row r="905">
          <cell r="B905" t="str">
            <v>NON BARG</v>
          </cell>
          <cell r="C905">
            <v>35</v>
          </cell>
          <cell r="D905" t="str">
            <v>GENERAL COUNSEL</v>
          </cell>
          <cell r="E905" t="str">
            <v>Staff</v>
          </cell>
          <cell r="F905" t="str">
            <v>P30</v>
          </cell>
          <cell r="G905" t="str">
            <v>Excluded</v>
          </cell>
          <cell r="H905" t="str">
            <v>STOCK OPTION TAX</v>
          </cell>
          <cell r="I905">
            <v>0</v>
          </cell>
          <cell r="J905">
            <v>7856.89</v>
          </cell>
          <cell r="K905">
            <v>0</v>
          </cell>
          <cell r="L905">
            <v>0</v>
          </cell>
          <cell r="M905">
            <v>0</v>
          </cell>
          <cell r="N905">
            <v>7856.89</v>
          </cell>
          <cell r="O905">
            <v>7856.89</v>
          </cell>
        </row>
        <row r="906">
          <cell r="B906" t="str">
            <v>NON BARG</v>
          </cell>
          <cell r="C906">
            <v>35</v>
          </cell>
          <cell r="D906" t="str">
            <v>GENERAL COUNSEL</v>
          </cell>
          <cell r="E906" t="str">
            <v>Staff</v>
          </cell>
          <cell r="F906" t="str">
            <v>P52</v>
          </cell>
          <cell r="G906" t="str">
            <v>Excluded</v>
          </cell>
          <cell r="H906" t="str">
            <v>CC V INS RMB N-TX 2</v>
          </cell>
          <cell r="I906">
            <v>0</v>
          </cell>
          <cell r="J906">
            <v>16206</v>
          </cell>
          <cell r="K906">
            <v>0</v>
          </cell>
          <cell r="L906">
            <v>0</v>
          </cell>
          <cell r="M906">
            <v>0</v>
          </cell>
          <cell r="N906">
            <v>16206</v>
          </cell>
          <cell r="O906">
            <v>16206</v>
          </cell>
        </row>
        <row r="907">
          <cell r="B907" t="str">
            <v>NON BARG</v>
          </cell>
          <cell r="C907">
            <v>35</v>
          </cell>
          <cell r="D907" t="str">
            <v>GENERAL COUNSEL</v>
          </cell>
          <cell r="E907" t="str">
            <v>Staff</v>
          </cell>
          <cell r="F907" t="str">
            <v>P53</v>
          </cell>
          <cell r="G907" t="str">
            <v>Excluded</v>
          </cell>
          <cell r="H907" t="str">
            <v>CC V INS RMB N-TX 3</v>
          </cell>
          <cell r="I907">
            <v>0</v>
          </cell>
          <cell r="J907">
            <v>888</v>
          </cell>
          <cell r="K907">
            <v>0</v>
          </cell>
          <cell r="L907">
            <v>0</v>
          </cell>
          <cell r="M907">
            <v>0</v>
          </cell>
          <cell r="N907">
            <v>888</v>
          </cell>
          <cell r="O907">
            <v>888</v>
          </cell>
        </row>
        <row r="908">
          <cell r="B908" t="str">
            <v>NON BARG</v>
          </cell>
          <cell r="C908">
            <v>35</v>
          </cell>
          <cell r="D908" t="str">
            <v>GENERAL COUNSEL</v>
          </cell>
          <cell r="E908" t="str">
            <v>Staff</v>
          </cell>
          <cell r="F908" t="str">
            <v>R42</v>
          </cell>
          <cell r="G908" t="str">
            <v>Excluded</v>
          </cell>
          <cell r="H908" t="str">
            <v>HOL WRK-VAC-NOT PAID</v>
          </cell>
          <cell r="I908">
            <v>48</v>
          </cell>
          <cell r="J908">
            <v>2574</v>
          </cell>
          <cell r="K908">
            <v>0</v>
          </cell>
          <cell r="L908">
            <v>0</v>
          </cell>
          <cell r="M908">
            <v>0</v>
          </cell>
          <cell r="N908">
            <v>2574</v>
          </cell>
          <cell r="O908">
            <v>2574</v>
          </cell>
        </row>
        <row r="909">
          <cell r="B909" t="str">
            <v>NON BARG</v>
          </cell>
          <cell r="C909">
            <v>35</v>
          </cell>
          <cell r="D909" t="str">
            <v>GENERAL COUNSEL</v>
          </cell>
          <cell r="E909" t="str">
            <v>Staff</v>
          </cell>
          <cell r="F909" t="str">
            <v>R59</v>
          </cell>
          <cell r="G909" t="str">
            <v>Excluded</v>
          </cell>
          <cell r="H909" t="str">
            <v>FMLA - INFO ONLY</v>
          </cell>
          <cell r="I909">
            <v>592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B910" t="str">
            <v>NON BARG</v>
          </cell>
          <cell r="C910">
            <v>35</v>
          </cell>
          <cell r="D910" t="str">
            <v>GENERAL COUNSEL</v>
          </cell>
          <cell r="E910" t="str">
            <v>Staff</v>
          </cell>
          <cell r="F910" t="str">
            <v>R62</v>
          </cell>
          <cell r="G910" t="str">
            <v>Excluded</v>
          </cell>
          <cell r="H910" t="str">
            <v>LV OF ABS-NOT PAID</v>
          </cell>
          <cell r="I910">
            <v>80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B911" t="str">
            <v>NON BARG</v>
          </cell>
          <cell r="C911">
            <v>35</v>
          </cell>
          <cell r="D911" t="str">
            <v>GENERAL COUNSEL</v>
          </cell>
          <cell r="E911" t="str">
            <v>Staff</v>
          </cell>
          <cell r="F911" t="str">
            <v>R64</v>
          </cell>
          <cell r="G911" t="str">
            <v>Excluded</v>
          </cell>
          <cell r="H911" t="str">
            <v>FAMILY LEAVE NOT-PD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</row>
        <row r="912">
          <cell r="B912" t="str">
            <v>NON BARG</v>
          </cell>
          <cell r="C912">
            <v>35</v>
          </cell>
          <cell r="D912" t="str">
            <v>GENERAL COUNSEL</v>
          </cell>
          <cell r="E912" t="str">
            <v>Staff</v>
          </cell>
          <cell r="F912" t="str">
            <v>R65</v>
          </cell>
          <cell r="G912" t="str">
            <v>Excluded</v>
          </cell>
          <cell r="H912" t="str">
            <v>EMPL REQ N-PD</v>
          </cell>
          <cell r="I912">
            <v>28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B913" t="str">
            <v>NON BARG</v>
          </cell>
          <cell r="C913">
            <v>35</v>
          </cell>
          <cell r="D913" t="str">
            <v>GENERAL COUNSEL</v>
          </cell>
          <cell r="E913" t="str">
            <v>Staff</v>
          </cell>
          <cell r="F913" t="str">
            <v>R71</v>
          </cell>
          <cell r="G913" t="str">
            <v>Excluded</v>
          </cell>
          <cell r="H913" t="str">
            <v>DEFERRED COMP</v>
          </cell>
          <cell r="I913">
            <v>0</v>
          </cell>
          <cell r="J913">
            <v>45000</v>
          </cell>
          <cell r="K913">
            <v>0</v>
          </cell>
          <cell r="L913">
            <v>0</v>
          </cell>
          <cell r="M913">
            <v>0</v>
          </cell>
          <cell r="N913">
            <v>45000</v>
          </cell>
          <cell r="O913">
            <v>45000</v>
          </cell>
        </row>
        <row r="914">
          <cell r="B914" t="str">
            <v>NON BARG</v>
          </cell>
          <cell r="C914">
            <v>35</v>
          </cell>
          <cell r="D914" t="str">
            <v>GENERAL COUNSEL</v>
          </cell>
          <cell r="E914" t="str">
            <v>Staff</v>
          </cell>
          <cell r="F914" t="str">
            <v>R80</v>
          </cell>
          <cell r="G914" t="str">
            <v>Excluded</v>
          </cell>
          <cell r="H914" t="str">
            <v>THRIFT BASE-MIL LV</v>
          </cell>
          <cell r="I914">
            <v>272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</row>
        <row r="915">
          <cell r="B915" t="str">
            <v>NON BARG</v>
          </cell>
          <cell r="C915">
            <v>35</v>
          </cell>
          <cell r="D915" t="str">
            <v>GENERAL COUNSEL</v>
          </cell>
          <cell r="E915" t="str">
            <v>Staff</v>
          </cell>
          <cell r="F915" t="str">
            <v>T04</v>
          </cell>
          <cell r="G915" t="str">
            <v>Non Productive</v>
          </cell>
          <cell r="H915" t="str">
            <v>ALTERNATIVE AWARD</v>
          </cell>
          <cell r="I915">
            <v>0</v>
          </cell>
          <cell r="J915">
            <v>1750</v>
          </cell>
          <cell r="K915">
            <v>0</v>
          </cell>
          <cell r="L915">
            <v>1750</v>
          </cell>
          <cell r="M915">
            <v>1750</v>
          </cell>
          <cell r="N915">
            <v>0</v>
          </cell>
          <cell r="O915">
            <v>1750</v>
          </cell>
        </row>
        <row r="916">
          <cell r="B916" t="str">
            <v>NON BARG</v>
          </cell>
          <cell r="C916">
            <v>35</v>
          </cell>
          <cell r="D916" t="str">
            <v>GENERAL COUNSEL</v>
          </cell>
          <cell r="E916" t="str">
            <v>Staff</v>
          </cell>
          <cell r="F916" t="str">
            <v>T43</v>
          </cell>
          <cell r="G916" t="str">
            <v>Excluded</v>
          </cell>
          <cell r="H916" t="str">
            <v>MIL LEAVE SUPP PAY</v>
          </cell>
          <cell r="I916">
            <v>0</v>
          </cell>
          <cell r="J916">
            <v>1265.17</v>
          </cell>
          <cell r="K916">
            <v>0</v>
          </cell>
          <cell r="L916">
            <v>0</v>
          </cell>
          <cell r="M916">
            <v>0</v>
          </cell>
          <cell r="N916">
            <v>1265.17</v>
          </cell>
          <cell r="O916">
            <v>1265.17</v>
          </cell>
        </row>
        <row r="917">
          <cell r="B917" t="str">
            <v>NON BARG</v>
          </cell>
          <cell r="C917">
            <v>35</v>
          </cell>
          <cell r="D917" t="str">
            <v>GENERAL COUNSEL</v>
          </cell>
          <cell r="E917" t="str">
            <v>Staff</v>
          </cell>
          <cell r="F917" t="str">
            <v>T70</v>
          </cell>
          <cell r="G917" t="str">
            <v>Non Productive</v>
          </cell>
          <cell r="H917" t="str">
            <v>LUMP SUM PAYMENT</v>
          </cell>
          <cell r="I917">
            <v>0</v>
          </cell>
          <cell r="J917">
            <v>6250</v>
          </cell>
          <cell r="K917">
            <v>0</v>
          </cell>
          <cell r="L917">
            <v>6250</v>
          </cell>
          <cell r="M917">
            <v>6250</v>
          </cell>
          <cell r="N917">
            <v>0</v>
          </cell>
          <cell r="O917">
            <v>6250</v>
          </cell>
        </row>
        <row r="918">
          <cell r="B918" t="str">
            <v>NON BARG</v>
          </cell>
          <cell r="C918">
            <v>35</v>
          </cell>
          <cell r="D918" t="str">
            <v>GENERAL COUNSEL</v>
          </cell>
          <cell r="E918" t="str">
            <v>Staff</v>
          </cell>
          <cell r="F918" t="str">
            <v>T80</v>
          </cell>
          <cell r="G918" t="str">
            <v>Non Productive</v>
          </cell>
          <cell r="H918" t="str">
            <v>OT ADJUSTMENT</v>
          </cell>
          <cell r="I918">
            <v>0</v>
          </cell>
          <cell r="J918">
            <v>232.34</v>
          </cell>
          <cell r="K918">
            <v>0</v>
          </cell>
          <cell r="L918">
            <v>232.34</v>
          </cell>
          <cell r="M918">
            <v>232.34</v>
          </cell>
          <cell r="N918">
            <v>0</v>
          </cell>
          <cell r="O918">
            <v>232.34</v>
          </cell>
        </row>
        <row r="919">
          <cell r="B919" t="str">
            <v>NON BARG</v>
          </cell>
          <cell r="C919">
            <v>35</v>
          </cell>
          <cell r="D919" t="str">
            <v>GENERAL COUNSEL</v>
          </cell>
          <cell r="E919" t="str">
            <v>Staff</v>
          </cell>
          <cell r="F919" t="str">
            <v>X20</v>
          </cell>
          <cell r="G919" t="str">
            <v>Productive</v>
          </cell>
          <cell r="H919" t="str">
            <v>STRAIGHT OVERTIME</v>
          </cell>
          <cell r="I919">
            <v>173.25</v>
          </cell>
          <cell r="J919">
            <v>7338.28</v>
          </cell>
          <cell r="K919">
            <v>7338.28</v>
          </cell>
          <cell r="L919">
            <v>0</v>
          </cell>
          <cell r="M919">
            <v>7338.28</v>
          </cell>
          <cell r="N919">
            <v>0</v>
          </cell>
          <cell r="O919">
            <v>7338.28</v>
          </cell>
        </row>
        <row r="920">
          <cell r="B920" t="str">
            <v>NON BARG</v>
          </cell>
          <cell r="C920">
            <v>35</v>
          </cell>
          <cell r="D920" t="str">
            <v>GENERAL COUNSEL</v>
          </cell>
          <cell r="E920" t="str">
            <v>Staff</v>
          </cell>
          <cell r="F920" t="str">
            <v>Y21</v>
          </cell>
          <cell r="G920" t="str">
            <v>Productive</v>
          </cell>
          <cell r="H920" t="str">
            <v>TIME &amp; ONE HALF OT</v>
          </cell>
          <cell r="I920">
            <v>1154.25</v>
          </cell>
          <cell r="J920">
            <v>31979.599999999999</v>
          </cell>
          <cell r="K920">
            <v>31979.599999999999</v>
          </cell>
          <cell r="L920">
            <v>0</v>
          </cell>
          <cell r="M920">
            <v>31979.599999999999</v>
          </cell>
          <cell r="N920">
            <v>0</v>
          </cell>
          <cell r="O920">
            <v>31979.599999999999</v>
          </cell>
        </row>
        <row r="921">
          <cell r="B921" t="str">
            <v>NON BARG</v>
          </cell>
          <cell r="C921">
            <v>35</v>
          </cell>
          <cell r="D921" t="str">
            <v>GENERAL COUNSEL</v>
          </cell>
          <cell r="E921" t="str">
            <v>Staff</v>
          </cell>
          <cell r="F921" t="str">
            <v>Y25</v>
          </cell>
          <cell r="G921" t="str">
            <v>Productive</v>
          </cell>
          <cell r="H921" t="str">
            <v>TEMP RELIEVING-1 1/2</v>
          </cell>
          <cell r="I921">
            <v>2.25</v>
          </cell>
          <cell r="J921">
            <v>3.12</v>
          </cell>
          <cell r="K921">
            <v>3.12</v>
          </cell>
          <cell r="L921">
            <v>0</v>
          </cell>
          <cell r="M921">
            <v>3.12</v>
          </cell>
          <cell r="N921">
            <v>0</v>
          </cell>
          <cell r="O921">
            <v>3.12</v>
          </cell>
        </row>
        <row r="922">
          <cell r="B922" t="str">
            <v>NON BARG</v>
          </cell>
          <cell r="C922">
            <v>35</v>
          </cell>
          <cell r="D922" t="str">
            <v>GENERAL COUNSEL</v>
          </cell>
          <cell r="E922" t="str">
            <v>Staff</v>
          </cell>
          <cell r="F922" t="str">
            <v>Z22</v>
          </cell>
          <cell r="G922" t="str">
            <v>Productive</v>
          </cell>
          <cell r="H922" t="str">
            <v>DOUBLE OVERTIME</v>
          </cell>
          <cell r="I922">
            <v>2</v>
          </cell>
          <cell r="J922">
            <v>67.400000000000006</v>
          </cell>
          <cell r="K922">
            <v>67.400000000000006</v>
          </cell>
          <cell r="L922">
            <v>0</v>
          </cell>
          <cell r="M922">
            <v>67.400000000000006</v>
          </cell>
          <cell r="N922">
            <v>0</v>
          </cell>
          <cell r="O922">
            <v>67.400000000000006</v>
          </cell>
        </row>
        <row r="923">
          <cell r="B923" t="str">
            <v>NON BARG</v>
          </cell>
          <cell r="C923">
            <v>36</v>
          </cell>
          <cell r="D923" t="str">
            <v>GOVT AFFAIRS - FED</v>
          </cell>
          <cell r="E923" t="str">
            <v>Staff</v>
          </cell>
          <cell r="F923">
            <v>10</v>
          </cell>
          <cell r="G923" t="str">
            <v>Productive</v>
          </cell>
          <cell r="H923" t="str">
            <v>REGULAR</v>
          </cell>
          <cell r="I923">
            <v>7640</v>
          </cell>
          <cell r="J923">
            <v>244491.85</v>
          </cell>
          <cell r="K923">
            <v>244491.85</v>
          </cell>
          <cell r="L923">
            <v>0</v>
          </cell>
          <cell r="M923">
            <v>244491.85</v>
          </cell>
          <cell r="N923">
            <v>0</v>
          </cell>
          <cell r="O923">
            <v>244491.85</v>
          </cell>
        </row>
        <row r="924">
          <cell r="B924" t="str">
            <v>NON BARG</v>
          </cell>
          <cell r="C924">
            <v>36</v>
          </cell>
          <cell r="D924" t="str">
            <v>GOVT AFFAIRS - FED</v>
          </cell>
          <cell r="E924" t="str">
            <v>Staff</v>
          </cell>
          <cell r="F924">
            <v>20</v>
          </cell>
          <cell r="G924" t="str">
            <v>Non Productive</v>
          </cell>
          <cell r="H924" t="str">
            <v>HOLIDAY</v>
          </cell>
          <cell r="I924">
            <v>352</v>
          </cell>
          <cell r="J924">
            <v>11155.6</v>
          </cell>
          <cell r="K924">
            <v>0</v>
          </cell>
          <cell r="L924">
            <v>11155.6</v>
          </cell>
          <cell r="M924">
            <v>11155.6</v>
          </cell>
          <cell r="N924">
            <v>0</v>
          </cell>
          <cell r="O924">
            <v>11155.6</v>
          </cell>
        </row>
        <row r="925">
          <cell r="B925" t="str">
            <v>NON BARG</v>
          </cell>
          <cell r="C925">
            <v>36</v>
          </cell>
          <cell r="D925" t="str">
            <v>GOVT AFFAIRS - FED</v>
          </cell>
          <cell r="E925" t="str">
            <v>Staff</v>
          </cell>
          <cell r="F925">
            <v>30</v>
          </cell>
          <cell r="G925" t="str">
            <v>Non Productive</v>
          </cell>
          <cell r="H925" t="str">
            <v>VACATION</v>
          </cell>
          <cell r="I925">
            <v>360</v>
          </cell>
          <cell r="J925">
            <v>10687.2</v>
          </cell>
          <cell r="K925">
            <v>0</v>
          </cell>
          <cell r="L925">
            <v>10687.2</v>
          </cell>
          <cell r="M925">
            <v>10687.2</v>
          </cell>
          <cell r="N925">
            <v>0</v>
          </cell>
          <cell r="O925">
            <v>10687.2</v>
          </cell>
        </row>
        <row r="926">
          <cell r="B926" t="str">
            <v>NON BARG</v>
          </cell>
          <cell r="C926">
            <v>36</v>
          </cell>
          <cell r="D926" t="str">
            <v>GOVT AFFAIRS - FED</v>
          </cell>
          <cell r="E926" t="str">
            <v>Staff</v>
          </cell>
          <cell r="F926">
            <v>40</v>
          </cell>
          <cell r="G926" t="str">
            <v>Non Productive</v>
          </cell>
          <cell r="H926" t="str">
            <v>EMPLOYEE ILLNESS</v>
          </cell>
          <cell r="I926">
            <v>136</v>
          </cell>
          <cell r="J926">
            <v>2806.45</v>
          </cell>
          <cell r="K926">
            <v>0</v>
          </cell>
          <cell r="L926">
            <v>2806.45</v>
          </cell>
          <cell r="M926">
            <v>2806.45</v>
          </cell>
          <cell r="N926">
            <v>0</v>
          </cell>
          <cell r="O926">
            <v>2806.45</v>
          </cell>
        </row>
        <row r="927">
          <cell r="B927" t="str">
            <v>NON BARG</v>
          </cell>
          <cell r="C927">
            <v>36</v>
          </cell>
          <cell r="D927" t="str">
            <v>GOVT AFFAIRS - FED</v>
          </cell>
          <cell r="E927" t="str">
            <v>Staff</v>
          </cell>
          <cell r="F927">
            <v>90</v>
          </cell>
          <cell r="G927" t="str">
            <v>Non Productive</v>
          </cell>
          <cell r="H927" t="str">
            <v>OTHER REGULAR HOURS</v>
          </cell>
          <cell r="I927">
            <v>24</v>
          </cell>
          <cell r="J927">
            <v>340.5</v>
          </cell>
          <cell r="K927">
            <v>0</v>
          </cell>
          <cell r="L927">
            <v>340.5</v>
          </cell>
          <cell r="M927">
            <v>340.5</v>
          </cell>
          <cell r="N927">
            <v>0</v>
          </cell>
          <cell r="O927">
            <v>340.5</v>
          </cell>
        </row>
        <row r="928">
          <cell r="B928" t="str">
            <v>NON BARG</v>
          </cell>
          <cell r="C928">
            <v>36</v>
          </cell>
          <cell r="D928" t="str">
            <v>GOVT AFFAIRS - FED</v>
          </cell>
          <cell r="E928" t="str">
            <v>Staff</v>
          </cell>
          <cell r="F928">
            <v>300</v>
          </cell>
          <cell r="G928" t="str">
            <v>Non Productive</v>
          </cell>
          <cell r="H928" t="str">
            <v>PERF EXC REWARD</v>
          </cell>
          <cell r="I928">
            <v>0</v>
          </cell>
          <cell r="J928">
            <v>8356</v>
          </cell>
          <cell r="K928">
            <v>0</v>
          </cell>
          <cell r="L928">
            <v>8356</v>
          </cell>
          <cell r="M928">
            <v>8356</v>
          </cell>
          <cell r="N928">
            <v>0</v>
          </cell>
          <cell r="O928">
            <v>8356</v>
          </cell>
        </row>
        <row r="929">
          <cell r="B929" t="str">
            <v>NON BARG</v>
          </cell>
          <cell r="C929">
            <v>36</v>
          </cell>
          <cell r="D929" t="str">
            <v>GOVT AFFAIRS - FED</v>
          </cell>
          <cell r="E929" t="str">
            <v>Staff</v>
          </cell>
          <cell r="F929">
            <v>430</v>
          </cell>
          <cell r="G929" t="str">
            <v>Non Productive</v>
          </cell>
          <cell r="H929" t="str">
            <v>FINAL VACATION ALLOW</v>
          </cell>
          <cell r="I929">
            <v>716</v>
          </cell>
          <cell r="J929">
            <v>24443.25</v>
          </cell>
          <cell r="K929">
            <v>0</v>
          </cell>
          <cell r="L929">
            <v>24443.25</v>
          </cell>
          <cell r="M929">
            <v>24443.25</v>
          </cell>
          <cell r="N929">
            <v>0</v>
          </cell>
          <cell r="O929">
            <v>24443.25</v>
          </cell>
        </row>
        <row r="930">
          <cell r="B930" t="str">
            <v>NON BARG</v>
          </cell>
          <cell r="C930">
            <v>36</v>
          </cell>
          <cell r="D930" t="str">
            <v>GOVT AFFAIRS - FED</v>
          </cell>
          <cell r="E930" t="str">
            <v>Staff</v>
          </cell>
          <cell r="F930">
            <v>480</v>
          </cell>
          <cell r="G930" t="str">
            <v>Non Productive</v>
          </cell>
          <cell r="H930" t="str">
            <v>FINAL FLOATING HOL</v>
          </cell>
          <cell r="I930">
            <v>16</v>
          </cell>
          <cell r="J930">
            <v>807</v>
          </cell>
          <cell r="K930">
            <v>0</v>
          </cell>
          <cell r="L930">
            <v>807</v>
          </cell>
          <cell r="M930">
            <v>807</v>
          </cell>
          <cell r="N930">
            <v>0</v>
          </cell>
          <cell r="O930">
            <v>807</v>
          </cell>
        </row>
        <row r="931">
          <cell r="B931" t="str">
            <v>NON BARG</v>
          </cell>
          <cell r="C931">
            <v>36</v>
          </cell>
          <cell r="D931" t="str">
            <v>GOVT AFFAIRS - FED</v>
          </cell>
          <cell r="E931" t="str">
            <v>Staff</v>
          </cell>
          <cell r="F931">
            <v>560</v>
          </cell>
          <cell r="G931" t="str">
            <v>Non Productive</v>
          </cell>
          <cell r="H931" t="str">
            <v>LUMP SUM - MERIT</v>
          </cell>
          <cell r="I931">
            <v>0</v>
          </cell>
          <cell r="J931">
            <v>2203</v>
          </cell>
          <cell r="K931">
            <v>0</v>
          </cell>
          <cell r="L931">
            <v>2203</v>
          </cell>
          <cell r="M931">
            <v>2203</v>
          </cell>
          <cell r="N931">
            <v>0</v>
          </cell>
          <cell r="O931">
            <v>2203</v>
          </cell>
        </row>
        <row r="932">
          <cell r="B932" t="str">
            <v>NON BARG</v>
          </cell>
          <cell r="C932">
            <v>36</v>
          </cell>
          <cell r="D932" t="str">
            <v>GOVT AFFAIRS - FED</v>
          </cell>
          <cell r="E932" t="str">
            <v>Staff</v>
          </cell>
          <cell r="F932">
            <v>970</v>
          </cell>
          <cell r="G932" t="str">
            <v>Excluded</v>
          </cell>
          <cell r="H932" t="str">
            <v>PRETAX MEDICAL</v>
          </cell>
          <cell r="I932">
            <v>0</v>
          </cell>
          <cell r="J932">
            <v>-13650</v>
          </cell>
          <cell r="K932">
            <v>0</v>
          </cell>
          <cell r="L932">
            <v>0</v>
          </cell>
          <cell r="M932">
            <v>0</v>
          </cell>
          <cell r="N932">
            <v>-13650</v>
          </cell>
          <cell r="O932">
            <v>-13650</v>
          </cell>
        </row>
        <row r="933">
          <cell r="B933" t="str">
            <v>NON BARG</v>
          </cell>
          <cell r="C933">
            <v>36</v>
          </cell>
          <cell r="D933" t="str">
            <v>GOVT AFFAIRS - FED</v>
          </cell>
          <cell r="E933" t="str">
            <v>Staff</v>
          </cell>
          <cell r="F933">
            <v>971</v>
          </cell>
          <cell r="G933" t="str">
            <v>Excluded</v>
          </cell>
          <cell r="H933" t="str">
            <v>MEDICAL BENEFIT $</v>
          </cell>
          <cell r="I933">
            <v>0</v>
          </cell>
          <cell r="J933">
            <v>10800</v>
          </cell>
          <cell r="K933">
            <v>0</v>
          </cell>
          <cell r="L933">
            <v>0</v>
          </cell>
          <cell r="M933">
            <v>0</v>
          </cell>
          <cell r="N933">
            <v>10800</v>
          </cell>
          <cell r="O933">
            <v>10800</v>
          </cell>
        </row>
        <row r="934">
          <cell r="B934" t="str">
            <v>NON BARG</v>
          </cell>
          <cell r="C934">
            <v>36</v>
          </cell>
          <cell r="D934" t="str">
            <v>GOVT AFFAIRS - FED</v>
          </cell>
          <cell r="E934" t="str">
            <v>Staff</v>
          </cell>
          <cell r="F934">
            <v>972</v>
          </cell>
          <cell r="G934" t="str">
            <v>Excluded</v>
          </cell>
          <cell r="H934" t="str">
            <v>PRETAX DENTAL</v>
          </cell>
          <cell r="I934">
            <v>0</v>
          </cell>
          <cell r="J934">
            <v>-756</v>
          </cell>
          <cell r="K934">
            <v>0</v>
          </cell>
          <cell r="L934">
            <v>0</v>
          </cell>
          <cell r="M934">
            <v>0</v>
          </cell>
          <cell r="N934">
            <v>-756</v>
          </cell>
          <cell r="O934">
            <v>-756</v>
          </cell>
        </row>
        <row r="935">
          <cell r="B935" t="str">
            <v>NON BARG</v>
          </cell>
          <cell r="C935">
            <v>36</v>
          </cell>
          <cell r="D935" t="str">
            <v>GOVT AFFAIRS - FED</v>
          </cell>
          <cell r="E935" t="str">
            <v>Staff</v>
          </cell>
          <cell r="F935">
            <v>973</v>
          </cell>
          <cell r="G935" t="str">
            <v>Excluded</v>
          </cell>
          <cell r="H935" t="str">
            <v>DENTAL BENEFIT $</v>
          </cell>
          <cell r="I935">
            <v>0</v>
          </cell>
          <cell r="J935">
            <v>312</v>
          </cell>
          <cell r="K935">
            <v>0</v>
          </cell>
          <cell r="L935">
            <v>0</v>
          </cell>
          <cell r="M935">
            <v>0</v>
          </cell>
          <cell r="N935">
            <v>312</v>
          </cell>
          <cell r="O935">
            <v>312</v>
          </cell>
        </row>
        <row r="936">
          <cell r="B936" t="str">
            <v>NON BARG</v>
          </cell>
          <cell r="C936">
            <v>36</v>
          </cell>
          <cell r="D936" t="str">
            <v>GOVT AFFAIRS - FED</v>
          </cell>
          <cell r="E936" t="str">
            <v>Staff</v>
          </cell>
          <cell r="F936">
            <v>974</v>
          </cell>
          <cell r="G936" t="str">
            <v>Excluded</v>
          </cell>
          <cell r="H936" t="str">
            <v>PRETAX EMP LIFE INS</v>
          </cell>
          <cell r="I936">
            <v>0</v>
          </cell>
          <cell r="J936">
            <v>-1089.8399999999999</v>
          </cell>
          <cell r="K936">
            <v>0</v>
          </cell>
          <cell r="L936">
            <v>0</v>
          </cell>
          <cell r="M936">
            <v>0</v>
          </cell>
          <cell r="N936">
            <v>-1089.8399999999999</v>
          </cell>
          <cell r="O936">
            <v>-1089.8399999999999</v>
          </cell>
        </row>
        <row r="937">
          <cell r="B937" t="str">
            <v>NON BARG</v>
          </cell>
          <cell r="C937">
            <v>36</v>
          </cell>
          <cell r="D937" t="str">
            <v>GOVT AFFAIRS - FED</v>
          </cell>
          <cell r="E937" t="str">
            <v>Staff</v>
          </cell>
          <cell r="F937">
            <v>976</v>
          </cell>
          <cell r="G937" t="str">
            <v>Excluded</v>
          </cell>
          <cell r="H937" t="str">
            <v>LIFE INS BENEFIT $</v>
          </cell>
          <cell r="I937">
            <v>0</v>
          </cell>
          <cell r="J937">
            <v>256.56</v>
          </cell>
          <cell r="K937">
            <v>0</v>
          </cell>
          <cell r="L937">
            <v>0</v>
          </cell>
          <cell r="M937">
            <v>0</v>
          </cell>
          <cell r="N937">
            <v>256.56</v>
          </cell>
          <cell r="O937">
            <v>256.56</v>
          </cell>
        </row>
        <row r="938">
          <cell r="B938" t="str">
            <v>NON BARG</v>
          </cell>
          <cell r="C938">
            <v>36</v>
          </cell>
          <cell r="D938" t="str">
            <v>GOVT AFFAIRS - FED</v>
          </cell>
          <cell r="E938" t="str">
            <v>Staff</v>
          </cell>
          <cell r="F938">
            <v>977</v>
          </cell>
          <cell r="G938" t="str">
            <v>Excluded</v>
          </cell>
          <cell r="H938" t="str">
            <v>PRETAX LTD</v>
          </cell>
          <cell r="I938">
            <v>0</v>
          </cell>
          <cell r="J938">
            <v>-1467.84</v>
          </cell>
          <cell r="K938">
            <v>0</v>
          </cell>
          <cell r="L938">
            <v>0</v>
          </cell>
          <cell r="M938">
            <v>0</v>
          </cell>
          <cell r="N938">
            <v>-1467.84</v>
          </cell>
          <cell r="O938">
            <v>-1467.84</v>
          </cell>
        </row>
        <row r="939">
          <cell r="B939" t="str">
            <v>NON BARG</v>
          </cell>
          <cell r="C939">
            <v>36</v>
          </cell>
          <cell r="D939" t="str">
            <v>GOVT AFFAIRS - FED</v>
          </cell>
          <cell r="E939" t="str">
            <v>Staff</v>
          </cell>
          <cell r="F939">
            <v>978</v>
          </cell>
          <cell r="G939" t="str">
            <v>Excluded</v>
          </cell>
          <cell r="H939" t="str">
            <v>LTD BENEFIT $</v>
          </cell>
          <cell r="I939">
            <v>0</v>
          </cell>
          <cell r="J939">
            <v>1380.12</v>
          </cell>
          <cell r="K939">
            <v>0</v>
          </cell>
          <cell r="L939">
            <v>0</v>
          </cell>
          <cell r="M939">
            <v>0</v>
          </cell>
          <cell r="N939">
            <v>1380.12</v>
          </cell>
          <cell r="O939">
            <v>1380.12</v>
          </cell>
        </row>
        <row r="940">
          <cell r="B940" t="str">
            <v>NON BARG</v>
          </cell>
          <cell r="C940">
            <v>36</v>
          </cell>
          <cell r="D940" t="str">
            <v>GOVT AFFAIRS - FED</v>
          </cell>
          <cell r="E940" t="str">
            <v>Staff</v>
          </cell>
          <cell r="F940">
            <v>983</v>
          </cell>
          <cell r="G940" t="str">
            <v>Excluded</v>
          </cell>
          <cell r="H940" t="str">
            <v>PRETAX DEP CARE</v>
          </cell>
          <cell r="I940">
            <v>0</v>
          </cell>
          <cell r="J940">
            <v>-1008</v>
          </cell>
          <cell r="K940">
            <v>0</v>
          </cell>
          <cell r="L940">
            <v>0</v>
          </cell>
          <cell r="M940">
            <v>0</v>
          </cell>
          <cell r="N940">
            <v>-1008</v>
          </cell>
          <cell r="O940">
            <v>-1008</v>
          </cell>
        </row>
        <row r="941">
          <cell r="B941" t="str">
            <v>NON BARG</v>
          </cell>
          <cell r="C941">
            <v>36</v>
          </cell>
          <cell r="D941" t="str">
            <v>GOVT AFFAIRS - FED</v>
          </cell>
          <cell r="E941" t="str">
            <v>Staff</v>
          </cell>
          <cell r="F941">
            <v>984</v>
          </cell>
          <cell r="G941" t="str">
            <v>Excluded</v>
          </cell>
          <cell r="H941" t="str">
            <v>VISION - PRE-TAX DED</v>
          </cell>
          <cell r="I941">
            <v>0</v>
          </cell>
          <cell r="J941">
            <v>-523.79999999999995</v>
          </cell>
          <cell r="K941">
            <v>0</v>
          </cell>
          <cell r="L941">
            <v>0</v>
          </cell>
          <cell r="M941">
            <v>0</v>
          </cell>
          <cell r="N941">
            <v>-523.79999999999995</v>
          </cell>
          <cell r="O941">
            <v>-523.79999999999995</v>
          </cell>
        </row>
        <row r="942">
          <cell r="B942" t="str">
            <v>NON BARG</v>
          </cell>
          <cell r="C942">
            <v>36</v>
          </cell>
          <cell r="D942" t="str">
            <v>GOVT AFFAIRS - FED</v>
          </cell>
          <cell r="E942" t="str">
            <v>Staff</v>
          </cell>
          <cell r="F942">
            <v>998</v>
          </cell>
          <cell r="G942" t="str">
            <v>Excluded</v>
          </cell>
          <cell r="H942" t="str">
            <v>BA THRFT STP AT CAP</v>
          </cell>
          <cell r="I942">
            <v>0</v>
          </cell>
          <cell r="J942">
            <v>-6437.18</v>
          </cell>
          <cell r="K942">
            <v>0</v>
          </cell>
          <cell r="L942">
            <v>0</v>
          </cell>
          <cell r="M942">
            <v>0</v>
          </cell>
          <cell r="N942">
            <v>-6437.18</v>
          </cell>
          <cell r="O942">
            <v>-6437.18</v>
          </cell>
        </row>
        <row r="943">
          <cell r="B943" t="str">
            <v>NON BARG</v>
          </cell>
          <cell r="C943">
            <v>36</v>
          </cell>
          <cell r="D943" t="str">
            <v>GOVT AFFAIRS - FED</v>
          </cell>
          <cell r="E943" t="str">
            <v>Staff</v>
          </cell>
          <cell r="F943">
            <v>999</v>
          </cell>
          <cell r="G943" t="str">
            <v>Excluded</v>
          </cell>
          <cell r="H943" t="str">
            <v>SUP THRFT STP AT CAP</v>
          </cell>
          <cell r="I943">
            <v>0</v>
          </cell>
          <cell r="J943">
            <v>-3172.05</v>
          </cell>
          <cell r="K943">
            <v>0</v>
          </cell>
          <cell r="L943">
            <v>0</v>
          </cell>
          <cell r="M943">
            <v>0</v>
          </cell>
          <cell r="N943">
            <v>-3172.05</v>
          </cell>
          <cell r="O943">
            <v>-3172.05</v>
          </cell>
        </row>
        <row r="944">
          <cell r="B944" t="str">
            <v>NON BARG</v>
          </cell>
          <cell r="C944">
            <v>36</v>
          </cell>
          <cell r="D944" t="str">
            <v>GOVT AFFAIRS - FED</v>
          </cell>
          <cell r="E944" t="str">
            <v>Staff</v>
          </cell>
          <cell r="F944" t="str">
            <v>C04</v>
          </cell>
          <cell r="G944" t="str">
            <v>Excluded</v>
          </cell>
          <cell r="H944" t="str">
            <v>OUT OF STATE DFRNTL</v>
          </cell>
          <cell r="I944">
            <v>0</v>
          </cell>
          <cell r="J944">
            <v>3900</v>
          </cell>
          <cell r="K944">
            <v>0</v>
          </cell>
          <cell r="L944">
            <v>0</v>
          </cell>
          <cell r="M944">
            <v>0</v>
          </cell>
          <cell r="N944">
            <v>3900</v>
          </cell>
          <cell r="O944">
            <v>3900</v>
          </cell>
        </row>
        <row r="945">
          <cell r="B945" t="str">
            <v>NON BARG</v>
          </cell>
          <cell r="C945">
            <v>36</v>
          </cell>
          <cell r="D945" t="str">
            <v>GOVT AFFAIRS - FED</v>
          </cell>
          <cell r="E945" t="str">
            <v>Staff</v>
          </cell>
          <cell r="F945" t="str">
            <v>C09</v>
          </cell>
          <cell r="G945" t="str">
            <v>Excluded</v>
          </cell>
          <cell r="H945" t="str">
            <v>SEVERANCE PAY</v>
          </cell>
          <cell r="I945">
            <v>0</v>
          </cell>
          <cell r="J945">
            <v>52455</v>
          </cell>
          <cell r="K945">
            <v>0</v>
          </cell>
          <cell r="L945">
            <v>0</v>
          </cell>
          <cell r="M945">
            <v>0</v>
          </cell>
          <cell r="N945">
            <v>52455</v>
          </cell>
          <cell r="O945">
            <v>52455</v>
          </cell>
        </row>
        <row r="946">
          <cell r="B946" t="str">
            <v>NON BARG</v>
          </cell>
          <cell r="C946">
            <v>36</v>
          </cell>
          <cell r="D946" t="str">
            <v>GOVT AFFAIRS - FED</v>
          </cell>
          <cell r="E946" t="str">
            <v>Staff</v>
          </cell>
          <cell r="F946" t="str">
            <v>H30</v>
          </cell>
          <cell r="G946" t="str">
            <v>Non Productive</v>
          </cell>
          <cell r="H946" t="str">
            <v>PERF EXC REWARD</v>
          </cell>
          <cell r="I946">
            <v>0</v>
          </cell>
          <cell r="J946">
            <v>21644</v>
          </cell>
          <cell r="K946">
            <v>0</v>
          </cell>
          <cell r="L946">
            <v>21644</v>
          </cell>
          <cell r="M946">
            <v>21644</v>
          </cell>
          <cell r="N946">
            <v>0</v>
          </cell>
          <cell r="O946">
            <v>21644</v>
          </cell>
        </row>
        <row r="947">
          <cell r="B947" t="str">
            <v>NON BARG</v>
          </cell>
          <cell r="C947">
            <v>36</v>
          </cell>
          <cell r="D947" t="str">
            <v>GOVT AFFAIRS - FED</v>
          </cell>
          <cell r="E947" t="str">
            <v>Staff</v>
          </cell>
          <cell r="F947" t="str">
            <v>J20</v>
          </cell>
          <cell r="G947" t="str">
            <v>Excluded</v>
          </cell>
          <cell r="H947" t="str">
            <v>IMP INC EXCESS LIF T</v>
          </cell>
          <cell r="I947">
            <v>0</v>
          </cell>
          <cell r="J947">
            <v>374.78</v>
          </cell>
          <cell r="K947">
            <v>0</v>
          </cell>
          <cell r="L947">
            <v>0</v>
          </cell>
          <cell r="M947">
            <v>0</v>
          </cell>
          <cell r="N947">
            <v>374.78</v>
          </cell>
          <cell r="O947">
            <v>374.78</v>
          </cell>
        </row>
        <row r="948">
          <cell r="B948" t="str">
            <v>NON BARG</v>
          </cell>
          <cell r="C948">
            <v>36</v>
          </cell>
          <cell r="D948" t="str">
            <v>GOVT AFFAIRS - FED</v>
          </cell>
          <cell r="E948" t="str">
            <v>Staff</v>
          </cell>
          <cell r="F948" t="str">
            <v>J82</v>
          </cell>
          <cell r="G948" t="str">
            <v>Excluded</v>
          </cell>
          <cell r="H948" t="str">
            <v>IMP CNTR CAR V INS 2</v>
          </cell>
          <cell r="I948">
            <v>0</v>
          </cell>
          <cell r="J948">
            <v>121</v>
          </cell>
          <cell r="K948">
            <v>0</v>
          </cell>
          <cell r="L948">
            <v>0</v>
          </cell>
          <cell r="M948">
            <v>0</v>
          </cell>
          <cell r="N948">
            <v>121</v>
          </cell>
          <cell r="O948">
            <v>121</v>
          </cell>
        </row>
        <row r="949">
          <cell r="B949" t="str">
            <v>NON BARG</v>
          </cell>
          <cell r="C949">
            <v>36</v>
          </cell>
          <cell r="D949" t="str">
            <v>GOVT AFFAIRS - FED</v>
          </cell>
          <cell r="E949" t="str">
            <v>Staff</v>
          </cell>
          <cell r="F949" t="str">
            <v>P52</v>
          </cell>
          <cell r="G949" t="str">
            <v>Excluded</v>
          </cell>
          <cell r="H949" t="str">
            <v>CC V INS RMB N-TX 2</v>
          </cell>
          <cell r="I949">
            <v>0</v>
          </cell>
          <cell r="J949">
            <v>203.5</v>
          </cell>
          <cell r="K949">
            <v>0</v>
          </cell>
          <cell r="L949">
            <v>0</v>
          </cell>
          <cell r="M949">
            <v>0</v>
          </cell>
          <cell r="N949">
            <v>203.5</v>
          </cell>
          <cell r="O949">
            <v>203.5</v>
          </cell>
        </row>
        <row r="950">
          <cell r="B950" t="str">
            <v>NON BARG</v>
          </cell>
          <cell r="C950">
            <v>36</v>
          </cell>
          <cell r="D950" t="str">
            <v>GOVT AFFAIRS - FED</v>
          </cell>
          <cell r="E950" t="str">
            <v>Staff</v>
          </cell>
          <cell r="F950" t="str">
            <v>T80</v>
          </cell>
          <cell r="G950" t="str">
            <v>Non Productive</v>
          </cell>
          <cell r="H950" t="str">
            <v>OT ADJUSTMENT</v>
          </cell>
          <cell r="I950">
            <v>0</v>
          </cell>
          <cell r="J950">
            <v>139.62</v>
          </cell>
          <cell r="K950">
            <v>0</v>
          </cell>
          <cell r="L950">
            <v>139.62</v>
          </cell>
          <cell r="M950">
            <v>139.62</v>
          </cell>
          <cell r="N950">
            <v>0</v>
          </cell>
          <cell r="O950">
            <v>139.62</v>
          </cell>
        </row>
        <row r="951">
          <cell r="B951" t="str">
            <v>NON BARG</v>
          </cell>
          <cell r="C951">
            <v>36</v>
          </cell>
          <cell r="D951" t="str">
            <v>GOVT AFFAIRS - FED</v>
          </cell>
          <cell r="E951" t="str">
            <v>Staff</v>
          </cell>
          <cell r="F951" t="str">
            <v>Y21</v>
          </cell>
          <cell r="G951" t="str">
            <v>Productive</v>
          </cell>
          <cell r="H951" t="str">
            <v>TIME &amp; ONE HALF OT</v>
          </cell>
          <cell r="I951">
            <v>262</v>
          </cell>
          <cell r="J951">
            <v>8698.7999999999993</v>
          </cell>
          <cell r="K951">
            <v>8698.7999999999993</v>
          </cell>
          <cell r="L951">
            <v>0</v>
          </cell>
          <cell r="M951">
            <v>8698.7999999999993</v>
          </cell>
          <cell r="N951">
            <v>0</v>
          </cell>
          <cell r="O951">
            <v>8698.7999999999993</v>
          </cell>
        </row>
        <row r="952">
          <cell r="B952" t="str">
            <v>NON BARG</v>
          </cell>
          <cell r="C952">
            <v>61</v>
          </cell>
          <cell r="D952" t="str">
            <v>GOVT AFFAIRS - STATE</v>
          </cell>
          <cell r="E952" t="str">
            <v>Staff</v>
          </cell>
          <cell r="F952">
            <v>10</v>
          </cell>
          <cell r="G952" t="str">
            <v>Productive</v>
          </cell>
          <cell r="H952" t="str">
            <v>REGULAR</v>
          </cell>
          <cell r="I952">
            <v>1896</v>
          </cell>
          <cell r="J952">
            <v>134879.20000000001</v>
          </cell>
          <cell r="K952">
            <v>134879.20000000001</v>
          </cell>
          <cell r="L952">
            <v>0</v>
          </cell>
          <cell r="M952">
            <v>134879.20000000001</v>
          </cell>
          <cell r="N952">
            <v>0</v>
          </cell>
          <cell r="O952">
            <v>134879.20000000001</v>
          </cell>
        </row>
        <row r="953">
          <cell r="B953" t="str">
            <v>NON BARG</v>
          </cell>
          <cell r="C953">
            <v>61</v>
          </cell>
          <cell r="D953" t="str">
            <v>GOVT AFFAIRS - STATE</v>
          </cell>
          <cell r="E953" t="str">
            <v>Staff</v>
          </cell>
          <cell r="F953">
            <v>20</v>
          </cell>
          <cell r="G953" t="str">
            <v>Non Productive</v>
          </cell>
          <cell r="H953" t="str">
            <v>HOLIDAY</v>
          </cell>
          <cell r="I953">
            <v>88</v>
          </cell>
          <cell r="J953">
            <v>6219</v>
          </cell>
          <cell r="K953">
            <v>0</v>
          </cell>
          <cell r="L953">
            <v>6219</v>
          </cell>
          <cell r="M953">
            <v>6219</v>
          </cell>
          <cell r="N953">
            <v>0</v>
          </cell>
          <cell r="O953">
            <v>6219</v>
          </cell>
        </row>
        <row r="954">
          <cell r="B954" t="str">
            <v>NON BARG</v>
          </cell>
          <cell r="C954">
            <v>61</v>
          </cell>
          <cell r="D954" t="str">
            <v>GOVT AFFAIRS - STATE</v>
          </cell>
          <cell r="E954" t="str">
            <v>Staff</v>
          </cell>
          <cell r="F954">
            <v>30</v>
          </cell>
          <cell r="G954" t="str">
            <v>Non Productive</v>
          </cell>
          <cell r="H954" t="str">
            <v>VACATION</v>
          </cell>
          <cell r="I954">
            <v>96</v>
          </cell>
          <cell r="J954">
            <v>6880.8</v>
          </cell>
          <cell r="K954">
            <v>0</v>
          </cell>
          <cell r="L954">
            <v>6880.8</v>
          </cell>
          <cell r="M954">
            <v>6880.8</v>
          </cell>
          <cell r="N954">
            <v>0</v>
          </cell>
          <cell r="O954">
            <v>6880.8</v>
          </cell>
        </row>
        <row r="955">
          <cell r="B955" t="str">
            <v>NON BARG</v>
          </cell>
          <cell r="C955">
            <v>61</v>
          </cell>
          <cell r="D955" t="str">
            <v>GOVT AFFAIRS - STATE</v>
          </cell>
          <cell r="E955" t="str">
            <v>Staff</v>
          </cell>
          <cell r="F955">
            <v>300</v>
          </cell>
          <cell r="G955" t="str">
            <v>Non Productive</v>
          </cell>
          <cell r="H955" t="str">
            <v>PERF EXC REWARD</v>
          </cell>
          <cell r="I955">
            <v>0</v>
          </cell>
          <cell r="J955">
            <v>5733</v>
          </cell>
          <cell r="K955">
            <v>0</v>
          </cell>
          <cell r="L955">
            <v>5733</v>
          </cell>
          <cell r="M955">
            <v>5733</v>
          </cell>
          <cell r="N955">
            <v>0</v>
          </cell>
          <cell r="O955">
            <v>5733</v>
          </cell>
        </row>
        <row r="956">
          <cell r="B956" t="str">
            <v>NON BARG</v>
          </cell>
          <cell r="C956">
            <v>61</v>
          </cell>
          <cell r="D956" t="str">
            <v>GOVT AFFAIRS - STATE</v>
          </cell>
          <cell r="E956" t="str">
            <v>Staff</v>
          </cell>
          <cell r="F956">
            <v>970</v>
          </cell>
          <cell r="G956" t="str">
            <v>Excluded</v>
          </cell>
          <cell r="H956" t="str">
            <v>PRETAX MEDICAL</v>
          </cell>
          <cell r="I956">
            <v>0</v>
          </cell>
          <cell r="J956">
            <v>-4872</v>
          </cell>
          <cell r="K956">
            <v>0</v>
          </cell>
          <cell r="L956">
            <v>0</v>
          </cell>
          <cell r="M956">
            <v>0</v>
          </cell>
          <cell r="N956">
            <v>-4872</v>
          </cell>
          <cell r="O956">
            <v>-4872</v>
          </cell>
        </row>
        <row r="957">
          <cell r="B957" t="str">
            <v>NON BARG</v>
          </cell>
          <cell r="C957">
            <v>61</v>
          </cell>
          <cell r="D957" t="str">
            <v>GOVT AFFAIRS - STATE</v>
          </cell>
          <cell r="E957" t="str">
            <v>Staff</v>
          </cell>
          <cell r="F957">
            <v>971</v>
          </cell>
          <cell r="G957" t="str">
            <v>Excluded</v>
          </cell>
          <cell r="H957" t="str">
            <v>MEDICAL BENEFIT $</v>
          </cell>
          <cell r="I957">
            <v>0</v>
          </cell>
          <cell r="J957">
            <v>3552</v>
          </cell>
          <cell r="K957">
            <v>0</v>
          </cell>
          <cell r="L957">
            <v>0</v>
          </cell>
          <cell r="M957">
            <v>0</v>
          </cell>
          <cell r="N957">
            <v>3552</v>
          </cell>
          <cell r="O957">
            <v>3552</v>
          </cell>
        </row>
        <row r="958">
          <cell r="B958" t="str">
            <v>NON BARG</v>
          </cell>
          <cell r="C958">
            <v>61</v>
          </cell>
          <cell r="D958" t="str">
            <v>GOVT AFFAIRS - STATE</v>
          </cell>
          <cell r="E958" t="str">
            <v>Staff</v>
          </cell>
          <cell r="F958">
            <v>972</v>
          </cell>
          <cell r="G958" t="str">
            <v>Excluded</v>
          </cell>
          <cell r="H958" t="str">
            <v>PRETAX DENTAL</v>
          </cell>
          <cell r="I958">
            <v>0</v>
          </cell>
          <cell r="J958">
            <v>-258</v>
          </cell>
          <cell r="K958">
            <v>0</v>
          </cell>
          <cell r="L958">
            <v>0</v>
          </cell>
          <cell r="M958">
            <v>0</v>
          </cell>
          <cell r="N958">
            <v>-258</v>
          </cell>
          <cell r="O958">
            <v>-258</v>
          </cell>
        </row>
        <row r="959">
          <cell r="B959" t="str">
            <v>NON BARG</v>
          </cell>
          <cell r="C959">
            <v>61</v>
          </cell>
          <cell r="D959" t="str">
            <v>GOVT AFFAIRS - STATE</v>
          </cell>
          <cell r="E959" t="str">
            <v>Staff</v>
          </cell>
          <cell r="F959">
            <v>973</v>
          </cell>
          <cell r="G959" t="str">
            <v>Excluded</v>
          </cell>
          <cell r="H959" t="str">
            <v>DENTAL BENEFIT $</v>
          </cell>
          <cell r="I959">
            <v>0</v>
          </cell>
          <cell r="J959">
            <v>78</v>
          </cell>
          <cell r="K959">
            <v>0</v>
          </cell>
          <cell r="L959">
            <v>0</v>
          </cell>
          <cell r="M959">
            <v>0</v>
          </cell>
          <cell r="N959">
            <v>78</v>
          </cell>
          <cell r="O959">
            <v>78</v>
          </cell>
        </row>
        <row r="960">
          <cell r="B960" t="str">
            <v>NON BARG</v>
          </cell>
          <cell r="C960">
            <v>61</v>
          </cell>
          <cell r="D960" t="str">
            <v>GOVT AFFAIRS - STATE</v>
          </cell>
          <cell r="E960" t="str">
            <v>Staff</v>
          </cell>
          <cell r="F960">
            <v>974</v>
          </cell>
          <cell r="G960" t="str">
            <v>Excluded</v>
          </cell>
          <cell r="H960" t="str">
            <v>PRETAX EMP LIFE INS</v>
          </cell>
          <cell r="I960">
            <v>0</v>
          </cell>
          <cell r="J960">
            <v>-963.84</v>
          </cell>
          <cell r="K960">
            <v>0</v>
          </cell>
          <cell r="L960">
            <v>0</v>
          </cell>
          <cell r="M960">
            <v>0</v>
          </cell>
          <cell r="N960">
            <v>-963.84</v>
          </cell>
          <cell r="O960">
            <v>-963.84</v>
          </cell>
        </row>
        <row r="961">
          <cell r="B961" t="str">
            <v>NON BARG</v>
          </cell>
          <cell r="C961">
            <v>61</v>
          </cell>
          <cell r="D961" t="str">
            <v>GOVT AFFAIRS - STATE</v>
          </cell>
          <cell r="E961" t="str">
            <v>Staff</v>
          </cell>
          <cell r="F961">
            <v>976</v>
          </cell>
          <cell r="G961" t="str">
            <v>Excluded</v>
          </cell>
          <cell r="H961" t="str">
            <v>LIFE INS BENEFIT $</v>
          </cell>
          <cell r="I961">
            <v>0</v>
          </cell>
          <cell r="J961">
            <v>138.24</v>
          </cell>
          <cell r="K961">
            <v>0</v>
          </cell>
          <cell r="L961">
            <v>0</v>
          </cell>
          <cell r="M961">
            <v>0</v>
          </cell>
          <cell r="N961">
            <v>138.24</v>
          </cell>
          <cell r="O961">
            <v>138.24</v>
          </cell>
        </row>
        <row r="962">
          <cell r="B962" t="str">
            <v>NON BARG</v>
          </cell>
          <cell r="C962">
            <v>61</v>
          </cell>
          <cell r="D962" t="str">
            <v>GOVT AFFAIRS - STATE</v>
          </cell>
          <cell r="E962" t="str">
            <v>Staff</v>
          </cell>
          <cell r="F962">
            <v>977</v>
          </cell>
          <cell r="G962" t="str">
            <v>Excluded</v>
          </cell>
          <cell r="H962" t="str">
            <v>PRETAX LTD</v>
          </cell>
          <cell r="I962">
            <v>0</v>
          </cell>
          <cell r="J962">
            <v>-1576.56</v>
          </cell>
          <cell r="K962">
            <v>0</v>
          </cell>
          <cell r="L962">
            <v>0</v>
          </cell>
          <cell r="M962">
            <v>0</v>
          </cell>
          <cell r="N962">
            <v>-1576.56</v>
          </cell>
          <cell r="O962">
            <v>-1576.56</v>
          </cell>
        </row>
        <row r="963">
          <cell r="B963" t="str">
            <v>NON BARG</v>
          </cell>
          <cell r="C963">
            <v>61</v>
          </cell>
          <cell r="D963" t="str">
            <v>GOVT AFFAIRS - STATE</v>
          </cell>
          <cell r="E963" t="str">
            <v>Staff</v>
          </cell>
          <cell r="F963">
            <v>978</v>
          </cell>
          <cell r="G963" t="str">
            <v>Excluded</v>
          </cell>
          <cell r="H963" t="str">
            <v>LTD BENEFIT $</v>
          </cell>
          <cell r="I963">
            <v>0</v>
          </cell>
          <cell r="J963">
            <v>1433.28</v>
          </cell>
          <cell r="K963">
            <v>0</v>
          </cell>
          <cell r="L963">
            <v>0</v>
          </cell>
          <cell r="M963">
            <v>0</v>
          </cell>
          <cell r="N963">
            <v>1433.28</v>
          </cell>
          <cell r="O963">
            <v>1433.28</v>
          </cell>
        </row>
        <row r="964">
          <cell r="B964" t="str">
            <v>NON BARG</v>
          </cell>
          <cell r="C964">
            <v>61</v>
          </cell>
          <cell r="D964" t="str">
            <v>GOVT AFFAIRS - STATE</v>
          </cell>
          <cell r="E964" t="str">
            <v>Staff</v>
          </cell>
          <cell r="F964">
            <v>990</v>
          </cell>
          <cell r="G964" t="str">
            <v>Excluded</v>
          </cell>
          <cell r="H964" t="str">
            <v>THRIFT CATCH UP</v>
          </cell>
          <cell r="I964">
            <v>0</v>
          </cell>
          <cell r="J964">
            <v>-1000</v>
          </cell>
          <cell r="K964">
            <v>0</v>
          </cell>
          <cell r="L964">
            <v>0</v>
          </cell>
          <cell r="M964">
            <v>0</v>
          </cell>
          <cell r="N964">
            <v>-1000</v>
          </cell>
          <cell r="O964">
            <v>-1000</v>
          </cell>
        </row>
        <row r="965">
          <cell r="B965" t="str">
            <v>NON BARG</v>
          </cell>
          <cell r="C965">
            <v>61</v>
          </cell>
          <cell r="D965" t="str">
            <v>GOVT AFFAIRS - STATE</v>
          </cell>
          <cell r="E965" t="str">
            <v>Staff</v>
          </cell>
          <cell r="F965">
            <v>998</v>
          </cell>
          <cell r="G965" t="str">
            <v>Excluded</v>
          </cell>
          <cell r="H965" t="str">
            <v>BA THRFT STP AT CAP</v>
          </cell>
          <cell r="I965">
            <v>0</v>
          </cell>
          <cell r="J965">
            <v>-8613.84</v>
          </cell>
          <cell r="K965">
            <v>0</v>
          </cell>
          <cell r="L965">
            <v>0</v>
          </cell>
          <cell r="M965">
            <v>0</v>
          </cell>
          <cell r="N965">
            <v>-8613.84</v>
          </cell>
          <cell r="O965">
            <v>-8613.84</v>
          </cell>
        </row>
        <row r="966">
          <cell r="B966" t="str">
            <v>NON BARG</v>
          </cell>
          <cell r="C966">
            <v>61</v>
          </cell>
          <cell r="D966" t="str">
            <v>GOVT AFFAIRS - STATE</v>
          </cell>
          <cell r="E966" t="str">
            <v>Staff</v>
          </cell>
          <cell r="F966">
            <v>999</v>
          </cell>
          <cell r="G966" t="str">
            <v>Excluded</v>
          </cell>
          <cell r="H966" t="str">
            <v>SUP THRFT STP AT CAP</v>
          </cell>
          <cell r="I966">
            <v>0</v>
          </cell>
          <cell r="J966">
            <v>-2386.16</v>
          </cell>
          <cell r="K966">
            <v>0</v>
          </cell>
          <cell r="L966">
            <v>0</v>
          </cell>
          <cell r="M966">
            <v>0</v>
          </cell>
          <cell r="N966">
            <v>-2386.16</v>
          </cell>
          <cell r="O966">
            <v>-2386.16</v>
          </cell>
        </row>
        <row r="967">
          <cell r="B967" t="str">
            <v>NON BARG</v>
          </cell>
          <cell r="C967">
            <v>61</v>
          </cell>
          <cell r="D967" t="str">
            <v>GOVT AFFAIRS - STATE</v>
          </cell>
          <cell r="E967" t="str">
            <v>Staff</v>
          </cell>
          <cell r="F967" t="str">
            <v>D26</v>
          </cell>
          <cell r="G967" t="str">
            <v>Excluded</v>
          </cell>
          <cell r="H967" t="str">
            <v>PERS LIABILITY INS</v>
          </cell>
          <cell r="I967">
            <v>0</v>
          </cell>
          <cell r="J967">
            <v>763.43</v>
          </cell>
          <cell r="K967">
            <v>0</v>
          </cell>
          <cell r="L967">
            <v>0</v>
          </cell>
          <cell r="M967">
            <v>0</v>
          </cell>
          <cell r="N967">
            <v>763.43</v>
          </cell>
          <cell r="O967">
            <v>763.43</v>
          </cell>
        </row>
        <row r="968">
          <cell r="B968" t="str">
            <v>NON BARG</v>
          </cell>
          <cell r="C968">
            <v>61</v>
          </cell>
          <cell r="D968" t="str">
            <v>GOVT AFFAIRS - STATE</v>
          </cell>
          <cell r="E968" t="str">
            <v>Staff</v>
          </cell>
          <cell r="F968" t="str">
            <v>D27</v>
          </cell>
          <cell r="G968" t="str">
            <v>Excluded</v>
          </cell>
          <cell r="H968" t="str">
            <v>IMP INC VEH LEASE</v>
          </cell>
          <cell r="I968">
            <v>0</v>
          </cell>
          <cell r="J968">
            <v>5047.87</v>
          </cell>
          <cell r="K968">
            <v>0</v>
          </cell>
          <cell r="L968">
            <v>0</v>
          </cell>
          <cell r="M968">
            <v>0</v>
          </cell>
          <cell r="N968">
            <v>5047.87</v>
          </cell>
          <cell r="O968">
            <v>5047.87</v>
          </cell>
        </row>
        <row r="969">
          <cell r="B969" t="str">
            <v>NON BARG</v>
          </cell>
          <cell r="C969">
            <v>61</v>
          </cell>
          <cell r="D969" t="str">
            <v>GOVT AFFAIRS - STATE</v>
          </cell>
          <cell r="E969" t="str">
            <v>Staff</v>
          </cell>
          <cell r="F969" t="str">
            <v>G48</v>
          </cell>
          <cell r="G969" t="str">
            <v>Excluded</v>
          </cell>
          <cell r="H969" t="str">
            <v>GROSS UP</v>
          </cell>
          <cell r="I969">
            <v>0</v>
          </cell>
          <cell r="J969">
            <v>6782.69</v>
          </cell>
          <cell r="K969">
            <v>0</v>
          </cell>
          <cell r="L969">
            <v>0</v>
          </cell>
          <cell r="M969">
            <v>0</v>
          </cell>
          <cell r="N969">
            <v>6782.69</v>
          </cell>
          <cell r="O969">
            <v>6782.69</v>
          </cell>
        </row>
        <row r="970">
          <cell r="B970" t="str">
            <v>NON BARG</v>
          </cell>
          <cell r="C970">
            <v>61</v>
          </cell>
          <cell r="D970" t="str">
            <v>GOVT AFFAIRS - STATE</v>
          </cell>
          <cell r="E970" t="str">
            <v>Staff</v>
          </cell>
          <cell r="F970" t="str">
            <v>H30</v>
          </cell>
          <cell r="G970" t="str">
            <v>Non Productive</v>
          </cell>
          <cell r="H970" t="str">
            <v>PERF EXC REWARD</v>
          </cell>
          <cell r="I970">
            <v>0</v>
          </cell>
          <cell r="J970">
            <v>44267</v>
          </cell>
          <cell r="K970">
            <v>0</v>
          </cell>
          <cell r="L970">
            <v>44267</v>
          </cell>
          <cell r="M970">
            <v>44267</v>
          </cell>
          <cell r="N970">
            <v>0</v>
          </cell>
          <cell r="O970">
            <v>44267</v>
          </cell>
        </row>
        <row r="971">
          <cell r="B971" t="str">
            <v>NON BARG</v>
          </cell>
          <cell r="C971">
            <v>61</v>
          </cell>
          <cell r="D971" t="str">
            <v>GOVT AFFAIRS - STATE</v>
          </cell>
          <cell r="E971" t="str">
            <v>Staff</v>
          </cell>
          <cell r="F971" t="str">
            <v>J20</v>
          </cell>
          <cell r="G971" t="str">
            <v>Excluded</v>
          </cell>
          <cell r="H971" t="str">
            <v>IMP INC EXCESS LIF T</v>
          </cell>
          <cell r="I971">
            <v>0</v>
          </cell>
          <cell r="J971">
            <v>639.86</v>
          </cell>
          <cell r="K971">
            <v>0</v>
          </cell>
          <cell r="L971">
            <v>0</v>
          </cell>
          <cell r="M971">
            <v>0</v>
          </cell>
          <cell r="N971">
            <v>639.86</v>
          </cell>
          <cell r="O971">
            <v>639.86</v>
          </cell>
        </row>
        <row r="972">
          <cell r="B972" t="str">
            <v>NON BARG</v>
          </cell>
          <cell r="C972">
            <v>61</v>
          </cell>
          <cell r="D972" t="str">
            <v>GOVT AFFAIRS - STATE</v>
          </cell>
          <cell r="E972" t="str">
            <v>Staff</v>
          </cell>
          <cell r="F972" t="str">
            <v>J25</v>
          </cell>
          <cell r="G972" t="str">
            <v>Excluded</v>
          </cell>
          <cell r="H972" t="str">
            <v>IMP INC DEP LIFE</v>
          </cell>
          <cell r="I972">
            <v>0</v>
          </cell>
          <cell r="J972">
            <v>24</v>
          </cell>
          <cell r="K972">
            <v>0</v>
          </cell>
          <cell r="L972">
            <v>0</v>
          </cell>
          <cell r="M972">
            <v>0</v>
          </cell>
          <cell r="N972">
            <v>24</v>
          </cell>
          <cell r="O972">
            <v>24</v>
          </cell>
        </row>
        <row r="973">
          <cell r="B973" t="str">
            <v>NON BARG</v>
          </cell>
          <cell r="C973">
            <v>61</v>
          </cell>
          <cell r="D973" t="str">
            <v>GOVT AFFAIRS - STATE</v>
          </cell>
          <cell r="E973" t="str">
            <v>Staff</v>
          </cell>
          <cell r="F973" t="str">
            <v>J45</v>
          </cell>
          <cell r="G973" t="str">
            <v>Excluded</v>
          </cell>
          <cell r="H973" t="str">
            <v>FIN PLAN FEE</v>
          </cell>
          <cell r="I973">
            <v>0</v>
          </cell>
          <cell r="J973">
            <v>5000</v>
          </cell>
          <cell r="K973">
            <v>0</v>
          </cell>
          <cell r="L973">
            <v>0</v>
          </cell>
          <cell r="M973">
            <v>0</v>
          </cell>
          <cell r="N973">
            <v>5000</v>
          </cell>
          <cell r="O973">
            <v>5000</v>
          </cell>
        </row>
        <row r="974">
          <cell r="B974" t="str">
            <v>NON BARG</v>
          </cell>
          <cell r="C974">
            <v>61</v>
          </cell>
          <cell r="D974" t="str">
            <v>GOVT AFFAIRS - STATE</v>
          </cell>
          <cell r="E974" t="str">
            <v>Staff</v>
          </cell>
          <cell r="F974" t="str">
            <v>J82</v>
          </cell>
          <cell r="G974" t="str">
            <v>Excluded</v>
          </cell>
          <cell r="H974" t="str">
            <v>IMP CNTR CAR V INS 2</v>
          </cell>
          <cell r="I974">
            <v>0</v>
          </cell>
          <cell r="J974">
            <v>110</v>
          </cell>
          <cell r="K974">
            <v>0</v>
          </cell>
          <cell r="L974">
            <v>0</v>
          </cell>
          <cell r="M974">
            <v>0</v>
          </cell>
          <cell r="N974">
            <v>110</v>
          </cell>
          <cell r="O974">
            <v>110</v>
          </cell>
        </row>
        <row r="975">
          <cell r="B975" t="str">
            <v>NON BARG</v>
          </cell>
          <cell r="C975">
            <v>61</v>
          </cell>
          <cell r="D975" t="str">
            <v>GOVT AFFAIRS - STATE</v>
          </cell>
          <cell r="E975" t="str">
            <v>Staff</v>
          </cell>
          <cell r="F975" t="str">
            <v>P52</v>
          </cell>
          <cell r="G975" t="str">
            <v>Excluded</v>
          </cell>
          <cell r="H975" t="str">
            <v>CC V INS RMB N-TX 2</v>
          </cell>
          <cell r="I975">
            <v>0</v>
          </cell>
          <cell r="J975">
            <v>185</v>
          </cell>
          <cell r="K975">
            <v>0</v>
          </cell>
          <cell r="L975">
            <v>0</v>
          </cell>
          <cell r="M975">
            <v>0</v>
          </cell>
          <cell r="N975">
            <v>185</v>
          </cell>
          <cell r="O975">
            <v>185</v>
          </cell>
        </row>
        <row r="976">
          <cell r="B976" t="str">
            <v>NON BARG</v>
          </cell>
          <cell r="C976">
            <v>34</v>
          </cell>
          <cell r="D976" t="str">
            <v>HUMAN RESRC &amp; CORP SVCS</v>
          </cell>
          <cell r="E976" t="str">
            <v>Staff</v>
          </cell>
          <cell r="F976">
            <v>10</v>
          </cell>
          <cell r="G976" t="str">
            <v>Productive</v>
          </cell>
          <cell r="H976" t="str">
            <v>REGULAR</v>
          </cell>
          <cell r="I976">
            <v>994215.25</v>
          </cell>
          <cell r="J976">
            <v>28554844.239999998</v>
          </cell>
          <cell r="K976">
            <v>28554844.239999998</v>
          </cell>
          <cell r="L976">
            <v>0</v>
          </cell>
          <cell r="M976">
            <v>28554844.239999998</v>
          </cell>
          <cell r="N976">
            <v>0</v>
          </cell>
          <cell r="O976">
            <v>28554844.239999998</v>
          </cell>
        </row>
        <row r="977">
          <cell r="B977" t="str">
            <v>NON BARG</v>
          </cell>
          <cell r="C977">
            <v>34</v>
          </cell>
          <cell r="D977" t="str">
            <v>HUMAN RESRC &amp; CORP SVCS</v>
          </cell>
          <cell r="E977" t="str">
            <v>Staff</v>
          </cell>
          <cell r="F977">
            <v>20</v>
          </cell>
          <cell r="G977" t="str">
            <v>Non Productive</v>
          </cell>
          <cell r="H977" t="str">
            <v>HOLIDAY</v>
          </cell>
          <cell r="I977">
            <v>46904</v>
          </cell>
          <cell r="J977">
            <v>1327122</v>
          </cell>
          <cell r="K977">
            <v>0</v>
          </cell>
          <cell r="L977">
            <v>1327122</v>
          </cell>
          <cell r="M977">
            <v>1327122</v>
          </cell>
          <cell r="N977">
            <v>0</v>
          </cell>
          <cell r="O977">
            <v>1327122</v>
          </cell>
        </row>
        <row r="978">
          <cell r="B978" t="str">
            <v>NON BARG</v>
          </cell>
          <cell r="C978">
            <v>34</v>
          </cell>
          <cell r="D978" t="str">
            <v>HUMAN RESRC &amp; CORP SVCS</v>
          </cell>
          <cell r="E978" t="str">
            <v>Staff</v>
          </cell>
          <cell r="F978">
            <v>30</v>
          </cell>
          <cell r="G978" t="str">
            <v>Non Productive</v>
          </cell>
          <cell r="H978" t="str">
            <v>VACATION</v>
          </cell>
          <cell r="I978">
            <v>76205</v>
          </cell>
          <cell r="J978">
            <v>2182576.66</v>
          </cell>
          <cell r="K978">
            <v>0</v>
          </cell>
          <cell r="L978">
            <v>2182576.66</v>
          </cell>
          <cell r="M978">
            <v>2182576.66</v>
          </cell>
          <cell r="N978">
            <v>0</v>
          </cell>
          <cell r="O978">
            <v>2182576.66</v>
          </cell>
        </row>
        <row r="979">
          <cell r="B979" t="str">
            <v>NON BARG</v>
          </cell>
          <cell r="C979">
            <v>34</v>
          </cell>
          <cell r="D979" t="str">
            <v>HUMAN RESRC &amp; CORP SVCS</v>
          </cell>
          <cell r="E979" t="str">
            <v>Staff</v>
          </cell>
          <cell r="F979">
            <v>40</v>
          </cell>
          <cell r="G979" t="str">
            <v>Non Productive</v>
          </cell>
          <cell r="H979" t="str">
            <v>EMPLOYEE ILLNESS</v>
          </cell>
          <cell r="I979">
            <v>10700.75</v>
          </cell>
          <cell r="J979">
            <v>272497.51</v>
          </cell>
          <cell r="K979">
            <v>0</v>
          </cell>
          <cell r="L979">
            <v>272497.51</v>
          </cell>
          <cell r="M979">
            <v>272497.51</v>
          </cell>
          <cell r="N979">
            <v>0</v>
          </cell>
          <cell r="O979">
            <v>272497.51</v>
          </cell>
        </row>
        <row r="980">
          <cell r="B980" t="str">
            <v>NON BARG</v>
          </cell>
          <cell r="C980">
            <v>34</v>
          </cell>
          <cell r="D980" t="str">
            <v>HUMAN RESRC &amp; CORP SVCS</v>
          </cell>
          <cell r="E980" t="str">
            <v>Staff</v>
          </cell>
          <cell r="F980">
            <v>50</v>
          </cell>
          <cell r="G980" t="str">
            <v>Non Productive</v>
          </cell>
          <cell r="H980" t="str">
            <v>JURY DUTY</v>
          </cell>
          <cell r="I980">
            <v>309.5</v>
          </cell>
          <cell r="J980">
            <v>7888.39</v>
          </cell>
          <cell r="K980">
            <v>0</v>
          </cell>
          <cell r="L980">
            <v>7888.39</v>
          </cell>
          <cell r="M980">
            <v>7888.39</v>
          </cell>
          <cell r="N980">
            <v>0</v>
          </cell>
          <cell r="O980">
            <v>7888.39</v>
          </cell>
        </row>
        <row r="981">
          <cell r="B981" t="str">
            <v>NON BARG</v>
          </cell>
          <cell r="C981">
            <v>34</v>
          </cell>
          <cell r="D981" t="str">
            <v>HUMAN RESRC &amp; CORP SVCS</v>
          </cell>
          <cell r="E981" t="str">
            <v>Staff</v>
          </cell>
          <cell r="F981">
            <v>70</v>
          </cell>
          <cell r="G981" t="str">
            <v>Non Productive</v>
          </cell>
          <cell r="H981" t="str">
            <v>DEATH IN FAMILY</v>
          </cell>
          <cell r="I981">
            <v>1017.5</v>
          </cell>
          <cell r="J981">
            <v>28027.08</v>
          </cell>
          <cell r="K981">
            <v>0</v>
          </cell>
          <cell r="L981">
            <v>28027.08</v>
          </cell>
          <cell r="M981">
            <v>28027.08</v>
          </cell>
          <cell r="N981">
            <v>0</v>
          </cell>
          <cell r="O981">
            <v>28027.08</v>
          </cell>
        </row>
        <row r="982">
          <cell r="B982" t="str">
            <v>NON BARG</v>
          </cell>
          <cell r="C982">
            <v>34</v>
          </cell>
          <cell r="D982" t="str">
            <v>HUMAN RESRC &amp; CORP SVCS</v>
          </cell>
          <cell r="E982" t="str">
            <v>Staff</v>
          </cell>
          <cell r="F982">
            <v>90</v>
          </cell>
          <cell r="G982" t="str">
            <v>Non Productive</v>
          </cell>
          <cell r="H982" t="str">
            <v>OTHER REGULAR HOURS</v>
          </cell>
          <cell r="I982">
            <v>10262</v>
          </cell>
          <cell r="J982">
            <v>283101.28000000003</v>
          </cell>
          <cell r="K982">
            <v>0</v>
          </cell>
          <cell r="L982">
            <v>283101.28000000003</v>
          </cell>
          <cell r="M982">
            <v>283101.28000000003</v>
          </cell>
          <cell r="N982">
            <v>0</v>
          </cell>
          <cell r="O982">
            <v>283101.28000000003</v>
          </cell>
        </row>
        <row r="983">
          <cell r="B983" t="str">
            <v>NON BARG</v>
          </cell>
          <cell r="C983">
            <v>34</v>
          </cell>
          <cell r="D983" t="str">
            <v>HUMAN RESRC &amp; CORP SVCS</v>
          </cell>
          <cell r="E983" t="str">
            <v>Staff</v>
          </cell>
          <cell r="F983">
            <v>100</v>
          </cell>
          <cell r="G983" t="str">
            <v>Non Productive</v>
          </cell>
          <cell r="H983" t="str">
            <v>REST TIME</v>
          </cell>
          <cell r="I983">
            <v>294</v>
          </cell>
          <cell r="J983">
            <v>4650.92</v>
          </cell>
          <cell r="K983">
            <v>0</v>
          </cell>
          <cell r="L983">
            <v>4650.92</v>
          </cell>
          <cell r="M983">
            <v>4650.92</v>
          </cell>
          <cell r="N983">
            <v>0</v>
          </cell>
          <cell r="O983">
            <v>4650.92</v>
          </cell>
        </row>
        <row r="984">
          <cell r="B984" t="str">
            <v>NON BARG</v>
          </cell>
          <cell r="C984">
            <v>34</v>
          </cell>
          <cell r="D984" t="str">
            <v>HUMAN RESRC &amp; CORP SVCS</v>
          </cell>
          <cell r="E984" t="str">
            <v>Staff</v>
          </cell>
          <cell r="F984">
            <v>120</v>
          </cell>
          <cell r="G984" t="str">
            <v>Non Productive</v>
          </cell>
          <cell r="H984" t="str">
            <v>TRAVEL TIME</v>
          </cell>
          <cell r="I984">
            <v>2</v>
          </cell>
          <cell r="J984">
            <v>41.58</v>
          </cell>
          <cell r="K984">
            <v>0</v>
          </cell>
          <cell r="L984">
            <v>41.58</v>
          </cell>
          <cell r="M984">
            <v>41.58</v>
          </cell>
          <cell r="N984">
            <v>0</v>
          </cell>
          <cell r="O984">
            <v>41.58</v>
          </cell>
        </row>
        <row r="985">
          <cell r="B985" t="str">
            <v>NON BARG</v>
          </cell>
          <cell r="C985">
            <v>34</v>
          </cell>
          <cell r="D985" t="str">
            <v>HUMAN RESRC &amp; CORP SVCS</v>
          </cell>
          <cell r="E985" t="str">
            <v>Staff</v>
          </cell>
          <cell r="F985">
            <v>140</v>
          </cell>
          <cell r="G985" t="str">
            <v>Non Productive</v>
          </cell>
          <cell r="H985" t="str">
            <v>SAFETY MEETING</v>
          </cell>
          <cell r="I985">
            <v>8.5</v>
          </cell>
          <cell r="J985">
            <v>136.41</v>
          </cell>
          <cell r="K985">
            <v>0</v>
          </cell>
          <cell r="L985">
            <v>136.41</v>
          </cell>
          <cell r="M985">
            <v>136.41</v>
          </cell>
          <cell r="N985">
            <v>0</v>
          </cell>
          <cell r="O985">
            <v>136.41</v>
          </cell>
        </row>
        <row r="986">
          <cell r="B986" t="str">
            <v>NON BARG</v>
          </cell>
          <cell r="C986">
            <v>34</v>
          </cell>
          <cell r="D986" t="str">
            <v>HUMAN RESRC &amp; CORP SVCS</v>
          </cell>
          <cell r="E986" t="str">
            <v>Staff</v>
          </cell>
          <cell r="F986">
            <v>250</v>
          </cell>
          <cell r="G986" t="str">
            <v>Non Productive</v>
          </cell>
          <cell r="H986" t="str">
            <v>TEMPORARY RELIEVING</v>
          </cell>
          <cell r="I986">
            <v>14475.5</v>
          </cell>
          <cell r="J986">
            <v>18508.02</v>
          </cell>
          <cell r="K986">
            <v>0</v>
          </cell>
          <cell r="L986">
            <v>18508.02</v>
          </cell>
          <cell r="M986">
            <v>18508.02</v>
          </cell>
          <cell r="N986">
            <v>0</v>
          </cell>
          <cell r="O986">
            <v>18508.02</v>
          </cell>
        </row>
        <row r="987">
          <cell r="B987" t="str">
            <v>NON BARG</v>
          </cell>
          <cell r="C987">
            <v>34</v>
          </cell>
          <cell r="D987" t="str">
            <v>HUMAN RESRC &amp; CORP SVCS</v>
          </cell>
          <cell r="E987" t="str">
            <v>Staff</v>
          </cell>
          <cell r="F987">
            <v>300</v>
          </cell>
          <cell r="G987" t="str">
            <v>Non Productive</v>
          </cell>
          <cell r="H987" t="str">
            <v>PERF EXC REWARD</v>
          </cell>
          <cell r="I987">
            <v>0</v>
          </cell>
          <cell r="J987">
            <v>783495</v>
          </cell>
          <cell r="K987">
            <v>0</v>
          </cell>
          <cell r="L987">
            <v>783495</v>
          </cell>
          <cell r="M987">
            <v>783495</v>
          </cell>
          <cell r="N987">
            <v>0</v>
          </cell>
          <cell r="O987">
            <v>783495</v>
          </cell>
        </row>
        <row r="988">
          <cell r="B988" t="str">
            <v>NON BARG</v>
          </cell>
          <cell r="C988">
            <v>34</v>
          </cell>
          <cell r="D988" t="str">
            <v>HUMAN RESRC &amp; CORP SVCS</v>
          </cell>
          <cell r="E988" t="str">
            <v>Staff</v>
          </cell>
          <cell r="F988">
            <v>330</v>
          </cell>
          <cell r="G988" t="str">
            <v>Excluded</v>
          </cell>
          <cell r="H988" t="str">
            <v>RETRO PAY THRFTBL</v>
          </cell>
          <cell r="I988">
            <v>0</v>
          </cell>
          <cell r="J988">
            <v>5599.78</v>
          </cell>
          <cell r="K988">
            <v>0</v>
          </cell>
          <cell r="L988">
            <v>0</v>
          </cell>
          <cell r="M988">
            <v>0</v>
          </cell>
          <cell r="N988">
            <v>5599.78</v>
          </cell>
          <cell r="O988">
            <v>5599.78</v>
          </cell>
        </row>
        <row r="989">
          <cell r="B989" t="str">
            <v>NON BARG</v>
          </cell>
          <cell r="C989">
            <v>34</v>
          </cell>
          <cell r="D989" t="str">
            <v>HUMAN RESRC &amp; CORP SVCS</v>
          </cell>
          <cell r="E989" t="str">
            <v>Staff</v>
          </cell>
          <cell r="F989">
            <v>340</v>
          </cell>
          <cell r="G989" t="str">
            <v>Excluded</v>
          </cell>
          <cell r="H989" t="str">
            <v>MISC. EARN-THRFTBL</v>
          </cell>
          <cell r="I989">
            <v>0</v>
          </cell>
          <cell r="J989">
            <v>4264</v>
          </cell>
          <cell r="K989">
            <v>0</v>
          </cell>
          <cell r="L989">
            <v>0</v>
          </cell>
          <cell r="M989">
            <v>0</v>
          </cell>
          <cell r="N989">
            <v>4264</v>
          </cell>
          <cell r="O989">
            <v>4264</v>
          </cell>
        </row>
        <row r="990">
          <cell r="B990" t="str">
            <v>NON BARG</v>
          </cell>
          <cell r="C990">
            <v>34</v>
          </cell>
          <cell r="D990" t="str">
            <v>HUMAN RESRC &amp; CORP SVCS</v>
          </cell>
          <cell r="E990" t="str">
            <v>Staff</v>
          </cell>
          <cell r="F990">
            <v>380</v>
          </cell>
          <cell r="G990" t="str">
            <v>Excluded</v>
          </cell>
          <cell r="H990" t="str">
            <v>PT VAC SELL</v>
          </cell>
          <cell r="I990">
            <v>16</v>
          </cell>
          <cell r="J990">
            <v>593.20000000000005</v>
          </cell>
          <cell r="K990">
            <v>0</v>
          </cell>
          <cell r="L990">
            <v>0</v>
          </cell>
          <cell r="M990">
            <v>0</v>
          </cell>
          <cell r="N990">
            <v>593.20000000000005</v>
          </cell>
          <cell r="O990">
            <v>593.20000000000005</v>
          </cell>
        </row>
        <row r="991">
          <cell r="B991" t="str">
            <v>NON BARG</v>
          </cell>
          <cell r="C991">
            <v>34</v>
          </cell>
          <cell r="D991" t="str">
            <v>HUMAN RESRC &amp; CORP SVCS</v>
          </cell>
          <cell r="E991" t="str">
            <v>Staff</v>
          </cell>
          <cell r="F991">
            <v>410</v>
          </cell>
          <cell r="G991" t="str">
            <v>Non Productive</v>
          </cell>
          <cell r="H991" t="str">
            <v>PART DAY DISABILITY</v>
          </cell>
          <cell r="I991">
            <v>12</v>
          </cell>
          <cell r="J991">
            <v>301.05</v>
          </cell>
          <cell r="K991">
            <v>0</v>
          </cell>
          <cell r="L991">
            <v>301.05</v>
          </cell>
          <cell r="M991">
            <v>301.05</v>
          </cell>
          <cell r="N991">
            <v>0</v>
          </cell>
          <cell r="O991">
            <v>301.05</v>
          </cell>
        </row>
        <row r="992">
          <cell r="B992" t="str">
            <v>NON BARG</v>
          </cell>
          <cell r="C992">
            <v>34</v>
          </cell>
          <cell r="D992" t="str">
            <v>HUMAN RESRC &amp; CORP SVCS</v>
          </cell>
          <cell r="E992" t="str">
            <v>Staff</v>
          </cell>
          <cell r="F992">
            <v>430</v>
          </cell>
          <cell r="G992" t="str">
            <v>Non Productive</v>
          </cell>
          <cell r="H992" t="str">
            <v>FINAL VACATION ALLOW</v>
          </cell>
          <cell r="I992">
            <v>4119</v>
          </cell>
          <cell r="J992">
            <v>165180.66</v>
          </cell>
          <cell r="K992">
            <v>0</v>
          </cell>
          <cell r="L992">
            <v>165180.66</v>
          </cell>
          <cell r="M992">
            <v>165180.66</v>
          </cell>
          <cell r="N992">
            <v>0</v>
          </cell>
          <cell r="O992">
            <v>165180.66</v>
          </cell>
        </row>
        <row r="993">
          <cell r="B993" t="str">
            <v>NON BARG</v>
          </cell>
          <cell r="C993">
            <v>34</v>
          </cell>
          <cell r="D993" t="str">
            <v>HUMAN RESRC &amp; CORP SVCS</v>
          </cell>
          <cell r="E993" t="str">
            <v>Staff</v>
          </cell>
          <cell r="F993">
            <v>460</v>
          </cell>
          <cell r="G993" t="str">
            <v>Non Productive</v>
          </cell>
          <cell r="H993" t="str">
            <v>LIGHT DUTY-OTHER</v>
          </cell>
          <cell r="I993">
            <v>2012</v>
          </cell>
          <cell r="J993">
            <v>43631.6</v>
          </cell>
          <cell r="K993">
            <v>0</v>
          </cell>
          <cell r="L993">
            <v>43631.6</v>
          </cell>
          <cell r="M993">
            <v>43631.6</v>
          </cell>
          <cell r="N993">
            <v>0</v>
          </cell>
          <cell r="O993">
            <v>43631.6</v>
          </cell>
        </row>
        <row r="994">
          <cell r="B994" t="str">
            <v>NON BARG</v>
          </cell>
          <cell r="C994">
            <v>34</v>
          </cell>
          <cell r="D994" t="str">
            <v>HUMAN RESRC &amp; CORP SVCS</v>
          </cell>
          <cell r="E994" t="str">
            <v>Staff</v>
          </cell>
          <cell r="F994">
            <v>480</v>
          </cell>
          <cell r="G994" t="str">
            <v>Non Productive</v>
          </cell>
          <cell r="H994" t="str">
            <v>FINAL FLOATING HOL</v>
          </cell>
          <cell r="I994">
            <v>152</v>
          </cell>
          <cell r="J994">
            <v>6432.36</v>
          </cell>
          <cell r="K994">
            <v>0</v>
          </cell>
          <cell r="L994">
            <v>6432.36</v>
          </cell>
          <cell r="M994">
            <v>6432.36</v>
          </cell>
          <cell r="N994">
            <v>0</v>
          </cell>
          <cell r="O994">
            <v>6432.36</v>
          </cell>
        </row>
        <row r="995">
          <cell r="B995" t="str">
            <v>NON BARG</v>
          </cell>
          <cell r="C995">
            <v>34</v>
          </cell>
          <cell r="D995" t="str">
            <v>HUMAN RESRC &amp; CORP SVCS</v>
          </cell>
          <cell r="E995" t="str">
            <v>Staff</v>
          </cell>
          <cell r="F995">
            <v>530</v>
          </cell>
          <cell r="G995" t="str">
            <v>Non Productive</v>
          </cell>
          <cell r="H995" t="str">
            <v>S/T DISAB 100 PCT</v>
          </cell>
          <cell r="I995">
            <v>3164</v>
          </cell>
          <cell r="J995">
            <v>82004.7</v>
          </cell>
          <cell r="K995">
            <v>0</v>
          </cell>
          <cell r="L995">
            <v>82004.7</v>
          </cell>
          <cell r="M995">
            <v>82004.7</v>
          </cell>
          <cell r="N995">
            <v>0</v>
          </cell>
          <cell r="O995">
            <v>82004.7</v>
          </cell>
        </row>
        <row r="996">
          <cell r="B996" t="str">
            <v>NON BARG</v>
          </cell>
          <cell r="C996">
            <v>34</v>
          </cell>
          <cell r="D996" t="str">
            <v>HUMAN RESRC &amp; CORP SVCS</v>
          </cell>
          <cell r="E996" t="str">
            <v>Staff</v>
          </cell>
          <cell r="F996">
            <v>540</v>
          </cell>
          <cell r="G996" t="str">
            <v>Non Productive</v>
          </cell>
          <cell r="H996" t="str">
            <v>S/T DISAB 80 PCT</v>
          </cell>
          <cell r="I996">
            <v>1528</v>
          </cell>
          <cell r="J996">
            <v>34802.400000000001</v>
          </cell>
          <cell r="K996">
            <v>0</v>
          </cell>
          <cell r="L996">
            <v>34802.400000000001</v>
          </cell>
          <cell r="M996">
            <v>34802.400000000001</v>
          </cell>
          <cell r="N996">
            <v>0</v>
          </cell>
          <cell r="O996">
            <v>34802.400000000001</v>
          </cell>
        </row>
        <row r="997">
          <cell r="B997" t="str">
            <v>NON BARG</v>
          </cell>
          <cell r="C997">
            <v>34</v>
          </cell>
          <cell r="D997" t="str">
            <v>HUMAN RESRC &amp; CORP SVCS</v>
          </cell>
          <cell r="E997" t="str">
            <v>Staff</v>
          </cell>
          <cell r="F997">
            <v>550</v>
          </cell>
          <cell r="G997" t="str">
            <v>Non Productive</v>
          </cell>
          <cell r="H997" t="str">
            <v>S/T DISAB 60 PCT</v>
          </cell>
          <cell r="I997">
            <v>2400</v>
          </cell>
          <cell r="J997">
            <v>39577.199999999997</v>
          </cell>
          <cell r="K997">
            <v>0</v>
          </cell>
          <cell r="L997">
            <v>39577.199999999997</v>
          </cell>
          <cell r="M997">
            <v>39577.199999999997</v>
          </cell>
          <cell r="N997">
            <v>0</v>
          </cell>
          <cell r="O997">
            <v>39577.199999999997</v>
          </cell>
        </row>
        <row r="998">
          <cell r="B998" t="str">
            <v>NON BARG</v>
          </cell>
          <cell r="C998">
            <v>34</v>
          </cell>
          <cell r="D998" t="str">
            <v>HUMAN RESRC &amp; CORP SVCS</v>
          </cell>
          <cell r="E998" t="str">
            <v>Staff</v>
          </cell>
          <cell r="F998">
            <v>560</v>
          </cell>
          <cell r="G998" t="str">
            <v>Non Productive</v>
          </cell>
          <cell r="H998" t="str">
            <v>LUMP SUM - MERIT</v>
          </cell>
          <cell r="I998">
            <v>0</v>
          </cell>
          <cell r="J998">
            <v>460582</v>
          </cell>
          <cell r="K998">
            <v>0</v>
          </cell>
          <cell r="L998">
            <v>460582</v>
          </cell>
          <cell r="M998">
            <v>460582</v>
          </cell>
          <cell r="N998">
            <v>0</v>
          </cell>
          <cell r="O998">
            <v>460582</v>
          </cell>
        </row>
        <row r="999">
          <cell r="B999" t="str">
            <v>NON BARG</v>
          </cell>
          <cell r="C999">
            <v>34</v>
          </cell>
          <cell r="D999" t="str">
            <v>HUMAN RESRC &amp; CORP SVCS</v>
          </cell>
          <cell r="E999" t="str">
            <v>Staff</v>
          </cell>
          <cell r="F999">
            <v>580</v>
          </cell>
          <cell r="G999" t="str">
            <v>Non Productive</v>
          </cell>
          <cell r="H999" t="str">
            <v>SICKNESS IN FAMILY</v>
          </cell>
          <cell r="I999">
            <v>2870.5</v>
          </cell>
          <cell r="J999">
            <v>70944.33</v>
          </cell>
          <cell r="K999">
            <v>0</v>
          </cell>
          <cell r="L999">
            <v>70944.33</v>
          </cell>
          <cell r="M999">
            <v>70944.33</v>
          </cell>
          <cell r="N999">
            <v>0</v>
          </cell>
          <cell r="O999">
            <v>70944.33</v>
          </cell>
        </row>
        <row r="1000">
          <cell r="B1000" t="str">
            <v>NON BARG</v>
          </cell>
          <cell r="C1000">
            <v>34</v>
          </cell>
          <cell r="D1000" t="str">
            <v>HUMAN RESRC &amp; CORP SVCS</v>
          </cell>
          <cell r="E1000" t="str">
            <v>Staff</v>
          </cell>
          <cell r="F1000">
            <v>960</v>
          </cell>
          <cell r="G1000" t="str">
            <v>Excluded</v>
          </cell>
          <cell r="H1000" t="str">
            <v>PRETAX CHILD-CARE DEDUCTION</v>
          </cell>
          <cell r="I1000">
            <v>0</v>
          </cell>
          <cell r="J1000">
            <v>-1460</v>
          </cell>
          <cell r="K1000">
            <v>0</v>
          </cell>
          <cell r="L1000">
            <v>0</v>
          </cell>
          <cell r="M1000">
            <v>0</v>
          </cell>
          <cell r="N1000">
            <v>-1460</v>
          </cell>
          <cell r="O1000">
            <v>-1460</v>
          </cell>
        </row>
        <row r="1001">
          <cell r="B1001" t="str">
            <v>NON BARG</v>
          </cell>
          <cell r="C1001">
            <v>34</v>
          </cell>
          <cell r="D1001" t="str">
            <v>HUMAN RESRC &amp; CORP SVCS</v>
          </cell>
          <cell r="E1001" t="str">
            <v>Staff</v>
          </cell>
          <cell r="F1001">
            <v>970</v>
          </cell>
          <cell r="G1001" t="str">
            <v>Excluded</v>
          </cell>
          <cell r="H1001" t="str">
            <v>PRETAX MEDICAL</v>
          </cell>
          <cell r="I1001">
            <v>0</v>
          </cell>
          <cell r="J1001">
            <v>-1974295.56</v>
          </cell>
          <cell r="K1001">
            <v>0</v>
          </cell>
          <cell r="L1001">
            <v>0</v>
          </cell>
          <cell r="M1001">
            <v>0</v>
          </cell>
          <cell r="N1001">
            <v>-1974295.56</v>
          </cell>
          <cell r="O1001">
            <v>-1974295.56</v>
          </cell>
        </row>
        <row r="1002">
          <cell r="B1002" t="str">
            <v>NON BARG</v>
          </cell>
          <cell r="C1002">
            <v>34</v>
          </cell>
          <cell r="D1002" t="str">
            <v>HUMAN RESRC &amp; CORP SVCS</v>
          </cell>
          <cell r="E1002" t="str">
            <v>Staff</v>
          </cell>
          <cell r="F1002">
            <v>971</v>
          </cell>
          <cell r="G1002" t="str">
            <v>Excluded</v>
          </cell>
          <cell r="H1002" t="str">
            <v>MEDICAL BENEFIT $</v>
          </cell>
          <cell r="I1002">
            <v>0</v>
          </cell>
          <cell r="J1002">
            <v>1528441</v>
          </cell>
          <cell r="K1002">
            <v>0</v>
          </cell>
          <cell r="L1002">
            <v>0</v>
          </cell>
          <cell r="M1002">
            <v>0</v>
          </cell>
          <cell r="N1002">
            <v>1528441</v>
          </cell>
          <cell r="O1002">
            <v>1528441</v>
          </cell>
        </row>
        <row r="1003">
          <cell r="B1003" t="str">
            <v>NON BARG</v>
          </cell>
          <cell r="C1003">
            <v>34</v>
          </cell>
          <cell r="D1003" t="str">
            <v>HUMAN RESRC &amp; CORP SVCS</v>
          </cell>
          <cell r="E1003" t="str">
            <v>Staff</v>
          </cell>
          <cell r="F1003">
            <v>972</v>
          </cell>
          <cell r="G1003" t="str">
            <v>Excluded</v>
          </cell>
          <cell r="H1003" t="str">
            <v>PRETAX DENTAL</v>
          </cell>
          <cell r="I1003">
            <v>0</v>
          </cell>
          <cell r="J1003">
            <v>-100831.57</v>
          </cell>
          <cell r="K1003">
            <v>0</v>
          </cell>
          <cell r="L1003">
            <v>0</v>
          </cell>
          <cell r="M1003">
            <v>0</v>
          </cell>
          <cell r="N1003">
            <v>-100831.57</v>
          </cell>
          <cell r="O1003">
            <v>-100831.57</v>
          </cell>
        </row>
        <row r="1004">
          <cell r="B1004" t="str">
            <v>NON BARG</v>
          </cell>
          <cell r="C1004">
            <v>34</v>
          </cell>
          <cell r="D1004" t="str">
            <v>HUMAN RESRC &amp; CORP SVCS</v>
          </cell>
          <cell r="E1004" t="str">
            <v>Staff</v>
          </cell>
          <cell r="F1004">
            <v>973</v>
          </cell>
          <cell r="G1004" t="str">
            <v>Excluded</v>
          </cell>
          <cell r="H1004" t="str">
            <v>DENTAL BENEFIT $</v>
          </cell>
          <cell r="I1004">
            <v>0</v>
          </cell>
          <cell r="J1004">
            <v>42594.5</v>
          </cell>
          <cell r="K1004">
            <v>0</v>
          </cell>
          <cell r="L1004">
            <v>0</v>
          </cell>
          <cell r="M1004">
            <v>0</v>
          </cell>
          <cell r="N1004">
            <v>42594.5</v>
          </cell>
          <cell r="O1004">
            <v>42594.5</v>
          </cell>
        </row>
        <row r="1005">
          <cell r="B1005" t="str">
            <v>NON BARG</v>
          </cell>
          <cell r="C1005">
            <v>34</v>
          </cell>
          <cell r="D1005" t="str">
            <v>HUMAN RESRC &amp; CORP SVCS</v>
          </cell>
          <cell r="E1005" t="str">
            <v>Staff</v>
          </cell>
          <cell r="F1005">
            <v>974</v>
          </cell>
          <cell r="G1005" t="str">
            <v>Excluded</v>
          </cell>
          <cell r="H1005" t="str">
            <v>PRETAX EMP LIFE INS</v>
          </cell>
          <cell r="I1005">
            <v>0</v>
          </cell>
          <cell r="J1005">
            <v>-189087.92</v>
          </cell>
          <cell r="K1005">
            <v>0</v>
          </cell>
          <cell r="L1005">
            <v>0</v>
          </cell>
          <cell r="M1005">
            <v>0</v>
          </cell>
          <cell r="N1005">
            <v>-189087.92</v>
          </cell>
          <cell r="O1005">
            <v>-189087.92</v>
          </cell>
        </row>
        <row r="1006">
          <cell r="B1006" t="str">
            <v>NON BARG</v>
          </cell>
          <cell r="C1006">
            <v>34</v>
          </cell>
          <cell r="D1006" t="str">
            <v>HUMAN RESRC &amp; CORP SVCS</v>
          </cell>
          <cell r="E1006" t="str">
            <v>Staff</v>
          </cell>
          <cell r="F1006">
            <v>976</v>
          </cell>
          <cell r="G1006" t="str">
            <v>Excluded</v>
          </cell>
          <cell r="H1006" t="str">
            <v>LIFE INS BENEFIT $</v>
          </cell>
          <cell r="I1006">
            <v>0</v>
          </cell>
          <cell r="J1006">
            <v>43628.39</v>
          </cell>
          <cell r="K1006">
            <v>0</v>
          </cell>
          <cell r="L1006">
            <v>0</v>
          </cell>
          <cell r="M1006">
            <v>0</v>
          </cell>
          <cell r="N1006">
            <v>43628.39</v>
          </cell>
          <cell r="O1006">
            <v>43628.39</v>
          </cell>
        </row>
        <row r="1007">
          <cell r="B1007" t="str">
            <v>NON BARG</v>
          </cell>
          <cell r="C1007">
            <v>34</v>
          </cell>
          <cell r="D1007" t="str">
            <v>HUMAN RESRC &amp; CORP SVCS</v>
          </cell>
          <cell r="E1007" t="str">
            <v>Staff</v>
          </cell>
          <cell r="F1007">
            <v>977</v>
          </cell>
          <cell r="G1007" t="str">
            <v>Excluded</v>
          </cell>
          <cell r="H1007" t="str">
            <v>PRETAX LTD</v>
          </cell>
          <cell r="I1007">
            <v>0</v>
          </cell>
          <cell r="J1007">
            <v>-209382.7</v>
          </cell>
          <cell r="K1007">
            <v>0</v>
          </cell>
          <cell r="L1007">
            <v>0</v>
          </cell>
          <cell r="M1007">
            <v>0</v>
          </cell>
          <cell r="N1007">
            <v>-209382.7</v>
          </cell>
          <cell r="O1007">
            <v>-209382.7</v>
          </cell>
        </row>
        <row r="1008">
          <cell r="B1008" t="str">
            <v>NON BARG</v>
          </cell>
          <cell r="C1008">
            <v>34</v>
          </cell>
          <cell r="D1008" t="str">
            <v>HUMAN RESRC &amp; CORP SVCS</v>
          </cell>
          <cell r="E1008" t="str">
            <v>Staff</v>
          </cell>
          <cell r="F1008">
            <v>978</v>
          </cell>
          <cell r="G1008" t="str">
            <v>Excluded</v>
          </cell>
          <cell r="H1008" t="str">
            <v>LTD BENEFIT $</v>
          </cell>
          <cell r="I1008">
            <v>0</v>
          </cell>
          <cell r="J1008">
            <v>195120.63</v>
          </cell>
          <cell r="K1008">
            <v>0</v>
          </cell>
          <cell r="L1008">
            <v>0</v>
          </cell>
          <cell r="M1008">
            <v>0</v>
          </cell>
          <cell r="N1008">
            <v>195120.63</v>
          </cell>
          <cell r="O1008">
            <v>195120.63</v>
          </cell>
        </row>
        <row r="1009">
          <cell r="B1009" t="str">
            <v>NON BARG</v>
          </cell>
          <cell r="C1009">
            <v>34</v>
          </cell>
          <cell r="D1009" t="str">
            <v>HUMAN RESRC &amp; CORP SVCS</v>
          </cell>
          <cell r="E1009" t="str">
            <v>Staff</v>
          </cell>
          <cell r="F1009">
            <v>979</v>
          </cell>
          <cell r="G1009" t="str">
            <v>Excluded</v>
          </cell>
          <cell r="H1009" t="str">
            <v>VACATION BUY</v>
          </cell>
          <cell r="I1009">
            <v>0</v>
          </cell>
          <cell r="J1009">
            <v>-144324.72</v>
          </cell>
          <cell r="K1009">
            <v>0</v>
          </cell>
          <cell r="L1009">
            <v>0</v>
          </cell>
          <cell r="M1009">
            <v>0</v>
          </cell>
          <cell r="N1009">
            <v>-144324.72</v>
          </cell>
          <cell r="O1009">
            <v>-144324.72</v>
          </cell>
        </row>
        <row r="1010">
          <cell r="B1010" t="str">
            <v>NON BARG</v>
          </cell>
          <cell r="C1010">
            <v>34</v>
          </cell>
          <cell r="D1010" t="str">
            <v>HUMAN RESRC &amp; CORP SVCS</v>
          </cell>
          <cell r="E1010" t="str">
            <v>Staff</v>
          </cell>
          <cell r="F1010">
            <v>981</v>
          </cell>
          <cell r="G1010" t="str">
            <v>Excluded</v>
          </cell>
          <cell r="H1010" t="str">
            <v>PRETAX HLTH CARE</v>
          </cell>
          <cell r="I1010">
            <v>0</v>
          </cell>
          <cell r="J1010">
            <v>-110311.1</v>
          </cell>
          <cell r="K1010">
            <v>0</v>
          </cell>
          <cell r="L1010">
            <v>0</v>
          </cell>
          <cell r="M1010">
            <v>0</v>
          </cell>
          <cell r="N1010">
            <v>-110311.1</v>
          </cell>
          <cell r="O1010">
            <v>-110311.1</v>
          </cell>
        </row>
        <row r="1011">
          <cell r="B1011" t="str">
            <v>NON BARG</v>
          </cell>
          <cell r="C1011">
            <v>34</v>
          </cell>
          <cell r="D1011" t="str">
            <v>HUMAN RESRC &amp; CORP SVCS</v>
          </cell>
          <cell r="E1011" t="str">
            <v>Staff</v>
          </cell>
          <cell r="F1011">
            <v>983</v>
          </cell>
          <cell r="G1011" t="str">
            <v>Excluded</v>
          </cell>
          <cell r="H1011" t="str">
            <v>PRETAX DEP CARE</v>
          </cell>
          <cell r="I1011">
            <v>0</v>
          </cell>
          <cell r="J1011">
            <v>-40280.92</v>
          </cell>
          <cell r="K1011">
            <v>0</v>
          </cell>
          <cell r="L1011">
            <v>0</v>
          </cell>
          <cell r="M1011">
            <v>0</v>
          </cell>
          <cell r="N1011">
            <v>-40280.92</v>
          </cell>
          <cell r="O1011">
            <v>-40280.92</v>
          </cell>
        </row>
        <row r="1012">
          <cell r="B1012" t="str">
            <v>NON BARG</v>
          </cell>
          <cell r="C1012">
            <v>34</v>
          </cell>
          <cell r="D1012" t="str">
            <v>HUMAN RESRC &amp; CORP SVCS</v>
          </cell>
          <cell r="E1012" t="str">
            <v>Staff</v>
          </cell>
          <cell r="F1012">
            <v>984</v>
          </cell>
          <cell r="G1012" t="str">
            <v>Excluded</v>
          </cell>
          <cell r="H1012" t="str">
            <v>VISION - PRE-TAX DED</v>
          </cell>
          <cell r="I1012">
            <v>0</v>
          </cell>
          <cell r="J1012">
            <v>-46855.69</v>
          </cell>
          <cell r="K1012">
            <v>0</v>
          </cell>
          <cell r="L1012">
            <v>0</v>
          </cell>
          <cell r="M1012">
            <v>0</v>
          </cell>
          <cell r="N1012">
            <v>-46855.69</v>
          </cell>
          <cell r="O1012">
            <v>-46855.69</v>
          </cell>
        </row>
        <row r="1013">
          <cell r="B1013" t="str">
            <v>NON BARG</v>
          </cell>
          <cell r="C1013">
            <v>34</v>
          </cell>
          <cell r="D1013" t="str">
            <v>HUMAN RESRC &amp; CORP SVCS</v>
          </cell>
          <cell r="E1013" t="str">
            <v>Staff</v>
          </cell>
          <cell r="F1013">
            <v>985</v>
          </cell>
          <cell r="G1013" t="str">
            <v>Excluded</v>
          </cell>
          <cell r="H1013" t="str">
            <v>VACATION BUY</v>
          </cell>
          <cell r="I1013">
            <v>0</v>
          </cell>
          <cell r="J1013">
            <v>-2188.25</v>
          </cell>
          <cell r="K1013">
            <v>0</v>
          </cell>
          <cell r="L1013">
            <v>0</v>
          </cell>
          <cell r="M1013">
            <v>0</v>
          </cell>
          <cell r="N1013">
            <v>-2188.25</v>
          </cell>
          <cell r="O1013">
            <v>-2188.25</v>
          </cell>
        </row>
        <row r="1014">
          <cell r="B1014" t="str">
            <v>NON BARG</v>
          </cell>
          <cell r="C1014">
            <v>34</v>
          </cell>
          <cell r="D1014" t="str">
            <v>HUMAN RESRC &amp; CORP SVCS</v>
          </cell>
          <cell r="E1014" t="str">
            <v>Staff</v>
          </cell>
          <cell r="F1014">
            <v>990</v>
          </cell>
          <cell r="G1014" t="str">
            <v>Excluded</v>
          </cell>
          <cell r="H1014" t="str">
            <v>THRIFT CATCH UP</v>
          </cell>
          <cell r="I1014">
            <v>0</v>
          </cell>
          <cell r="J1014">
            <v>-22511.35</v>
          </cell>
          <cell r="K1014">
            <v>0</v>
          </cell>
          <cell r="L1014">
            <v>0</v>
          </cell>
          <cell r="M1014">
            <v>0</v>
          </cell>
          <cell r="N1014">
            <v>-22511.35</v>
          </cell>
          <cell r="O1014">
            <v>-22511.35</v>
          </cell>
        </row>
        <row r="1015">
          <cell r="B1015" t="str">
            <v>NON BARG</v>
          </cell>
          <cell r="C1015">
            <v>34</v>
          </cell>
          <cell r="D1015" t="str">
            <v>HUMAN RESRC &amp; CORP SVCS</v>
          </cell>
          <cell r="E1015" t="str">
            <v>Staff</v>
          </cell>
          <cell r="F1015">
            <v>998</v>
          </cell>
          <cell r="G1015" t="str">
            <v>Excluded</v>
          </cell>
          <cell r="H1015" t="str">
            <v>BA THRFT STP AT CAP</v>
          </cell>
          <cell r="I1015">
            <v>0</v>
          </cell>
          <cell r="J1015">
            <v>-1750815.11</v>
          </cell>
          <cell r="K1015">
            <v>0</v>
          </cell>
          <cell r="L1015">
            <v>0</v>
          </cell>
          <cell r="M1015">
            <v>0</v>
          </cell>
          <cell r="N1015">
            <v>-1750815.11</v>
          </cell>
          <cell r="O1015">
            <v>-1750815.11</v>
          </cell>
        </row>
        <row r="1016">
          <cell r="B1016" t="str">
            <v>NON BARG</v>
          </cell>
          <cell r="C1016">
            <v>34</v>
          </cell>
          <cell r="D1016" t="str">
            <v>HUMAN RESRC &amp; CORP SVCS</v>
          </cell>
          <cell r="E1016" t="str">
            <v>Staff</v>
          </cell>
          <cell r="F1016">
            <v>999</v>
          </cell>
          <cell r="G1016" t="str">
            <v>Excluded</v>
          </cell>
          <cell r="H1016" t="str">
            <v>SUP THRFT STP AT CAP</v>
          </cell>
          <cell r="I1016">
            <v>0</v>
          </cell>
          <cell r="J1016">
            <v>-991031.45</v>
          </cell>
          <cell r="K1016">
            <v>0</v>
          </cell>
          <cell r="L1016">
            <v>0</v>
          </cell>
          <cell r="M1016">
            <v>0</v>
          </cell>
          <cell r="N1016">
            <v>-991031.45</v>
          </cell>
          <cell r="O1016">
            <v>-991031.45</v>
          </cell>
        </row>
        <row r="1017">
          <cell r="B1017" t="str">
            <v>NON BARG</v>
          </cell>
          <cell r="C1017">
            <v>34</v>
          </cell>
          <cell r="D1017" t="str">
            <v>HUMAN RESRC &amp; CORP SVCS</v>
          </cell>
          <cell r="E1017" t="str">
            <v>Staff</v>
          </cell>
          <cell r="F1017" t="str">
            <v>C02</v>
          </cell>
          <cell r="G1017" t="str">
            <v>Excluded</v>
          </cell>
          <cell r="H1017" t="str">
            <v>PENSION SUPPLEMENT</v>
          </cell>
          <cell r="I1017">
            <v>0</v>
          </cell>
          <cell r="J1017">
            <v>1878785.5</v>
          </cell>
          <cell r="K1017">
            <v>0</v>
          </cell>
          <cell r="L1017">
            <v>0</v>
          </cell>
          <cell r="M1017">
            <v>0</v>
          </cell>
          <cell r="N1017">
            <v>1878785.5</v>
          </cell>
          <cell r="O1017">
            <v>1878785.5</v>
          </cell>
        </row>
        <row r="1018">
          <cell r="B1018" t="str">
            <v>NON BARG</v>
          </cell>
          <cell r="C1018">
            <v>34</v>
          </cell>
          <cell r="D1018" t="str">
            <v>HUMAN RESRC &amp; CORP SVCS</v>
          </cell>
          <cell r="E1018" t="str">
            <v>Staff</v>
          </cell>
          <cell r="F1018" t="str">
            <v>C09</v>
          </cell>
          <cell r="G1018" t="str">
            <v>Excluded</v>
          </cell>
          <cell r="H1018" t="str">
            <v>SEVERANCE PAY</v>
          </cell>
          <cell r="I1018">
            <v>0</v>
          </cell>
          <cell r="J1018">
            <v>1628972.76</v>
          </cell>
          <cell r="K1018">
            <v>0</v>
          </cell>
          <cell r="L1018">
            <v>0</v>
          </cell>
          <cell r="M1018">
            <v>0</v>
          </cell>
          <cell r="N1018">
            <v>1628972.76</v>
          </cell>
          <cell r="O1018">
            <v>1628972.76</v>
          </cell>
        </row>
        <row r="1019">
          <cell r="B1019" t="str">
            <v>NON BARG</v>
          </cell>
          <cell r="C1019">
            <v>34</v>
          </cell>
          <cell r="D1019" t="str">
            <v>HUMAN RESRC &amp; CORP SVCS</v>
          </cell>
          <cell r="E1019" t="str">
            <v>Staff</v>
          </cell>
          <cell r="F1019" t="str">
            <v>C11</v>
          </cell>
          <cell r="G1019" t="str">
            <v>Excluded</v>
          </cell>
          <cell r="H1019" t="str">
            <v>GEOGRAPHIC DIFFERENTIAL</v>
          </cell>
          <cell r="I1019">
            <v>0</v>
          </cell>
          <cell r="J1019">
            <v>36506.78</v>
          </cell>
          <cell r="K1019">
            <v>0</v>
          </cell>
          <cell r="L1019">
            <v>0</v>
          </cell>
          <cell r="M1019">
            <v>0</v>
          </cell>
          <cell r="N1019">
            <v>36506.78</v>
          </cell>
          <cell r="O1019">
            <v>36506.78</v>
          </cell>
        </row>
        <row r="1020">
          <cell r="B1020" t="str">
            <v>NON BARG</v>
          </cell>
          <cell r="C1020">
            <v>34</v>
          </cell>
          <cell r="D1020" t="str">
            <v>HUMAN RESRC &amp; CORP SVCS</v>
          </cell>
          <cell r="E1020" t="str">
            <v>Staff</v>
          </cell>
          <cell r="F1020" t="str">
            <v>C37</v>
          </cell>
          <cell r="G1020" t="str">
            <v>Excluded</v>
          </cell>
          <cell r="H1020" t="str">
            <v>UNUSED VACATION PAY</v>
          </cell>
          <cell r="I1020">
            <v>0</v>
          </cell>
          <cell r="J1020">
            <v>28029.77</v>
          </cell>
          <cell r="K1020">
            <v>0</v>
          </cell>
          <cell r="L1020">
            <v>0</v>
          </cell>
          <cell r="M1020">
            <v>0</v>
          </cell>
          <cell r="N1020">
            <v>28029.77</v>
          </cell>
          <cell r="O1020">
            <v>28029.77</v>
          </cell>
        </row>
        <row r="1021">
          <cell r="B1021" t="str">
            <v>NON BARG</v>
          </cell>
          <cell r="C1021">
            <v>34</v>
          </cell>
          <cell r="D1021" t="str">
            <v>HUMAN RESRC &amp; CORP SVCS</v>
          </cell>
          <cell r="E1021" t="str">
            <v>Staff</v>
          </cell>
          <cell r="F1021" t="str">
            <v>C65</v>
          </cell>
          <cell r="G1021" t="str">
            <v>Excluded</v>
          </cell>
          <cell r="H1021" t="str">
            <v>INSTR PAY-CET</v>
          </cell>
          <cell r="I1021">
            <v>0</v>
          </cell>
          <cell r="J1021">
            <v>4050</v>
          </cell>
          <cell r="K1021">
            <v>0</v>
          </cell>
          <cell r="L1021">
            <v>0</v>
          </cell>
          <cell r="M1021">
            <v>0</v>
          </cell>
          <cell r="N1021">
            <v>4050</v>
          </cell>
          <cell r="O1021">
            <v>4050</v>
          </cell>
        </row>
        <row r="1022">
          <cell r="B1022" t="str">
            <v>NON BARG</v>
          </cell>
          <cell r="C1022">
            <v>34</v>
          </cell>
          <cell r="D1022" t="str">
            <v>HUMAN RESRC &amp; CORP SVCS</v>
          </cell>
          <cell r="E1022" t="str">
            <v>Staff</v>
          </cell>
          <cell r="F1022" t="str">
            <v>D24</v>
          </cell>
          <cell r="G1022" t="str">
            <v>Excluded</v>
          </cell>
          <cell r="H1022" t="str">
            <v>RSA DIV - IMP</v>
          </cell>
          <cell r="I1022">
            <v>0</v>
          </cell>
          <cell r="J1022">
            <v>4640</v>
          </cell>
          <cell r="K1022">
            <v>0</v>
          </cell>
          <cell r="L1022">
            <v>0</v>
          </cell>
          <cell r="M1022">
            <v>0</v>
          </cell>
          <cell r="N1022">
            <v>4640</v>
          </cell>
          <cell r="O1022">
            <v>4640</v>
          </cell>
        </row>
        <row r="1023">
          <cell r="B1023" t="str">
            <v>NON BARG</v>
          </cell>
          <cell r="C1023">
            <v>34</v>
          </cell>
          <cell r="D1023" t="str">
            <v>HUMAN RESRC &amp; CORP SVCS</v>
          </cell>
          <cell r="E1023" t="str">
            <v>Staff</v>
          </cell>
          <cell r="F1023" t="str">
            <v>D30</v>
          </cell>
          <cell r="G1023" t="str">
            <v>Excluded</v>
          </cell>
          <cell r="H1023" t="str">
            <v>IMP STOCK OPTION</v>
          </cell>
          <cell r="I1023">
            <v>0</v>
          </cell>
          <cell r="J1023">
            <v>82047</v>
          </cell>
          <cell r="K1023">
            <v>0</v>
          </cell>
          <cell r="L1023">
            <v>0</v>
          </cell>
          <cell r="M1023">
            <v>0</v>
          </cell>
          <cell r="N1023">
            <v>82047</v>
          </cell>
          <cell r="O1023">
            <v>82047</v>
          </cell>
        </row>
        <row r="1024">
          <cell r="B1024" t="str">
            <v>NON BARG</v>
          </cell>
          <cell r="C1024">
            <v>34</v>
          </cell>
          <cell r="D1024" t="str">
            <v>HUMAN RESRC &amp; CORP SVCS</v>
          </cell>
          <cell r="E1024" t="str">
            <v>Staff</v>
          </cell>
          <cell r="F1024" t="str">
            <v>G01</v>
          </cell>
          <cell r="G1024" t="str">
            <v>Excluded</v>
          </cell>
          <cell r="H1024" t="str">
            <v>SIGNING BONUS</v>
          </cell>
          <cell r="I1024">
            <v>0</v>
          </cell>
          <cell r="J1024">
            <v>136500</v>
          </cell>
          <cell r="K1024">
            <v>0</v>
          </cell>
          <cell r="L1024">
            <v>0</v>
          </cell>
          <cell r="M1024">
            <v>0</v>
          </cell>
          <cell r="N1024">
            <v>136500</v>
          </cell>
          <cell r="O1024">
            <v>136500</v>
          </cell>
        </row>
        <row r="1025">
          <cell r="B1025" t="str">
            <v>NON BARG</v>
          </cell>
          <cell r="C1025">
            <v>34</v>
          </cell>
          <cell r="D1025" t="str">
            <v>HUMAN RESRC &amp; CORP SVCS</v>
          </cell>
          <cell r="E1025" t="str">
            <v>Staff</v>
          </cell>
          <cell r="F1025" t="str">
            <v>G03</v>
          </cell>
          <cell r="G1025" t="str">
            <v>Excluded</v>
          </cell>
          <cell r="H1025" t="str">
            <v>IMP RECOGNITION AWARD</v>
          </cell>
          <cell r="I1025">
            <v>0</v>
          </cell>
          <cell r="J1025">
            <v>8535.6299999999992</v>
          </cell>
          <cell r="K1025">
            <v>0</v>
          </cell>
          <cell r="L1025">
            <v>0</v>
          </cell>
          <cell r="M1025">
            <v>0</v>
          </cell>
          <cell r="N1025">
            <v>8535.6299999999992</v>
          </cell>
          <cell r="O1025">
            <v>8535.6299999999992</v>
          </cell>
        </row>
        <row r="1026">
          <cell r="B1026" t="str">
            <v>NON BARG</v>
          </cell>
          <cell r="C1026">
            <v>34</v>
          </cell>
          <cell r="D1026" t="str">
            <v>HUMAN RESRC &amp; CORP SVCS</v>
          </cell>
          <cell r="E1026" t="str">
            <v>Staff</v>
          </cell>
          <cell r="F1026" t="str">
            <v>G04</v>
          </cell>
          <cell r="G1026" t="str">
            <v>Excluded</v>
          </cell>
          <cell r="H1026" t="str">
            <v>GROSSUP</v>
          </cell>
          <cell r="I1026">
            <v>0</v>
          </cell>
          <cell r="J1026">
            <v>2985.66</v>
          </cell>
          <cell r="K1026">
            <v>0</v>
          </cell>
          <cell r="L1026">
            <v>0</v>
          </cell>
          <cell r="M1026">
            <v>0</v>
          </cell>
          <cell r="N1026">
            <v>2985.66</v>
          </cell>
          <cell r="O1026">
            <v>2985.66</v>
          </cell>
        </row>
        <row r="1027">
          <cell r="B1027" t="str">
            <v>NON BARG</v>
          </cell>
          <cell r="C1027">
            <v>34</v>
          </cell>
          <cell r="D1027" t="str">
            <v>HUMAN RESRC &amp; CORP SVCS</v>
          </cell>
          <cell r="E1027" t="str">
            <v>Staff</v>
          </cell>
          <cell r="F1027" t="str">
            <v>G09</v>
          </cell>
          <cell r="G1027" t="str">
            <v>Excluded</v>
          </cell>
          <cell r="H1027" t="str">
            <v>WELLNESS REFUND</v>
          </cell>
          <cell r="I1027">
            <v>0</v>
          </cell>
          <cell r="J1027">
            <v>1786.64</v>
          </cell>
          <cell r="K1027">
            <v>0</v>
          </cell>
          <cell r="L1027">
            <v>0</v>
          </cell>
          <cell r="M1027">
            <v>0</v>
          </cell>
          <cell r="N1027">
            <v>1786.64</v>
          </cell>
          <cell r="O1027">
            <v>1786.64</v>
          </cell>
        </row>
        <row r="1028">
          <cell r="B1028" t="str">
            <v>NON BARG</v>
          </cell>
          <cell r="C1028">
            <v>34</v>
          </cell>
          <cell r="D1028" t="str">
            <v>HUMAN RESRC &amp; CORP SVCS</v>
          </cell>
          <cell r="E1028" t="str">
            <v>Staff</v>
          </cell>
          <cell r="F1028" t="str">
            <v>G20</v>
          </cell>
          <cell r="G1028" t="str">
            <v>Excluded</v>
          </cell>
          <cell r="H1028" t="str">
            <v>MOV EXP-TXBL</v>
          </cell>
          <cell r="I1028">
            <v>0</v>
          </cell>
          <cell r="J1028">
            <v>321965.51</v>
          </cell>
          <cell r="K1028">
            <v>0</v>
          </cell>
          <cell r="L1028">
            <v>0</v>
          </cell>
          <cell r="M1028">
            <v>0</v>
          </cell>
          <cell r="N1028">
            <v>321965.51</v>
          </cell>
          <cell r="O1028">
            <v>321965.51</v>
          </cell>
        </row>
        <row r="1029">
          <cell r="B1029" t="str">
            <v>NON BARG</v>
          </cell>
          <cell r="C1029">
            <v>34</v>
          </cell>
          <cell r="D1029" t="str">
            <v>HUMAN RESRC &amp; CORP SVCS</v>
          </cell>
          <cell r="E1029" t="str">
            <v>Staff</v>
          </cell>
          <cell r="F1029" t="str">
            <v>G25</v>
          </cell>
          <cell r="G1029" t="str">
            <v>Excluded</v>
          </cell>
          <cell r="H1029" t="str">
            <v>MOV EXP GROSSUP</v>
          </cell>
          <cell r="I1029">
            <v>0</v>
          </cell>
          <cell r="J1029">
            <v>110236.94</v>
          </cell>
          <cell r="K1029">
            <v>0</v>
          </cell>
          <cell r="L1029">
            <v>0</v>
          </cell>
          <cell r="M1029">
            <v>0</v>
          </cell>
          <cell r="N1029">
            <v>110236.94</v>
          </cell>
          <cell r="O1029">
            <v>110236.94</v>
          </cell>
        </row>
        <row r="1030">
          <cell r="B1030" t="str">
            <v>NON BARG</v>
          </cell>
          <cell r="C1030">
            <v>34</v>
          </cell>
          <cell r="D1030" t="str">
            <v>HUMAN RESRC &amp; CORP SVCS</v>
          </cell>
          <cell r="E1030" t="str">
            <v>Staff</v>
          </cell>
          <cell r="F1030" t="str">
            <v>G30</v>
          </cell>
          <cell r="G1030" t="str">
            <v>Excluded</v>
          </cell>
          <cell r="H1030" t="str">
            <v>MOV EXP INCENT TXBL</v>
          </cell>
          <cell r="I1030">
            <v>0</v>
          </cell>
          <cell r="J1030">
            <v>26106</v>
          </cell>
          <cell r="K1030">
            <v>0</v>
          </cell>
          <cell r="L1030">
            <v>0</v>
          </cell>
          <cell r="M1030">
            <v>0</v>
          </cell>
          <cell r="N1030">
            <v>26106</v>
          </cell>
          <cell r="O1030">
            <v>26106</v>
          </cell>
        </row>
        <row r="1031">
          <cell r="B1031" t="str">
            <v>NON BARG</v>
          </cell>
          <cell r="C1031">
            <v>34</v>
          </cell>
          <cell r="D1031" t="str">
            <v>HUMAN RESRC &amp; CORP SVCS</v>
          </cell>
          <cell r="E1031" t="str">
            <v>Staff</v>
          </cell>
          <cell r="F1031" t="str">
            <v>H30</v>
          </cell>
          <cell r="G1031" t="str">
            <v>Non Productive</v>
          </cell>
          <cell r="H1031" t="str">
            <v>PERF EXC REWARD</v>
          </cell>
          <cell r="I1031">
            <v>0</v>
          </cell>
          <cell r="J1031">
            <v>1489737</v>
          </cell>
          <cell r="K1031">
            <v>0</v>
          </cell>
          <cell r="L1031">
            <v>1489737</v>
          </cell>
          <cell r="M1031">
            <v>1489737</v>
          </cell>
          <cell r="N1031">
            <v>0</v>
          </cell>
          <cell r="O1031">
            <v>1489737</v>
          </cell>
        </row>
        <row r="1032">
          <cell r="B1032" t="str">
            <v>NON BARG</v>
          </cell>
          <cell r="C1032">
            <v>34</v>
          </cell>
          <cell r="D1032" t="str">
            <v>HUMAN RESRC &amp; CORP SVCS</v>
          </cell>
          <cell r="E1032" t="str">
            <v>Staff</v>
          </cell>
          <cell r="F1032" t="str">
            <v>H35</v>
          </cell>
          <cell r="G1032" t="str">
            <v>Excluded</v>
          </cell>
          <cell r="H1032" t="str">
            <v>INCENTIVE</v>
          </cell>
          <cell r="I1032">
            <v>0</v>
          </cell>
          <cell r="J1032">
            <v>43400</v>
          </cell>
          <cell r="K1032">
            <v>0</v>
          </cell>
          <cell r="L1032">
            <v>0</v>
          </cell>
          <cell r="M1032">
            <v>0</v>
          </cell>
          <cell r="N1032">
            <v>43400</v>
          </cell>
          <cell r="O1032">
            <v>43400</v>
          </cell>
        </row>
        <row r="1033">
          <cell r="B1033" t="str">
            <v>NON BARG</v>
          </cell>
          <cell r="C1033">
            <v>34</v>
          </cell>
          <cell r="D1033" t="str">
            <v>HUMAN RESRC &amp; CORP SVCS</v>
          </cell>
          <cell r="E1033" t="str">
            <v>Staff</v>
          </cell>
          <cell r="F1033" t="str">
            <v>H37</v>
          </cell>
          <cell r="G1033" t="str">
            <v>Non Productive</v>
          </cell>
          <cell r="H1033" t="str">
            <v>EX INCENTIVE AWD</v>
          </cell>
          <cell r="I1033">
            <v>0</v>
          </cell>
          <cell r="J1033">
            <v>99100</v>
          </cell>
          <cell r="K1033">
            <v>0</v>
          </cell>
          <cell r="L1033">
            <v>99100</v>
          </cell>
          <cell r="M1033">
            <v>99100</v>
          </cell>
          <cell r="N1033">
            <v>0</v>
          </cell>
          <cell r="O1033">
            <v>99100</v>
          </cell>
        </row>
        <row r="1034">
          <cell r="B1034" t="str">
            <v>NON BARG</v>
          </cell>
          <cell r="C1034">
            <v>34</v>
          </cell>
          <cell r="D1034" t="str">
            <v>HUMAN RESRC &amp; CORP SVCS</v>
          </cell>
          <cell r="E1034" t="str">
            <v>Staff</v>
          </cell>
          <cell r="F1034" t="str">
            <v>J10</v>
          </cell>
          <cell r="G1034" t="str">
            <v>Excluded</v>
          </cell>
          <cell r="H1034" t="str">
            <v>O.T. MEALS NON-XM</v>
          </cell>
          <cell r="I1034">
            <v>2177</v>
          </cell>
          <cell r="J1034">
            <v>23947</v>
          </cell>
          <cell r="K1034">
            <v>0</v>
          </cell>
          <cell r="L1034">
            <v>0</v>
          </cell>
          <cell r="M1034">
            <v>0</v>
          </cell>
          <cell r="N1034">
            <v>23947</v>
          </cell>
          <cell r="O1034">
            <v>23947</v>
          </cell>
        </row>
        <row r="1035">
          <cell r="B1035" t="str">
            <v>NON BARG</v>
          </cell>
          <cell r="C1035">
            <v>34</v>
          </cell>
          <cell r="D1035" t="str">
            <v>HUMAN RESRC &amp; CORP SVCS</v>
          </cell>
          <cell r="E1035" t="str">
            <v>Staff</v>
          </cell>
          <cell r="F1035" t="str">
            <v>J20</v>
          </cell>
          <cell r="G1035" t="str">
            <v>Excluded</v>
          </cell>
          <cell r="H1035" t="str">
            <v>IMP INC EXCESS LIF T</v>
          </cell>
          <cell r="I1035">
            <v>0</v>
          </cell>
          <cell r="J1035">
            <v>116440.1</v>
          </cell>
          <cell r="K1035">
            <v>0</v>
          </cell>
          <cell r="L1035">
            <v>0</v>
          </cell>
          <cell r="M1035">
            <v>0</v>
          </cell>
          <cell r="N1035">
            <v>116440.1</v>
          </cell>
          <cell r="O1035">
            <v>116440.1</v>
          </cell>
        </row>
        <row r="1036">
          <cell r="B1036" t="str">
            <v>NON BARG</v>
          </cell>
          <cell r="C1036">
            <v>34</v>
          </cell>
          <cell r="D1036" t="str">
            <v>HUMAN RESRC &amp; CORP SVCS</v>
          </cell>
          <cell r="E1036" t="str">
            <v>Staff</v>
          </cell>
          <cell r="F1036" t="str">
            <v>J25</v>
          </cell>
          <cell r="G1036" t="str">
            <v>Excluded</v>
          </cell>
          <cell r="H1036" t="str">
            <v>IMP INC DEP LIFE</v>
          </cell>
          <cell r="I1036">
            <v>0</v>
          </cell>
          <cell r="J1036">
            <v>10032.879999999999</v>
          </cell>
          <cell r="K1036">
            <v>0</v>
          </cell>
          <cell r="L1036">
            <v>0</v>
          </cell>
          <cell r="M1036">
            <v>0</v>
          </cell>
          <cell r="N1036">
            <v>10032.879999999999</v>
          </cell>
          <cell r="O1036">
            <v>10032.879999999999</v>
          </cell>
        </row>
        <row r="1037">
          <cell r="B1037" t="str">
            <v>NON BARG</v>
          </cell>
          <cell r="C1037">
            <v>34</v>
          </cell>
          <cell r="D1037" t="str">
            <v>HUMAN RESRC &amp; CORP SVCS</v>
          </cell>
          <cell r="E1037" t="str">
            <v>Staff</v>
          </cell>
          <cell r="F1037" t="str">
            <v>J68</v>
          </cell>
          <cell r="G1037" t="str">
            <v>Excluded</v>
          </cell>
          <cell r="H1037" t="str">
            <v>COMMUT CO. CAR</v>
          </cell>
          <cell r="I1037">
            <v>0</v>
          </cell>
          <cell r="J1037">
            <v>16294.5</v>
          </cell>
          <cell r="K1037">
            <v>0</v>
          </cell>
          <cell r="L1037">
            <v>0</v>
          </cell>
          <cell r="M1037">
            <v>0</v>
          </cell>
          <cell r="N1037">
            <v>16294.5</v>
          </cell>
          <cell r="O1037">
            <v>16294.5</v>
          </cell>
        </row>
        <row r="1038">
          <cell r="B1038" t="str">
            <v>NON BARG</v>
          </cell>
          <cell r="C1038">
            <v>34</v>
          </cell>
          <cell r="D1038" t="str">
            <v>HUMAN RESRC &amp; CORP SVCS</v>
          </cell>
          <cell r="E1038" t="str">
            <v>Staff</v>
          </cell>
          <cell r="F1038" t="str">
            <v>J82</v>
          </cell>
          <cell r="G1038" t="str">
            <v>Excluded</v>
          </cell>
          <cell r="H1038" t="str">
            <v>IMP CNTR CAR V INS 2</v>
          </cell>
          <cell r="I1038">
            <v>0</v>
          </cell>
          <cell r="J1038">
            <v>20669</v>
          </cell>
          <cell r="K1038">
            <v>0</v>
          </cell>
          <cell r="L1038">
            <v>0</v>
          </cell>
          <cell r="M1038">
            <v>0</v>
          </cell>
          <cell r="N1038">
            <v>20669</v>
          </cell>
          <cell r="O1038">
            <v>20669</v>
          </cell>
        </row>
        <row r="1039">
          <cell r="B1039" t="str">
            <v>NON BARG</v>
          </cell>
          <cell r="C1039">
            <v>34</v>
          </cell>
          <cell r="D1039" t="str">
            <v>HUMAN RESRC &amp; CORP SVCS</v>
          </cell>
          <cell r="E1039" t="str">
            <v>Staff</v>
          </cell>
          <cell r="F1039" t="str">
            <v>J83</v>
          </cell>
          <cell r="G1039" t="str">
            <v>Excluded</v>
          </cell>
          <cell r="H1039" t="str">
            <v>IMP CNTR CAR V INS 3</v>
          </cell>
          <cell r="I1039">
            <v>0</v>
          </cell>
          <cell r="J1039">
            <v>264</v>
          </cell>
          <cell r="K1039">
            <v>0</v>
          </cell>
          <cell r="L1039">
            <v>0</v>
          </cell>
          <cell r="M1039">
            <v>0</v>
          </cell>
          <cell r="N1039">
            <v>264</v>
          </cell>
          <cell r="O1039">
            <v>264</v>
          </cell>
        </row>
        <row r="1040">
          <cell r="B1040" t="str">
            <v>NON BARG</v>
          </cell>
          <cell r="C1040">
            <v>34</v>
          </cell>
          <cell r="D1040" t="str">
            <v>HUMAN RESRC &amp; CORP SVCS</v>
          </cell>
          <cell r="E1040" t="str">
            <v>Staff</v>
          </cell>
          <cell r="F1040" t="str">
            <v>J94</v>
          </cell>
          <cell r="G1040" t="str">
            <v>Excluded</v>
          </cell>
          <cell r="H1040" t="str">
            <v>PERF SHARES-CASH(NO FICA)</v>
          </cell>
          <cell r="I1040">
            <v>0</v>
          </cell>
          <cell r="J1040">
            <v>260970.5</v>
          </cell>
          <cell r="K1040">
            <v>0</v>
          </cell>
          <cell r="L1040">
            <v>0</v>
          </cell>
          <cell r="M1040">
            <v>0</v>
          </cell>
          <cell r="N1040">
            <v>260970.5</v>
          </cell>
          <cell r="O1040">
            <v>260970.5</v>
          </cell>
        </row>
        <row r="1041">
          <cell r="B1041" t="str">
            <v>NON BARG</v>
          </cell>
          <cell r="C1041">
            <v>34</v>
          </cell>
          <cell r="D1041" t="str">
            <v>HUMAN RESRC &amp; CORP SVCS</v>
          </cell>
          <cell r="E1041" t="str">
            <v>Staff</v>
          </cell>
          <cell r="F1041" t="str">
            <v>J95</v>
          </cell>
          <cell r="G1041" t="str">
            <v>Excluded</v>
          </cell>
          <cell r="H1041" t="str">
            <v>PERF SHARES-STOCK(NO FICA)</v>
          </cell>
          <cell r="I1041">
            <v>0</v>
          </cell>
          <cell r="J1041">
            <v>299213.28000000003</v>
          </cell>
          <cell r="K1041">
            <v>0</v>
          </cell>
          <cell r="L1041">
            <v>0</v>
          </cell>
          <cell r="M1041">
            <v>0</v>
          </cell>
          <cell r="N1041">
            <v>299213.28000000003</v>
          </cell>
          <cell r="O1041">
            <v>299213.28000000003</v>
          </cell>
        </row>
        <row r="1042">
          <cell r="B1042" t="str">
            <v>NON BARG</v>
          </cell>
          <cell r="C1042">
            <v>34</v>
          </cell>
          <cell r="D1042" t="str">
            <v>HUMAN RESRC &amp; CORP SVCS</v>
          </cell>
          <cell r="E1042" t="str">
            <v>Staff</v>
          </cell>
          <cell r="F1042" t="str">
            <v>P04</v>
          </cell>
          <cell r="G1042" t="str">
            <v>Excluded</v>
          </cell>
          <cell r="H1042" t="str">
            <v>DEF COMP PAYOUT-PRIN</v>
          </cell>
          <cell r="I1042">
            <v>0</v>
          </cell>
          <cell r="J1042">
            <v>358783.13</v>
          </cell>
          <cell r="K1042">
            <v>0</v>
          </cell>
          <cell r="L1042">
            <v>0</v>
          </cell>
          <cell r="M1042">
            <v>0</v>
          </cell>
          <cell r="N1042">
            <v>358783.13</v>
          </cell>
          <cell r="O1042">
            <v>358783.13</v>
          </cell>
        </row>
        <row r="1043">
          <cell r="B1043" t="str">
            <v>NON BARG</v>
          </cell>
          <cell r="C1043">
            <v>34</v>
          </cell>
          <cell r="D1043" t="str">
            <v>HUMAN RESRC &amp; CORP SVCS</v>
          </cell>
          <cell r="E1043" t="str">
            <v>Staff</v>
          </cell>
          <cell r="F1043" t="str">
            <v>P05</v>
          </cell>
          <cell r="G1043" t="str">
            <v>Excluded</v>
          </cell>
          <cell r="H1043" t="str">
            <v>DEF COMP PAYOUT-PRIN</v>
          </cell>
          <cell r="I1043">
            <v>0</v>
          </cell>
          <cell r="J1043">
            <v>38439.339999999997</v>
          </cell>
          <cell r="K1043">
            <v>0</v>
          </cell>
          <cell r="L1043">
            <v>0</v>
          </cell>
          <cell r="M1043">
            <v>0</v>
          </cell>
          <cell r="N1043">
            <v>38439.339999999997</v>
          </cell>
          <cell r="O1043">
            <v>38439.339999999997</v>
          </cell>
        </row>
        <row r="1044">
          <cell r="B1044" t="str">
            <v>NON BARG</v>
          </cell>
          <cell r="C1044">
            <v>34</v>
          </cell>
          <cell r="D1044" t="str">
            <v>HUMAN RESRC &amp; CORP SVCS</v>
          </cell>
          <cell r="E1044" t="str">
            <v>Staff</v>
          </cell>
          <cell r="F1044" t="str">
            <v>P30</v>
          </cell>
          <cell r="G1044" t="str">
            <v>Excluded</v>
          </cell>
          <cell r="H1044" t="str">
            <v>STOCK OPTION TAX</v>
          </cell>
          <cell r="I1044">
            <v>0</v>
          </cell>
          <cell r="J1044">
            <v>27037.72</v>
          </cell>
          <cell r="K1044">
            <v>0</v>
          </cell>
          <cell r="L1044">
            <v>0</v>
          </cell>
          <cell r="M1044">
            <v>0</v>
          </cell>
          <cell r="N1044">
            <v>27037.72</v>
          </cell>
          <cell r="O1044">
            <v>27037.72</v>
          </cell>
        </row>
        <row r="1045">
          <cell r="B1045" t="str">
            <v>NON BARG</v>
          </cell>
          <cell r="C1045">
            <v>34</v>
          </cell>
          <cell r="D1045" t="str">
            <v>HUMAN RESRC &amp; CORP SVCS</v>
          </cell>
          <cell r="E1045" t="str">
            <v>Staff</v>
          </cell>
          <cell r="F1045" t="str">
            <v>P52</v>
          </cell>
          <cell r="G1045" t="str">
            <v>Excluded</v>
          </cell>
          <cell r="H1045" t="str">
            <v>CC V INS RMB N-TX 2</v>
          </cell>
          <cell r="I1045">
            <v>0</v>
          </cell>
          <cell r="J1045">
            <v>34317.5</v>
          </cell>
          <cell r="K1045">
            <v>0</v>
          </cell>
          <cell r="L1045">
            <v>0</v>
          </cell>
          <cell r="M1045">
            <v>0</v>
          </cell>
          <cell r="N1045">
            <v>34317.5</v>
          </cell>
          <cell r="O1045">
            <v>34317.5</v>
          </cell>
        </row>
        <row r="1046">
          <cell r="B1046" t="str">
            <v>NON BARG</v>
          </cell>
          <cell r="C1046">
            <v>34</v>
          </cell>
          <cell r="D1046" t="str">
            <v>HUMAN RESRC &amp; CORP SVCS</v>
          </cell>
          <cell r="E1046" t="str">
            <v>Staff</v>
          </cell>
          <cell r="F1046" t="str">
            <v>P53</v>
          </cell>
          <cell r="G1046" t="str">
            <v>Excluded</v>
          </cell>
          <cell r="H1046" t="str">
            <v>CC V INS RMB N-TX 3</v>
          </cell>
          <cell r="I1046">
            <v>0</v>
          </cell>
          <cell r="J1046">
            <v>444</v>
          </cell>
          <cell r="K1046">
            <v>0</v>
          </cell>
          <cell r="L1046">
            <v>0</v>
          </cell>
          <cell r="M1046">
            <v>0</v>
          </cell>
          <cell r="N1046">
            <v>444</v>
          </cell>
          <cell r="O1046">
            <v>444</v>
          </cell>
        </row>
        <row r="1047">
          <cell r="B1047" t="str">
            <v>NON BARG</v>
          </cell>
          <cell r="C1047">
            <v>34</v>
          </cell>
          <cell r="D1047" t="str">
            <v>HUMAN RESRC &amp; CORP SVCS</v>
          </cell>
          <cell r="E1047" t="str">
            <v>Staff</v>
          </cell>
          <cell r="F1047" t="str">
            <v>P61</v>
          </cell>
          <cell r="G1047" t="str">
            <v>Excluded</v>
          </cell>
          <cell r="H1047" t="str">
            <v>MOV EXP NON TXBL</v>
          </cell>
          <cell r="I1047">
            <v>0</v>
          </cell>
          <cell r="J1047">
            <v>13531.93</v>
          </cell>
          <cell r="K1047">
            <v>0</v>
          </cell>
          <cell r="L1047">
            <v>0</v>
          </cell>
          <cell r="M1047">
            <v>0</v>
          </cell>
          <cell r="N1047">
            <v>13531.93</v>
          </cell>
          <cell r="O1047">
            <v>13531.93</v>
          </cell>
        </row>
        <row r="1048">
          <cell r="B1048" t="str">
            <v>NON BARG</v>
          </cell>
          <cell r="C1048">
            <v>34</v>
          </cell>
          <cell r="D1048" t="str">
            <v>HUMAN RESRC &amp; CORP SVCS</v>
          </cell>
          <cell r="E1048" t="str">
            <v>Staff</v>
          </cell>
          <cell r="F1048" t="str">
            <v>R42</v>
          </cell>
          <cell r="G1048" t="str">
            <v>Excluded</v>
          </cell>
          <cell r="H1048" t="str">
            <v>HOL WRK-VAC-NOT PAID</v>
          </cell>
          <cell r="I1048">
            <v>264</v>
          </cell>
          <cell r="J1048">
            <v>5709</v>
          </cell>
          <cell r="K1048">
            <v>0</v>
          </cell>
          <cell r="L1048">
            <v>0</v>
          </cell>
          <cell r="M1048">
            <v>0</v>
          </cell>
          <cell r="N1048">
            <v>5709</v>
          </cell>
          <cell r="O1048">
            <v>5709</v>
          </cell>
        </row>
        <row r="1049">
          <cell r="B1049" t="str">
            <v>NON BARG</v>
          </cell>
          <cell r="C1049">
            <v>34</v>
          </cell>
          <cell r="D1049" t="str">
            <v>HUMAN RESRC &amp; CORP SVCS</v>
          </cell>
          <cell r="E1049" t="str">
            <v>Staff</v>
          </cell>
          <cell r="F1049" t="str">
            <v>R59</v>
          </cell>
          <cell r="G1049" t="str">
            <v>Excluded</v>
          </cell>
          <cell r="H1049" t="str">
            <v>FMLA - INFO ONLY</v>
          </cell>
          <cell r="I1049">
            <v>5662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</row>
        <row r="1050">
          <cell r="B1050" t="str">
            <v>NON BARG</v>
          </cell>
          <cell r="C1050">
            <v>34</v>
          </cell>
          <cell r="D1050" t="str">
            <v>HUMAN RESRC &amp; CORP SVCS</v>
          </cell>
          <cell r="E1050" t="str">
            <v>Staff</v>
          </cell>
          <cell r="F1050" t="str">
            <v>R61</v>
          </cell>
          <cell r="G1050" t="str">
            <v>Excluded</v>
          </cell>
          <cell r="H1050" t="str">
            <v>DISCIP ACTN N-PD</v>
          </cell>
          <cell r="I1050">
            <v>206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</row>
        <row r="1051">
          <cell r="B1051" t="str">
            <v>NON BARG</v>
          </cell>
          <cell r="C1051">
            <v>34</v>
          </cell>
          <cell r="D1051" t="str">
            <v>HUMAN RESRC &amp; CORP SVCS</v>
          </cell>
          <cell r="E1051" t="str">
            <v>Staff</v>
          </cell>
          <cell r="F1051" t="str">
            <v>R62</v>
          </cell>
          <cell r="G1051" t="str">
            <v>Excluded</v>
          </cell>
          <cell r="H1051" t="str">
            <v>LV OF ABS-NOT PAID</v>
          </cell>
          <cell r="I1051">
            <v>872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</row>
        <row r="1052">
          <cell r="B1052" t="str">
            <v>NON BARG</v>
          </cell>
          <cell r="C1052">
            <v>34</v>
          </cell>
          <cell r="D1052" t="str">
            <v>HUMAN RESRC &amp; CORP SVCS</v>
          </cell>
          <cell r="E1052" t="str">
            <v>Staff</v>
          </cell>
          <cell r="F1052" t="str">
            <v>R63</v>
          </cell>
          <cell r="G1052" t="str">
            <v>Excluded</v>
          </cell>
          <cell r="H1052" t="str">
            <v>EMPL ILL-NOT PAID</v>
          </cell>
          <cell r="I1052">
            <v>236.5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</row>
        <row r="1053">
          <cell r="B1053" t="str">
            <v>NON BARG</v>
          </cell>
          <cell r="C1053">
            <v>34</v>
          </cell>
          <cell r="D1053" t="str">
            <v>HUMAN RESRC &amp; CORP SVCS</v>
          </cell>
          <cell r="E1053" t="str">
            <v>Staff</v>
          </cell>
          <cell r="F1053" t="str">
            <v>R64</v>
          </cell>
          <cell r="G1053" t="str">
            <v>Excluded</v>
          </cell>
          <cell r="H1053" t="str">
            <v>FAMILY LEAVE NOT-PD</v>
          </cell>
          <cell r="I1053">
            <v>65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</row>
        <row r="1054">
          <cell r="B1054" t="str">
            <v>NON BARG</v>
          </cell>
          <cell r="C1054">
            <v>34</v>
          </cell>
          <cell r="D1054" t="str">
            <v>HUMAN RESRC &amp; CORP SVCS</v>
          </cell>
          <cell r="E1054" t="str">
            <v>Staff</v>
          </cell>
          <cell r="F1054" t="str">
            <v>R65</v>
          </cell>
          <cell r="G1054" t="str">
            <v>Excluded</v>
          </cell>
          <cell r="H1054" t="str">
            <v>EMPL REQ N-PD</v>
          </cell>
          <cell r="I1054">
            <v>433.5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</row>
        <row r="1055">
          <cell r="B1055" t="str">
            <v>NON BARG</v>
          </cell>
          <cell r="C1055">
            <v>34</v>
          </cell>
          <cell r="D1055" t="str">
            <v>HUMAN RESRC &amp; CORP SVCS</v>
          </cell>
          <cell r="E1055" t="str">
            <v>Staff</v>
          </cell>
          <cell r="F1055" t="str">
            <v>R66</v>
          </cell>
          <cell r="G1055" t="str">
            <v>Excluded</v>
          </cell>
          <cell r="H1055" t="str">
            <v>UNION AFF-NOT PAID</v>
          </cell>
          <cell r="I1055">
            <v>16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</row>
        <row r="1056">
          <cell r="B1056" t="str">
            <v>NON BARG</v>
          </cell>
          <cell r="C1056">
            <v>34</v>
          </cell>
          <cell r="D1056" t="str">
            <v>HUMAN RESRC &amp; CORP SVCS</v>
          </cell>
          <cell r="E1056" t="str">
            <v>Staff</v>
          </cell>
          <cell r="F1056" t="str">
            <v>R69</v>
          </cell>
          <cell r="G1056" t="str">
            <v>Excluded</v>
          </cell>
          <cell r="H1056" t="str">
            <v>OTHER-NOT PAID</v>
          </cell>
          <cell r="I1056">
            <v>209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</row>
        <row r="1057">
          <cell r="B1057" t="str">
            <v>NON BARG</v>
          </cell>
          <cell r="C1057">
            <v>34</v>
          </cell>
          <cell r="D1057" t="str">
            <v>HUMAN RESRC &amp; CORP SVCS</v>
          </cell>
          <cell r="E1057" t="str">
            <v>Staff</v>
          </cell>
          <cell r="F1057" t="str">
            <v>R80</v>
          </cell>
          <cell r="G1057" t="str">
            <v>Excluded</v>
          </cell>
          <cell r="H1057" t="str">
            <v>THRIFT BASE-MIL LV</v>
          </cell>
          <cell r="I1057">
            <v>640</v>
          </cell>
          <cell r="J1057">
            <v>18686</v>
          </cell>
          <cell r="K1057">
            <v>0</v>
          </cell>
          <cell r="L1057">
            <v>0</v>
          </cell>
          <cell r="M1057">
            <v>0</v>
          </cell>
          <cell r="N1057">
            <v>18686</v>
          </cell>
          <cell r="O1057">
            <v>18686</v>
          </cell>
        </row>
        <row r="1058">
          <cell r="B1058" t="str">
            <v>NON BARG</v>
          </cell>
          <cell r="C1058">
            <v>34</v>
          </cell>
          <cell r="D1058" t="str">
            <v>HUMAN RESRC &amp; CORP SVCS</v>
          </cell>
          <cell r="E1058" t="str">
            <v>Staff</v>
          </cell>
          <cell r="F1058" t="str">
            <v>S50</v>
          </cell>
          <cell r="G1058" t="str">
            <v>Non Productive</v>
          </cell>
          <cell r="H1058" t="str">
            <v>SHIFT DIFF REG M-8AM</v>
          </cell>
          <cell r="I1058">
            <v>5854</v>
          </cell>
          <cell r="J1058">
            <v>4390.5</v>
          </cell>
          <cell r="K1058">
            <v>0</v>
          </cell>
          <cell r="L1058">
            <v>4390.5</v>
          </cell>
          <cell r="M1058">
            <v>4390.5</v>
          </cell>
          <cell r="N1058">
            <v>0</v>
          </cell>
          <cell r="O1058">
            <v>4390.5</v>
          </cell>
        </row>
        <row r="1059">
          <cell r="B1059" t="str">
            <v>NON BARG</v>
          </cell>
          <cell r="C1059">
            <v>34</v>
          </cell>
          <cell r="D1059" t="str">
            <v>HUMAN RESRC &amp; CORP SVCS</v>
          </cell>
          <cell r="E1059" t="str">
            <v>Staff</v>
          </cell>
          <cell r="F1059" t="str">
            <v>S51</v>
          </cell>
          <cell r="G1059" t="str">
            <v>Non Productive</v>
          </cell>
          <cell r="H1059" t="str">
            <v>SHIFT DIFF REG 4PM-M</v>
          </cell>
          <cell r="I1059">
            <v>32546</v>
          </cell>
          <cell r="J1059">
            <v>19527.599999999999</v>
          </cell>
          <cell r="K1059">
            <v>0</v>
          </cell>
          <cell r="L1059">
            <v>19527.599999999999</v>
          </cell>
          <cell r="M1059">
            <v>19527.599999999999</v>
          </cell>
          <cell r="N1059">
            <v>0</v>
          </cell>
          <cell r="O1059">
            <v>19527.599999999999</v>
          </cell>
        </row>
        <row r="1060">
          <cell r="B1060" t="str">
            <v>NON BARG</v>
          </cell>
          <cell r="C1060">
            <v>34</v>
          </cell>
          <cell r="D1060" t="str">
            <v>HUMAN RESRC &amp; CORP SVCS</v>
          </cell>
          <cell r="E1060" t="str">
            <v>Staff</v>
          </cell>
          <cell r="F1060" t="str">
            <v>T04</v>
          </cell>
          <cell r="G1060" t="str">
            <v>Non Productive</v>
          </cell>
          <cell r="H1060" t="str">
            <v>ALTERNATIVE AWARD</v>
          </cell>
          <cell r="I1060">
            <v>0</v>
          </cell>
          <cell r="J1060">
            <v>2750</v>
          </cell>
          <cell r="K1060">
            <v>0</v>
          </cell>
          <cell r="L1060">
            <v>2750</v>
          </cell>
          <cell r="M1060">
            <v>2750</v>
          </cell>
          <cell r="N1060">
            <v>0</v>
          </cell>
          <cell r="O1060">
            <v>2750</v>
          </cell>
        </row>
        <row r="1061">
          <cell r="B1061" t="str">
            <v>NON BARG</v>
          </cell>
          <cell r="C1061">
            <v>34</v>
          </cell>
          <cell r="D1061" t="str">
            <v>HUMAN RESRC &amp; CORP SVCS</v>
          </cell>
          <cell r="E1061" t="str">
            <v>Staff</v>
          </cell>
          <cell r="F1061" t="str">
            <v>T05</v>
          </cell>
          <cell r="G1061" t="str">
            <v>Non Productive</v>
          </cell>
          <cell r="H1061" t="str">
            <v>RETENTION BONUS</v>
          </cell>
          <cell r="I1061">
            <v>0</v>
          </cell>
          <cell r="J1061">
            <v>10000</v>
          </cell>
          <cell r="K1061">
            <v>0</v>
          </cell>
          <cell r="L1061">
            <v>10000</v>
          </cell>
          <cell r="M1061">
            <v>10000</v>
          </cell>
          <cell r="N1061">
            <v>0</v>
          </cell>
          <cell r="O1061">
            <v>10000</v>
          </cell>
        </row>
        <row r="1062">
          <cell r="B1062" t="str">
            <v>NON BARG</v>
          </cell>
          <cell r="C1062">
            <v>34</v>
          </cell>
          <cell r="D1062" t="str">
            <v>HUMAN RESRC &amp; CORP SVCS</v>
          </cell>
          <cell r="E1062" t="str">
            <v>Staff</v>
          </cell>
          <cell r="F1062" t="str">
            <v>T12</v>
          </cell>
          <cell r="G1062" t="str">
            <v>Non Productive</v>
          </cell>
          <cell r="H1062" t="str">
            <v>ALTERNATIVE AWARD</v>
          </cell>
          <cell r="I1062">
            <v>0</v>
          </cell>
          <cell r="J1062">
            <v>3934.82</v>
          </cell>
          <cell r="K1062">
            <v>0</v>
          </cell>
          <cell r="L1062">
            <v>3934.82</v>
          </cell>
          <cell r="M1062">
            <v>3934.82</v>
          </cell>
          <cell r="N1062">
            <v>0</v>
          </cell>
          <cell r="O1062">
            <v>3934.82</v>
          </cell>
        </row>
        <row r="1063">
          <cell r="B1063" t="str">
            <v>NON BARG</v>
          </cell>
          <cell r="C1063">
            <v>34</v>
          </cell>
          <cell r="D1063" t="str">
            <v>HUMAN RESRC &amp; CORP SVCS</v>
          </cell>
          <cell r="E1063" t="str">
            <v>Staff</v>
          </cell>
          <cell r="F1063" t="str">
            <v>T36</v>
          </cell>
          <cell r="G1063" t="str">
            <v>Non Productive</v>
          </cell>
          <cell r="H1063" t="str">
            <v>MISC EARN</v>
          </cell>
          <cell r="I1063">
            <v>0</v>
          </cell>
          <cell r="J1063">
            <v>19326.150000000001</v>
          </cell>
          <cell r="K1063">
            <v>0</v>
          </cell>
          <cell r="L1063">
            <v>19326.150000000001</v>
          </cell>
          <cell r="M1063">
            <v>19326.150000000001</v>
          </cell>
          <cell r="N1063">
            <v>0</v>
          </cell>
          <cell r="O1063">
            <v>19326.150000000001</v>
          </cell>
        </row>
        <row r="1064">
          <cell r="B1064" t="str">
            <v>NON BARG</v>
          </cell>
          <cell r="C1064">
            <v>34</v>
          </cell>
          <cell r="D1064" t="str">
            <v>HUMAN RESRC &amp; CORP SVCS</v>
          </cell>
          <cell r="E1064" t="str">
            <v>Staff</v>
          </cell>
          <cell r="F1064" t="str">
            <v>T43</v>
          </cell>
          <cell r="G1064" t="str">
            <v>Excluded</v>
          </cell>
          <cell r="H1064" t="str">
            <v>MIL LEAVE SUPP PAY</v>
          </cell>
          <cell r="I1064">
            <v>0</v>
          </cell>
          <cell r="J1064">
            <v>9096.64</v>
          </cell>
          <cell r="K1064">
            <v>0</v>
          </cell>
          <cell r="L1064">
            <v>0</v>
          </cell>
          <cell r="M1064">
            <v>0</v>
          </cell>
          <cell r="N1064">
            <v>9096.64</v>
          </cell>
          <cell r="O1064">
            <v>9096.64</v>
          </cell>
        </row>
        <row r="1065">
          <cell r="B1065" t="str">
            <v>NON BARG</v>
          </cell>
          <cell r="C1065">
            <v>34</v>
          </cell>
          <cell r="D1065" t="str">
            <v>HUMAN RESRC &amp; CORP SVCS</v>
          </cell>
          <cell r="E1065" t="str">
            <v>Staff</v>
          </cell>
          <cell r="F1065" t="str">
            <v>T60</v>
          </cell>
          <cell r="G1065" t="str">
            <v>Non Productive</v>
          </cell>
          <cell r="H1065" t="str">
            <v>RETRO PAY N-THRFTBL</v>
          </cell>
          <cell r="I1065">
            <v>0</v>
          </cell>
          <cell r="J1065">
            <v>29.31</v>
          </cell>
          <cell r="K1065">
            <v>0</v>
          </cell>
          <cell r="L1065">
            <v>29.31</v>
          </cell>
          <cell r="M1065">
            <v>29.31</v>
          </cell>
          <cell r="N1065">
            <v>0</v>
          </cell>
          <cell r="O1065">
            <v>29.31</v>
          </cell>
        </row>
        <row r="1066">
          <cell r="B1066" t="str">
            <v>NON BARG</v>
          </cell>
          <cell r="C1066">
            <v>34</v>
          </cell>
          <cell r="D1066" t="str">
            <v>HUMAN RESRC &amp; CORP SVCS</v>
          </cell>
          <cell r="E1066" t="str">
            <v>Staff</v>
          </cell>
          <cell r="F1066" t="str">
            <v>T70</v>
          </cell>
          <cell r="G1066" t="str">
            <v>Non Productive</v>
          </cell>
          <cell r="H1066" t="str">
            <v>LUMP SUM PAYMENT</v>
          </cell>
          <cell r="I1066">
            <v>0</v>
          </cell>
          <cell r="J1066">
            <v>6000</v>
          </cell>
          <cell r="K1066">
            <v>0</v>
          </cell>
          <cell r="L1066">
            <v>6000</v>
          </cell>
          <cell r="M1066">
            <v>6000</v>
          </cell>
          <cell r="N1066">
            <v>0</v>
          </cell>
          <cell r="O1066">
            <v>6000</v>
          </cell>
        </row>
        <row r="1067">
          <cell r="B1067" t="str">
            <v>NON BARG</v>
          </cell>
          <cell r="C1067">
            <v>34</v>
          </cell>
          <cell r="D1067" t="str">
            <v>HUMAN RESRC &amp; CORP SVCS</v>
          </cell>
          <cell r="E1067" t="str">
            <v>Staff</v>
          </cell>
          <cell r="F1067" t="str">
            <v>T80</v>
          </cell>
          <cell r="G1067" t="str">
            <v>Non Productive</v>
          </cell>
          <cell r="H1067" t="str">
            <v>OT ADJUSTMENT</v>
          </cell>
          <cell r="I1067">
            <v>0</v>
          </cell>
          <cell r="J1067">
            <v>2020.28</v>
          </cell>
          <cell r="K1067">
            <v>0</v>
          </cell>
          <cell r="L1067">
            <v>2020.28</v>
          </cell>
          <cell r="M1067">
            <v>2020.28</v>
          </cell>
          <cell r="N1067">
            <v>0</v>
          </cell>
          <cell r="O1067">
            <v>2020.28</v>
          </cell>
        </row>
        <row r="1068">
          <cell r="B1068" t="str">
            <v>NON BARG</v>
          </cell>
          <cell r="C1068">
            <v>34</v>
          </cell>
          <cell r="D1068" t="str">
            <v>HUMAN RESRC &amp; CORP SVCS</v>
          </cell>
          <cell r="E1068" t="str">
            <v>Staff</v>
          </cell>
          <cell r="F1068" t="str">
            <v>X12</v>
          </cell>
          <cell r="G1068" t="str">
            <v>Productive</v>
          </cell>
          <cell r="H1068" t="str">
            <v>TRAVEL TIME-STR OT</v>
          </cell>
          <cell r="I1068">
            <v>2</v>
          </cell>
          <cell r="J1068">
            <v>66.2</v>
          </cell>
          <cell r="K1068">
            <v>66.2</v>
          </cell>
          <cell r="L1068">
            <v>0</v>
          </cell>
          <cell r="M1068">
            <v>66.2</v>
          </cell>
          <cell r="N1068">
            <v>0</v>
          </cell>
          <cell r="O1068">
            <v>66.2</v>
          </cell>
        </row>
        <row r="1069">
          <cell r="B1069" t="str">
            <v>NON BARG</v>
          </cell>
          <cell r="C1069">
            <v>34</v>
          </cell>
          <cell r="D1069" t="str">
            <v>HUMAN RESRC &amp; CORP SVCS</v>
          </cell>
          <cell r="E1069" t="str">
            <v>Staff</v>
          </cell>
          <cell r="F1069" t="str">
            <v>X20</v>
          </cell>
          <cell r="G1069" t="str">
            <v>Productive</v>
          </cell>
          <cell r="H1069" t="str">
            <v>STRAIGHT OVERTIME</v>
          </cell>
          <cell r="I1069">
            <v>5931</v>
          </cell>
          <cell r="J1069">
            <v>181475.13</v>
          </cell>
          <cell r="K1069">
            <v>181475.13</v>
          </cell>
          <cell r="L1069">
            <v>0</v>
          </cell>
          <cell r="M1069">
            <v>181475.13</v>
          </cell>
          <cell r="N1069">
            <v>0</v>
          </cell>
          <cell r="O1069">
            <v>181475.13</v>
          </cell>
        </row>
        <row r="1070">
          <cell r="B1070" t="str">
            <v>NON BARG</v>
          </cell>
          <cell r="C1070">
            <v>34</v>
          </cell>
          <cell r="D1070" t="str">
            <v>HUMAN RESRC &amp; CORP SVCS</v>
          </cell>
          <cell r="E1070" t="str">
            <v>Staff</v>
          </cell>
          <cell r="F1070" t="str">
            <v>X23</v>
          </cell>
          <cell r="G1070" t="str">
            <v>Productive</v>
          </cell>
          <cell r="H1070" t="str">
            <v>EXEMPT OT DEDUCTIBLE</v>
          </cell>
          <cell r="I1070">
            <v>71.5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</row>
        <row r="1071">
          <cell r="B1071" t="str">
            <v>NON BARG</v>
          </cell>
          <cell r="C1071">
            <v>34</v>
          </cell>
          <cell r="D1071" t="str">
            <v>HUMAN RESRC &amp; CORP SVCS</v>
          </cell>
          <cell r="E1071" t="str">
            <v>Staff</v>
          </cell>
          <cell r="F1071" t="str">
            <v>X29</v>
          </cell>
          <cell r="G1071" t="str">
            <v>Productive</v>
          </cell>
          <cell r="H1071" t="str">
            <v>STR OT EMERG #2</v>
          </cell>
          <cell r="I1071">
            <v>119</v>
          </cell>
          <cell r="J1071">
            <v>5220.3900000000003</v>
          </cell>
          <cell r="K1071">
            <v>5220.3900000000003</v>
          </cell>
          <cell r="L1071">
            <v>0</v>
          </cell>
          <cell r="M1071">
            <v>5220.3900000000003</v>
          </cell>
          <cell r="N1071">
            <v>0</v>
          </cell>
          <cell r="O1071">
            <v>5220.3900000000003</v>
          </cell>
        </row>
        <row r="1072">
          <cell r="B1072" t="str">
            <v>NON BARG</v>
          </cell>
          <cell r="C1072">
            <v>34</v>
          </cell>
          <cell r="D1072" t="str">
            <v>HUMAN RESRC &amp; CORP SVCS</v>
          </cell>
          <cell r="E1072" t="str">
            <v>Staff</v>
          </cell>
          <cell r="F1072" t="str">
            <v>X34</v>
          </cell>
          <cell r="G1072" t="str">
            <v>Productive</v>
          </cell>
          <cell r="H1072" t="str">
            <v>STR OT NUC SUPPORT</v>
          </cell>
          <cell r="I1072">
            <v>1630</v>
          </cell>
          <cell r="J1072">
            <v>53707.8</v>
          </cell>
          <cell r="K1072">
            <v>53707.8</v>
          </cell>
          <cell r="L1072">
            <v>0</v>
          </cell>
          <cell r="M1072">
            <v>53707.8</v>
          </cell>
          <cell r="N1072">
            <v>0</v>
          </cell>
          <cell r="O1072">
            <v>53707.8</v>
          </cell>
        </row>
        <row r="1073">
          <cell r="B1073" t="str">
            <v>NON BARG</v>
          </cell>
          <cell r="C1073">
            <v>34</v>
          </cell>
          <cell r="D1073" t="str">
            <v>HUMAN RESRC &amp; CORP SVCS</v>
          </cell>
          <cell r="E1073" t="str">
            <v>Staff</v>
          </cell>
          <cell r="F1073" t="str">
            <v>Y12</v>
          </cell>
          <cell r="G1073" t="str">
            <v>Productive</v>
          </cell>
          <cell r="H1073" t="str">
            <v>TRAVEL TIME-1 1/2</v>
          </cell>
          <cell r="I1073">
            <v>602.25</v>
          </cell>
          <cell r="J1073">
            <v>17070.79</v>
          </cell>
          <cell r="K1073">
            <v>17070.79</v>
          </cell>
          <cell r="L1073">
            <v>0</v>
          </cell>
          <cell r="M1073">
            <v>17070.79</v>
          </cell>
          <cell r="N1073">
            <v>0</v>
          </cell>
          <cell r="O1073">
            <v>17070.79</v>
          </cell>
        </row>
        <row r="1074">
          <cell r="B1074" t="str">
            <v>NON BARG</v>
          </cell>
          <cell r="C1074">
            <v>34</v>
          </cell>
          <cell r="D1074" t="str">
            <v>HUMAN RESRC &amp; CORP SVCS</v>
          </cell>
          <cell r="E1074" t="str">
            <v>Staff</v>
          </cell>
          <cell r="F1074" t="str">
            <v>Y21</v>
          </cell>
          <cell r="G1074" t="str">
            <v>Productive</v>
          </cell>
          <cell r="H1074" t="str">
            <v>TIME &amp; ONE HALF OT</v>
          </cell>
          <cell r="I1074">
            <v>37872</v>
          </cell>
          <cell r="J1074">
            <v>1101795.4099999999</v>
          </cell>
          <cell r="K1074">
            <v>1101795.4099999999</v>
          </cell>
          <cell r="L1074">
            <v>0</v>
          </cell>
          <cell r="M1074">
            <v>1101795.4099999999</v>
          </cell>
          <cell r="N1074">
            <v>0</v>
          </cell>
          <cell r="O1074">
            <v>1101795.4099999999</v>
          </cell>
        </row>
        <row r="1075">
          <cell r="B1075" t="str">
            <v>NON BARG</v>
          </cell>
          <cell r="C1075">
            <v>34</v>
          </cell>
          <cell r="D1075" t="str">
            <v>HUMAN RESRC &amp; CORP SVCS</v>
          </cell>
          <cell r="E1075" t="str">
            <v>Staff</v>
          </cell>
          <cell r="F1075" t="str">
            <v>Y25</v>
          </cell>
          <cell r="G1075" t="str">
            <v>Productive</v>
          </cell>
          <cell r="H1075" t="str">
            <v>TEMP RELIEVING-1 1/2</v>
          </cell>
          <cell r="I1075">
            <v>2493.75</v>
          </cell>
          <cell r="J1075">
            <v>3936.24</v>
          </cell>
          <cell r="K1075">
            <v>3936.24</v>
          </cell>
          <cell r="L1075">
            <v>0</v>
          </cell>
          <cell r="M1075">
            <v>3936.24</v>
          </cell>
          <cell r="N1075">
            <v>0</v>
          </cell>
          <cell r="O1075">
            <v>3936.24</v>
          </cell>
        </row>
        <row r="1076">
          <cell r="B1076" t="str">
            <v>NON BARG</v>
          </cell>
          <cell r="C1076">
            <v>34</v>
          </cell>
          <cell r="D1076" t="str">
            <v>HUMAN RESRC &amp; CORP SVCS</v>
          </cell>
          <cell r="E1076" t="str">
            <v>Staff</v>
          </cell>
          <cell r="F1076" t="str">
            <v>Y50</v>
          </cell>
          <cell r="G1076" t="str">
            <v>Productive</v>
          </cell>
          <cell r="H1076" t="str">
            <v>1ST SHIFT DIFF-1 1/2</v>
          </cell>
          <cell r="I1076">
            <v>954.5</v>
          </cell>
          <cell r="J1076">
            <v>1073.93</v>
          </cell>
          <cell r="K1076">
            <v>1073.93</v>
          </cell>
          <cell r="L1076">
            <v>0</v>
          </cell>
          <cell r="M1076">
            <v>1073.93</v>
          </cell>
          <cell r="N1076">
            <v>0</v>
          </cell>
          <cell r="O1076">
            <v>1073.93</v>
          </cell>
        </row>
        <row r="1077">
          <cell r="B1077" t="str">
            <v>NON BARG</v>
          </cell>
          <cell r="C1077">
            <v>34</v>
          </cell>
          <cell r="D1077" t="str">
            <v>HUMAN RESRC &amp; CORP SVCS</v>
          </cell>
          <cell r="E1077" t="str">
            <v>Staff</v>
          </cell>
          <cell r="F1077" t="str">
            <v>Y51</v>
          </cell>
          <cell r="G1077" t="str">
            <v>Productive</v>
          </cell>
          <cell r="H1077" t="str">
            <v>3RD SHIFT DIFF-1 1/2</v>
          </cell>
          <cell r="I1077">
            <v>2789.75</v>
          </cell>
          <cell r="J1077">
            <v>2510.7800000000002</v>
          </cell>
          <cell r="K1077">
            <v>2510.7800000000002</v>
          </cell>
          <cell r="L1077">
            <v>0</v>
          </cell>
          <cell r="M1077">
            <v>2510.7800000000002</v>
          </cell>
          <cell r="N1077">
            <v>0</v>
          </cell>
          <cell r="O1077">
            <v>2510.7800000000002</v>
          </cell>
        </row>
        <row r="1078">
          <cell r="B1078" t="str">
            <v>NON BARG</v>
          </cell>
          <cell r="C1078">
            <v>34</v>
          </cell>
          <cell r="D1078" t="str">
            <v>HUMAN RESRC &amp; CORP SVCS</v>
          </cell>
          <cell r="E1078" t="str">
            <v>Staff</v>
          </cell>
          <cell r="F1078" t="str">
            <v>Z01</v>
          </cell>
          <cell r="G1078" t="str">
            <v>Productive</v>
          </cell>
          <cell r="H1078" t="str">
            <v>REGULAR-DBL OT</v>
          </cell>
          <cell r="I1078">
            <v>32</v>
          </cell>
          <cell r="J1078">
            <v>713.6</v>
          </cell>
          <cell r="K1078">
            <v>713.6</v>
          </cell>
          <cell r="L1078">
            <v>0</v>
          </cell>
          <cell r="M1078">
            <v>713.6</v>
          </cell>
          <cell r="N1078">
            <v>0</v>
          </cell>
          <cell r="O1078">
            <v>713.6</v>
          </cell>
        </row>
        <row r="1079">
          <cell r="B1079" t="str">
            <v>NON BARG</v>
          </cell>
          <cell r="C1079">
            <v>34</v>
          </cell>
          <cell r="D1079" t="str">
            <v>HUMAN RESRC &amp; CORP SVCS</v>
          </cell>
          <cell r="E1079" t="str">
            <v>Staff</v>
          </cell>
          <cell r="F1079" t="str">
            <v>Z09</v>
          </cell>
          <cell r="G1079" t="str">
            <v>Productive</v>
          </cell>
          <cell r="H1079" t="str">
            <v>OTHER HOURS-DBL OT</v>
          </cell>
          <cell r="I1079">
            <v>8</v>
          </cell>
          <cell r="J1079">
            <v>373.4</v>
          </cell>
          <cell r="K1079">
            <v>373.4</v>
          </cell>
          <cell r="L1079">
            <v>0</v>
          </cell>
          <cell r="M1079">
            <v>373.4</v>
          </cell>
          <cell r="N1079">
            <v>0</v>
          </cell>
          <cell r="O1079">
            <v>373.4</v>
          </cell>
        </row>
        <row r="1080">
          <cell r="B1080" t="str">
            <v>NON BARG</v>
          </cell>
          <cell r="C1080">
            <v>34</v>
          </cell>
          <cell r="D1080" t="str">
            <v>HUMAN RESRC &amp; CORP SVCS</v>
          </cell>
          <cell r="E1080" t="str">
            <v>Staff</v>
          </cell>
          <cell r="F1080" t="str">
            <v>Z12</v>
          </cell>
          <cell r="G1080" t="str">
            <v>Productive</v>
          </cell>
          <cell r="H1080" t="str">
            <v>TRAVEL TIME-DBL OT</v>
          </cell>
          <cell r="I1080">
            <v>16.25</v>
          </cell>
          <cell r="J1080">
            <v>636.12</v>
          </cell>
          <cell r="K1080">
            <v>636.12</v>
          </cell>
          <cell r="L1080">
            <v>0</v>
          </cell>
          <cell r="M1080">
            <v>636.12</v>
          </cell>
          <cell r="N1080">
            <v>0</v>
          </cell>
          <cell r="O1080">
            <v>636.12</v>
          </cell>
        </row>
        <row r="1081">
          <cell r="B1081" t="str">
            <v>NON BARG</v>
          </cell>
          <cell r="C1081">
            <v>34</v>
          </cell>
          <cell r="D1081" t="str">
            <v>HUMAN RESRC &amp; CORP SVCS</v>
          </cell>
          <cell r="E1081" t="str">
            <v>Staff</v>
          </cell>
          <cell r="F1081" t="str">
            <v>Z22</v>
          </cell>
          <cell r="G1081" t="str">
            <v>Productive</v>
          </cell>
          <cell r="H1081" t="str">
            <v>DOUBLE OVERTIME</v>
          </cell>
          <cell r="I1081">
            <v>1681.75</v>
          </cell>
          <cell r="J1081">
            <v>67349.42</v>
          </cell>
          <cell r="K1081">
            <v>67349.42</v>
          </cell>
          <cell r="L1081">
            <v>0</v>
          </cell>
          <cell r="M1081">
            <v>67349.42</v>
          </cell>
          <cell r="N1081">
            <v>0</v>
          </cell>
          <cell r="O1081">
            <v>67349.42</v>
          </cell>
        </row>
        <row r="1082">
          <cell r="B1082" t="str">
            <v>NON BARG</v>
          </cell>
          <cell r="C1082">
            <v>34</v>
          </cell>
          <cell r="D1082" t="str">
            <v>HUMAN RESRC &amp; CORP SVCS</v>
          </cell>
          <cell r="E1082" t="str">
            <v>Staff</v>
          </cell>
          <cell r="F1082" t="str">
            <v>Z25</v>
          </cell>
          <cell r="G1082" t="str">
            <v>Productive</v>
          </cell>
          <cell r="H1082" t="str">
            <v>TMP REL DBL OT</v>
          </cell>
          <cell r="I1082">
            <v>296</v>
          </cell>
          <cell r="J1082">
            <v>581.20000000000005</v>
          </cell>
          <cell r="K1082">
            <v>581.20000000000005</v>
          </cell>
          <cell r="L1082">
            <v>0</v>
          </cell>
          <cell r="M1082">
            <v>581.20000000000005</v>
          </cell>
          <cell r="N1082">
            <v>0</v>
          </cell>
          <cell r="O1082">
            <v>581.20000000000005</v>
          </cell>
        </row>
        <row r="1083">
          <cell r="B1083" t="str">
            <v>NON BARG</v>
          </cell>
          <cell r="C1083">
            <v>34</v>
          </cell>
          <cell r="D1083" t="str">
            <v>HUMAN RESRC &amp; CORP SVCS</v>
          </cell>
          <cell r="E1083" t="str">
            <v>Staff</v>
          </cell>
          <cell r="F1083" t="str">
            <v>Z50</v>
          </cell>
          <cell r="G1083" t="str">
            <v>Productive</v>
          </cell>
          <cell r="H1083" t="str">
            <v>1ST SHFT DBL OT</v>
          </cell>
          <cell r="I1083">
            <v>134</v>
          </cell>
          <cell r="J1083">
            <v>201</v>
          </cell>
          <cell r="K1083">
            <v>201</v>
          </cell>
          <cell r="L1083">
            <v>0</v>
          </cell>
          <cell r="M1083">
            <v>201</v>
          </cell>
          <cell r="N1083">
            <v>0</v>
          </cell>
          <cell r="O1083">
            <v>201</v>
          </cell>
        </row>
        <row r="1084">
          <cell r="B1084" t="str">
            <v>NON BARG</v>
          </cell>
          <cell r="C1084">
            <v>34</v>
          </cell>
          <cell r="D1084" t="str">
            <v>HUMAN RESRC &amp; CORP SVCS</v>
          </cell>
          <cell r="E1084" t="str">
            <v>Staff</v>
          </cell>
          <cell r="F1084" t="str">
            <v>Z51</v>
          </cell>
          <cell r="G1084" t="str">
            <v>Productive</v>
          </cell>
          <cell r="H1084" t="str">
            <v>3RD SHFT DBL OT</v>
          </cell>
          <cell r="I1084">
            <v>68.5</v>
          </cell>
          <cell r="J1084">
            <v>82.2</v>
          </cell>
          <cell r="K1084">
            <v>82.2</v>
          </cell>
          <cell r="L1084">
            <v>0</v>
          </cell>
          <cell r="M1084">
            <v>82.2</v>
          </cell>
          <cell r="N1084">
            <v>0</v>
          </cell>
          <cell r="O1084">
            <v>82.2</v>
          </cell>
        </row>
        <row r="1085">
          <cell r="B1085" t="str">
            <v>NON BARG</v>
          </cell>
          <cell r="C1085">
            <v>58</v>
          </cell>
          <cell r="D1085" t="str">
            <v>INFO MANAGEMENT</v>
          </cell>
          <cell r="E1085" t="str">
            <v>Staff</v>
          </cell>
          <cell r="F1085">
            <v>10</v>
          </cell>
          <cell r="G1085" t="str">
            <v>Productive</v>
          </cell>
          <cell r="H1085" t="str">
            <v>REGULAR</v>
          </cell>
          <cell r="I1085">
            <v>1211860.75</v>
          </cell>
          <cell r="J1085">
            <v>37677467.909999996</v>
          </cell>
          <cell r="K1085">
            <v>37677467.909999996</v>
          </cell>
          <cell r="L1085">
            <v>0</v>
          </cell>
          <cell r="M1085">
            <v>37677467.909999996</v>
          </cell>
          <cell r="N1085">
            <v>0</v>
          </cell>
          <cell r="O1085">
            <v>37677467.909999996</v>
          </cell>
        </row>
        <row r="1086">
          <cell r="B1086" t="str">
            <v>NON BARG</v>
          </cell>
          <cell r="C1086">
            <v>58</v>
          </cell>
          <cell r="D1086" t="str">
            <v>INFO MANAGEMENT</v>
          </cell>
          <cell r="E1086" t="str">
            <v>Staff</v>
          </cell>
          <cell r="F1086">
            <v>20</v>
          </cell>
          <cell r="G1086" t="str">
            <v>Non Productive</v>
          </cell>
          <cell r="H1086" t="str">
            <v>HOLIDAY</v>
          </cell>
          <cell r="I1086">
            <v>56888</v>
          </cell>
          <cell r="J1086">
            <v>1751342.55</v>
          </cell>
          <cell r="K1086">
            <v>0</v>
          </cell>
          <cell r="L1086">
            <v>1751342.55</v>
          </cell>
          <cell r="M1086">
            <v>1751342.55</v>
          </cell>
          <cell r="N1086">
            <v>0</v>
          </cell>
          <cell r="O1086">
            <v>1751342.55</v>
          </cell>
        </row>
        <row r="1087">
          <cell r="B1087" t="str">
            <v>NON BARG</v>
          </cell>
          <cell r="C1087">
            <v>58</v>
          </cell>
          <cell r="D1087" t="str">
            <v>INFO MANAGEMENT</v>
          </cell>
          <cell r="E1087" t="str">
            <v>Staff</v>
          </cell>
          <cell r="F1087">
            <v>30</v>
          </cell>
          <cell r="G1087" t="str">
            <v>Non Productive</v>
          </cell>
          <cell r="H1087" t="str">
            <v>VACATION</v>
          </cell>
          <cell r="I1087">
            <v>85629.5</v>
          </cell>
          <cell r="J1087">
            <v>2698001.28</v>
          </cell>
          <cell r="K1087">
            <v>0</v>
          </cell>
          <cell r="L1087">
            <v>2698001.28</v>
          </cell>
          <cell r="M1087">
            <v>2698001.28</v>
          </cell>
          <cell r="N1087">
            <v>0</v>
          </cell>
          <cell r="O1087">
            <v>2698001.28</v>
          </cell>
        </row>
        <row r="1088">
          <cell r="B1088" t="str">
            <v>NON BARG</v>
          </cell>
          <cell r="C1088">
            <v>58</v>
          </cell>
          <cell r="D1088" t="str">
            <v>INFO MANAGEMENT</v>
          </cell>
          <cell r="E1088" t="str">
            <v>Staff</v>
          </cell>
          <cell r="F1088">
            <v>40</v>
          </cell>
          <cell r="G1088" t="str">
            <v>Non Productive</v>
          </cell>
          <cell r="H1088" t="str">
            <v>EMPLOYEE ILLNESS</v>
          </cell>
          <cell r="I1088">
            <v>15341</v>
          </cell>
          <cell r="J1088">
            <v>452388.28</v>
          </cell>
          <cell r="K1088">
            <v>0</v>
          </cell>
          <cell r="L1088">
            <v>452388.28</v>
          </cell>
          <cell r="M1088">
            <v>452388.28</v>
          </cell>
          <cell r="N1088">
            <v>0</v>
          </cell>
          <cell r="O1088">
            <v>452388.28</v>
          </cell>
        </row>
        <row r="1089">
          <cell r="B1089" t="str">
            <v>NON BARG</v>
          </cell>
          <cell r="C1089">
            <v>58</v>
          </cell>
          <cell r="D1089" t="str">
            <v>INFO MANAGEMENT</v>
          </cell>
          <cell r="E1089" t="str">
            <v>Staff</v>
          </cell>
          <cell r="F1089">
            <v>50</v>
          </cell>
          <cell r="G1089" t="str">
            <v>Non Productive</v>
          </cell>
          <cell r="H1089" t="str">
            <v>JURY DUTY</v>
          </cell>
          <cell r="I1089">
            <v>552.5</v>
          </cell>
          <cell r="J1089">
            <v>16920.27</v>
          </cell>
          <cell r="K1089">
            <v>0</v>
          </cell>
          <cell r="L1089">
            <v>16920.27</v>
          </cell>
          <cell r="M1089">
            <v>16920.27</v>
          </cell>
          <cell r="N1089">
            <v>0</v>
          </cell>
          <cell r="O1089">
            <v>16920.27</v>
          </cell>
        </row>
        <row r="1090">
          <cell r="B1090" t="str">
            <v>NON BARG</v>
          </cell>
          <cell r="C1090">
            <v>58</v>
          </cell>
          <cell r="D1090" t="str">
            <v>INFO MANAGEMENT</v>
          </cell>
          <cell r="E1090" t="str">
            <v>Staff</v>
          </cell>
          <cell r="F1090">
            <v>60</v>
          </cell>
          <cell r="G1090" t="str">
            <v>Non Productive</v>
          </cell>
          <cell r="H1090" t="str">
            <v>COURT SERVICE</v>
          </cell>
          <cell r="I1090">
            <v>16</v>
          </cell>
          <cell r="J1090">
            <v>597.6</v>
          </cell>
          <cell r="K1090">
            <v>0</v>
          </cell>
          <cell r="L1090">
            <v>597.6</v>
          </cell>
          <cell r="M1090">
            <v>597.6</v>
          </cell>
          <cell r="N1090">
            <v>0</v>
          </cell>
          <cell r="O1090">
            <v>597.6</v>
          </cell>
        </row>
        <row r="1091">
          <cell r="B1091" t="str">
            <v>NON BARG</v>
          </cell>
          <cell r="C1091">
            <v>58</v>
          </cell>
          <cell r="D1091" t="str">
            <v>INFO MANAGEMENT</v>
          </cell>
          <cell r="E1091" t="str">
            <v>Staff</v>
          </cell>
          <cell r="F1091">
            <v>70</v>
          </cell>
          <cell r="G1091" t="str">
            <v>Non Productive</v>
          </cell>
          <cell r="H1091" t="str">
            <v>DEATH IN FAMILY</v>
          </cell>
          <cell r="I1091">
            <v>1497</v>
          </cell>
          <cell r="J1091">
            <v>47508.28</v>
          </cell>
          <cell r="K1091">
            <v>0</v>
          </cell>
          <cell r="L1091">
            <v>47508.28</v>
          </cell>
          <cell r="M1091">
            <v>47508.28</v>
          </cell>
          <cell r="N1091">
            <v>0</v>
          </cell>
          <cell r="O1091">
            <v>47508.28</v>
          </cell>
        </row>
        <row r="1092">
          <cell r="B1092" t="str">
            <v>NON BARG</v>
          </cell>
          <cell r="C1092">
            <v>58</v>
          </cell>
          <cell r="D1092" t="str">
            <v>INFO MANAGEMENT</v>
          </cell>
          <cell r="E1092" t="str">
            <v>Staff</v>
          </cell>
          <cell r="F1092">
            <v>90</v>
          </cell>
          <cell r="G1092" t="str">
            <v>Non Productive</v>
          </cell>
          <cell r="H1092" t="str">
            <v>OTHER REGULAR HOURS</v>
          </cell>
          <cell r="I1092">
            <v>15872</v>
          </cell>
          <cell r="J1092">
            <v>487174.8</v>
          </cell>
          <cell r="K1092">
            <v>0</v>
          </cell>
          <cell r="L1092">
            <v>487174.8</v>
          </cell>
          <cell r="M1092">
            <v>487174.8</v>
          </cell>
          <cell r="N1092">
            <v>0</v>
          </cell>
          <cell r="O1092">
            <v>487174.8</v>
          </cell>
        </row>
        <row r="1093">
          <cell r="B1093" t="str">
            <v>NON BARG</v>
          </cell>
          <cell r="C1093">
            <v>58</v>
          </cell>
          <cell r="D1093" t="str">
            <v>INFO MANAGEMENT</v>
          </cell>
          <cell r="E1093" t="str">
            <v>Staff</v>
          </cell>
          <cell r="F1093">
            <v>300</v>
          </cell>
          <cell r="G1093" t="str">
            <v>Non Productive</v>
          </cell>
          <cell r="H1093" t="str">
            <v>PERF EXC REWARD</v>
          </cell>
          <cell r="I1093">
            <v>0</v>
          </cell>
          <cell r="J1093">
            <v>1450831</v>
          </cell>
          <cell r="K1093">
            <v>0</v>
          </cell>
          <cell r="L1093">
            <v>1450831</v>
          </cell>
          <cell r="M1093">
            <v>1450831</v>
          </cell>
          <cell r="N1093">
            <v>0</v>
          </cell>
          <cell r="O1093">
            <v>1450831</v>
          </cell>
        </row>
        <row r="1094">
          <cell r="B1094" t="str">
            <v>NON BARG</v>
          </cell>
          <cell r="C1094">
            <v>58</v>
          </cell>
          <cell r="D1094" t="str">
            <v>INFO MANAGEMENT</v>
          </cell>
          <cell r="E1094" t="str">
            <v>Staff</v>
          </cell>
          <cell r="F1094">
            <v>310</v>
          </cell>
          <cell r="G1094" t="str">
            <v>Excluded</v>
          </cell>
          <cell r="H1094" t="str">
            <v>DISABILITY - COMPANY</v>
          </cell>
          <cell r="I1094">
            <v>0</v>
          </cell>
          <cell r="J1094">
            <v>699.8</v>
          </cell>
          <cell r="K1094">
            <v>0</v>
          </cell>
          <cell r="L1094">
            <v>0</v>
          </cell>
          <cell r="M1094">
            <v>0</v>
          </cell>
          <cell r="N1094">
            <v>699.8</v>
          </cell>
          <cell r="O1094">
            <v>699.8</v>
          </cell>
        </row>
        <row r="1095">
          <cell r="B1095" t="str">
            <v>NON BARG</v>
          </cell>
          <cell r="C1095">
            <v>58</v>
          </cell>
          <cell r="D1095" t="str">
            <v>INFO MANAGEMENT</v>
          </cell>
          <cell r="E1095" t="str">
            <v>Staff</v>
          </cell>
          <cell r="F1095">
            <v>330</v>
          </cell>
          <cell r="G1095" t="str">
            <v>Excluded</v>
          </cell>
          <cell r="H1095" t="str">
            <v>RETRO PAY THRFTBL</v>
          </cell>
          <cell r="I1095">
            <v>0</v>
          </cell>
          <cell r="J1095">
            <v>4743.1000000000004</v>
          </cell>
          <cell r="K1095">
            <v>0</v>
          </cell>
          <cell r="L1095">
            <v>0</v>
          </cell>
          <cell r="M1095">
            <v>0</v>
          </cell>
          <cell r="N1095">
            <v>4743.1000000000004</v>
          </cell>
          <cell r="O1095">
            <v>4743.1000000000004</v>
          </cell>
        </row>
        <row r="1096">
          <cell r="B1096" t="str">
            <v>NON BARG</v>
          </cell>
          <cell r="C1096">
            <v>58</v>
          </cell>
          <cell r="D1096" t="str">
            <v>INFO MANAGEMENT</v>
          </cell>
          <cell r="E1096" t="str">
            <v>Staff</v>
          </cell>
          <cell r="F1096">
            <v>430</v>
          </cell>
          <cell r="G1096" t="str">
            <v>Non Productive</v>
          </cell>
          <cell r="H1096" t="str">
            <v>FINAL VACATION ALLOW</v>
          </cell>
          <cell r="I1096">
            <v>13652.5</v>
          </cell>
          <cell r="J1096">
            <v>504734.73</v>
          </cell>
          <cell r="K1096">
            <v>0</v>
          </cell>
          <cell r="L1096">
            <v>504734.73</v>
          </cell>
          <cell r="M1096">
            <v>504734.73</v>
          </cell>
          <cell r="N1096">
            <v>0</v>
          </cell>
          <cell r="O1096">
            <v>504734.73</v>
          </cell>
        </row>
        <row r="1097">
          <cell r="B1097" t="str">
            <v>NON BARG</v>
          </cell>
          <cell r="C1097">
            <v>58</v>
          </cell>
          <cell r="D1097" t="str">
            <v>INFO MANAGEMENT</v>
          </cell>
          <cell r="E1097" t="str">
            <v>Staff</v>
          </cell>
          <cell r="F1097">
            <v>480</v>
          </cell>
          <cell r="G1097" t="str">
            <v>Non Productive</v>
          </cell>
          <cell r="H1097" t="str">
            <v>FINAL FLOATING HOL</v>
          </cell>
          <cell r="I1097">
            <v>480</v>
          </cell>
          <cell r="J1097">
            <v>25627.18</v>
          </cell>
          <cell r="K1097">
            <v>0</v>
          </cell>
          <cell r="L1097">
            <v>25627.18</v>
          </cell>
          <cell r="M1097">
            <v>25627.18</v>
          </cell>
          <cell r="N1097">
            <v>0</v>
          </cell>
          <cell r="O1097">
            <v>25627.18</v>
          </cell>
        </row>
        <row r="1098">
          <cell r="B1098" t="str">
            <v>NON BARG</v>
          </cell>
          <cell r="C1098">
            <v>58</v>
          </cell>
          <cell r="D1098" t="str">
            <v>INFO MANAGEMENT</v>
          </cell>
          <cell r="E1098" t="str">
            <v>Staff</v>
          </cell>
          <cell r="F1098">
            <v>530</v>
          </cell>
          <cell r="G1098" t="str">
            <v>Non Productive</v>
          </cell>
          <cell r="H1098" t="str">
            <v>S/T DISAB 100 PCT</v>
          </cell>
          <cell r="I1098">
            <v>2816</v>
          </cell>
          <cell r="J1098">
            <v>88660.7</v>
          </cell>
          <cell r="K1098">
            <v>0</v>
          </cell>
          <cell r="L1098">
            <v>88660.7</v>
          </cell>
          <cell r="M1098">
            <v>88660.7</v>
          </cell>
          <cell r="N1098">
            <v>0</v>
          </cell>
          <cell r="O1098">
            <v>88660.7</v>
          </cell>
        </row>
        <row r="1099">
          <cell r="B1099" t="str">
            <v>NON BARG</v>
          </cell>
          <cell r="C1099">
            <v>58</v>
          </cell>
          <cell r="D1099" t="str">
            <v>INFO MANAGEMENT</v>
          </cell>
          <cell r="E1099" t="str">
            <v>Staff</v>
          </cell>
          <cell r="F1099">
            <v>540</v>
          </cell>
          <cell r="G1099" t="str">
            <v>Non Productive</v>
          </cell>
          <cell r="H1099" t="str">
            <v>S/T DISAB 80 PCT</v>
          </cell>
          <cell r="I1099">
            <v>776</v>
          </cell>
          <cell r="J1099">
            <v>17912.96</v>
          </cell>
          <cell r="K1099">
            <v>0</v>
          </cell>
          <cell r="L1099">
            <v>17912.96</v>
          </cell>
          <cell r="M1099">
            <v>17912.96</v>
          </cell>
          <cell r="N1099">
            <v>0</v>
          </cell>
          <cell r="O1099">
            <v>17912.96</v>
          </cell>
        </row>
        <row r="1100">
          <cell r="B1100" t="str">
            <v>NON BARG</v>
          </cell>
          <cell r="C1100">
            <v>58</v>
          </cell>
          <cell r="D1100" t="str">
            <v>INFO MANAGEMENT</v>
          </cell>
          <cell r="E1100" t="str">
            <v>Staff</v>
          </cell>
          <cell r="F1100">
            <v>550</v>
          </cell>
          <cell r="G1100" t="str">
            <v>Non Productive</v>
          </cell>
          <cell r="H1100" t="str">
            <v>S/T DISAB 60 PCT</v>
          </cell>
          <cell r="I1100">
            <v>692</v>
          </cell>
          <cell r="J1100">
            <v>13434.84</v>
          </cell>
          <cell r="K1100">
            <v>0</v>
          </cell>
          <cell r="L1100">
            <v>13434.84</v>
          </cell>
          <cell r="M1100">
            <v>13434.84</v>
          </cell>
          <cell r="N1100">
            <v>0</v>
          </cell>
          <cell r="O1100">
            <v>13434.84</v>
          </cell>
        </row>
        <row r="1101">
          <cell r="B1101" t="str">
            <v>NON BARG</v>
          </cell>
          <cell r="C1101">
            <v>58</v>
          </cell>
          <cell r="D1101" t="str">
            <v>INFO MANAGEMENT</v>
          </cell>
          <cell r="E1101" t="str">
            <v>Staff</v>
          </cell>
          <cell r="F1101">
            <v>560</v>
          </cell>
          <cell r="G1101" t="str">
            <v>Non Productive</v>
          </cell>
          <cell r="H1101" t="str">
            <v>LUMP SUM - MERIT</v>
          </cell>
          <cell r="I1101">
            <v>0</v>
          </cell>
          <cell r="J1101">
            <v>454064</v>
          </cell>
          <cell r="K1101">
            <v>0</v>
          </cell>
          <cell r="L1101">
            <v>454064</v>
          </cell>
          <cell r="M1101">
            <v>454064</v>
          </cell>
          <cell r="N1101">
            <v>0</v>
          </cell>
          <cell r="O1101">
            <v>454064</v>
          </cell>
        </row>
        <row r="1102">
          <cell r="B1102" t="str">
            <v>NON BARG</v>
          </cell>
          <cell r="C1102">
            <v>58</v>
          </cell>
          <cell r="D1102" t="str">
            <v>INFO MANAGEMENT</v>
          </cell>
          <cell r="E1102" t="str">
            <v>Staff</v>
          </cell>
          <cell r="F1102">
            <v>580</v>
          </cell>
          <cell r="G1102" t="str">
            <v>Non Productive</v>
          </cell>
          <cell r="H1102" t="str">
            <v>SICKNESS IN FAMILY</v>
          </cell>
          <cell r="I1102">
            <v>3350</v>
          </cell>
          <cell r="J1102">
            <v>98671.35</v>
          </cell>
          <cell r="K1102">
            <v>0</v>
          </cell>
          <cell r="L1102">
            <v>98671.35</v>
          </cell>
          <cell r="M1102">
            <v>98671.35</v>
          </cell>
          <cell r="N1102">
            <v>0</v>
          </cell>
          <cell r="O1102">
            <v>98671.35</v>
          </cell>
        </row>
        <row r="1103">
          <cell r="B1103" t="str">
            <v>NON BARG</v>
          </cell>
          <cell r="C1103">
            <v>58</v>
          </cell>
          <cell r="D1103" t="str">
            <v>INFO MANAGEMENT</v>
          </cell>
          <cell r="E1103" t="str">
            <v>Staff</v>
          </cell>
          <cell r="F1103">
            <v>970</v>
          </cell>
          <cell r="G1103" t="str">
            <v>Excluded</v>
          </cell>
          <cell r="H1103" t="str">
            <v>PRETAX MEDICAL</v>
          </cell>
          <cell r="I1103">
            <v>0</v>
          </cell>
          <cell r="J1103">
            <v>-2270363.66</v>
          </cell>
          <cell r="K1103">
            <v>0</v>
          </cell>
          <cell r="L1103">
            <v>0</v>
          </cell>
          <cell r="M1103">
            <v>0</v>
          </cell>
          <cell r="N1103">
            <v>-2270363.66</v>
          </cell>
          <cell r="O1103">
            <v>-2270363.66</v>
          </cell>
        </row>
        <row r="1104">
          <cell r="B1104" t="str">
            <v>NON BARG</v>
          </cell>
          <cell r="C1104">
            <v>58</v>
          </cell>
          <cell r="D1104" t="str">
            <v>INFO MANAGEMENT</v>
          </cell>
          <cell r="E1104" t="str">
            <v>Staff</v>
          </cell>
          <cell r="F1104">
            <v>971</v>
          </cell>
          <cell r="G1104" t="str">
            <v>Excluded</v>
          </cell>
          <cell r="H1104" t="str">
            <v>MEDICAL BENEFIT $</v>
          </cell>
          <cell r="I1104">
            <v>0</v>
          </cell>
          <cell r="J1104">
            <v>1786942</v>
          </cell>
          <cell r="K1104">
            <v>0</v>
          </cell>
          <cell r="L1104">
            <v>0</v>
          </cell>
          <cell r="M1104">
            <v>0</v>
          </cell>
          <cell r="N1104">
            <v>1786942</v>
          </cell>
          <cell r="O1104">
            <v>1786942</v>
          </cell>
        </row>
        <row r="1105">
          <cell r="B1105" t="str">
            <v>NON BARG</v>
          </cell>
          <cell r="C1105">
            <v>58</v>
          </cell>
          <cell r="D1105" t="str">
            <v>INFO MANAGEMENT</v>
          </cell>
          <cell r="E1105" t="str">
            <v>Staff</v>
          </cell>
          <cell r="F1105">
            <v>972</v>
          </cell>
          <cell r="G1105" t="str">
            <v>Excluded</v>
          </cell>
          <cell r="H1105" t="str">
            <v>PRETAX DENTAL</v>
          </cell>
          <cell r="I1105">
            <v>0</v>
          </cell>
          <cell r="J1105">
            <v>-116549.03</v>
          </cell>
          <cell r="K1105">
            <v>0</v>
          </cell>
          <cell r="L1105">
            <v>0</v>
          </cell>
          <cell r="M1105">
            <v>0</v>
          </cell>
          <cell r="N1105">
            <v>-116549.03</v>
          </cell>
          <cell r="O1105">
            <v>-116549.03</v>
          </cell>
        </row>
        <row r="1106">
          <cell r="B1106" t="str">
            <v>NON BARG</v>
          </cell>
          <cell r="C1106">
            <v>58</v>
          </cell>
          <cell r="D1106" t="str">
            <v>INFO MANAGEMENT</v>
          </cell>
          <cell r="E1106" t="str">
            <v>Staff</v>
          </cell>
          <cell r="F1106">
            <v>973</v>
          </cell>
          <cell r="G1106" t="str">
            <v>Excluded</v>
          </cell>
          <cell r="H1106" t="str">
            <v>DENTAL BENEFIT $</v>
          </cell>
          <cell r="I1106">
            <v>0</v>
          </cell>
          <cell r="J1106">
            <v>51902.5</v>
          </cell>
          <cell r="K1106">
            <v>0</v>
          </cell>
          <cell r="L1106">
            <v>0</v>
          </cell>
          <cell r="M1106">
            <v>0</v>
          </cell>
          <cell r="N1106">
            <v>51902.5</v>
          </cell>
          <cell r="O1106">
            <v>51902.5</v>
          </cell>
        </row>
        <row r="1107">
          <cell r="B1107" t="str">
            <v>NON BARG</v>
          </cell>
          <cell r="C1107">
            <v>58</v>
          </cell>
          <cell r="D1107" t="str">
            <v>INFO MANAGEMENT</v>
          </cell>
          <cell r="E1107" t="str">
            <v>Staff</v>
          </cell>
          <cell r="F1107">
            <v>974</v>
          </cell>
          <cell r="G1107" t="str">
            <v>Excluded</v>
          </cell>
          <cell r="H1107" t="str">
            <v>PRETAX EMP LIFE INS</v>
          </cell>
          <cell r="I1107">
            <v>0</v>
          </cell>
          <cell r="J1107">
            <v>-177945.59</v>
          </cell>
          <cell r="K1107">
            <v>0</v>
          </cell>
          <cell r="L1107">
            <v>0</v>
          </cell>
          <cell r="M1107">
            <v>0</v>
          </cell>
          <cell r="N1107">
            <v>-177945.59</v>
          </cell>
          <cell r="O1107">
            <v>-177945.59</v>
          </cell>
        </row>
        <row r="1108">
          <cell r="B1108" t="str">
            <v>NON BARG</v>
          </cell>
          <cell r="C1108">
            <v>58</v>
          </cell>
          <cell r="D1108" t="str">
            <v>INFO MANAGEMENT</v>
          </cell>
          <cell r="E1108" t="str">
            <v>Staff</v>
          </cell>
          <cell r="F1108">
            <v>976</v>
          </cell>
          <cell r="G1108" t="str">
            <v>Excluded</v>
          </cell>
          <cell r="H1108" t="str">
            <v>LIFE INS BENEFIT $</v>
          </cell>
          <cell r="I1108">
            <v>0</v>
          </cell>
          <cell r="J1108">
            <v>44902.95</v>
          </cell>
          <cell r="K1108">
            <v>0</v>
          </cell>
          <cell r="L1108">
            <v>0</v>
          </cell>
          <cell r="M1108">
            <v>0</v>
          </cell>
          <cell r="N1108">
            <v>44902.95</v>
          </cell>
          <cell r="O1108">
            <v>44902.95</v>
          </cell>
        </row>
        <row r="1109">
          <cell r="B1109" t="str">
            <v>NON BARG</v>
          </cell>
          <cell r="C1109">
            <v>58</v>
          </cell>
          <cell r="D1109" t="str">
            <v>INFO MANAGEMENT</v>
          </cell>
          <cell r="E1109" t="str">
            <v>Staff</v>
          </cell>
          <cell r="F1109">
            <v>977</v>
          </cell>
          <cell r="G1109" t="str">
            <v>Excluded</v>
          </cell>
          <cell r="H1109" t="str">
            <v>PRETAX LTD</v>
          </cell>
          <cell r="I1109">
            <v>0</v>
          </cell>
          <cell r="J1109">
            <v>-222521.47</v>
          </cell>
          <cell r="K1109">
            <v>0</v>
          </cell>
          <cell r="L1109">
            <v>0</v>
          </cell>
          <cell r="M1109">
            <v>0</v>
          </cell>
          <cell r="N1109">
            <v>-222521.47</v>
          </cell>
          <cell r="O1109">
            <v>-222521.47</v>
          </cell>
        </row>
        <row r="1110">
          <cell r="B1110" t="str">
            <v>NON BARG</v>
          </cell>
          <cell r="C1110">
            <v>58</v>
          </cell>
          <cell r="D1110" t="str">
            <v>INFO MANAGEMENT</v>
          </cell>
          <cell r="E1110" t="str">
            <v>Staff</v>
          </cell>
          <cell r="F1110">
            <v>978</v>
          </cell>
          <cell r="G1110" t="str">
            <v>Excluded</v>
          </cell>
          <cell r="H1110" t="str">
            <v>LTD BENEFIT $</v>
          </cell>
          <cell r="I1110">
            <v>0</v>
          </cell>
          <cell r="J1110">
            <v>208961.33</v>
          </cell>
          <cell r="K1110">
            <v>0</v>
          </cell>
          <cell r="L1110">
            <v>0</v>
          </cell>
          <cell r="M1110">
            <v>0</v>
          </cell>
          <cell r="N1110">
            <v>208961.33</v>
          </cell>
          <cell r="O1110">
            <v>208961.33</v>
          </cell>
        </row>
        <row r="1111">
          <cell r="B1111" t="str">
            <v>NON BARG</v>
          </cell>
          <cell r="C1111">
            <v>58</v>
          </cell>
          <cell r="D1111" t="str">
            <v>INFO MANAGEMENT</v>
          </cell>
          <cell r="E1111" t="str">
            <v>Staff</v>
          </cell>
          <cell r="F1111">
            <v>979</v>
          </cell>
          <cell r="G1111" t="str">
            <v>Excluded</v>
          </cell>
          <cell r="H1111" t="str">
            <v>VACATION BUY</v>
          </cell>
          <cell r="I1111">
            <v>0</v>
          </cell>
          <cell r="J1111">
            <v>-243433.58</v>
          </cell>
          <cell r="K1111">
            <v>0</v>
          </cell>
          <cell r="L1111">
            <v>0</v>
          </cell>
          <cell r="M1111">
            <v>0</v>
          </cell>
          <cell r="N1111">
            <v>-243433.58</v>
          </cell>
          <cell r="O1111">
            <v>-243433.58</v>
          </cell>
        </row>
        <row r="1112">
          <cell r="B1112" t="str">
            <v>NON BARG</v>
          </cell>
          <cell r="C1112">
            <v>58</v>
          </cell>
          <cell r="D1112" t="str">
            <v>INFO MANAGEMENT</v>
          </cell>
          <cell r="E1112" t="str">
            <v>Staff</v>
          </cell>
          <cell r="F1112">
            <v>981</v>
          </cell>
          <cell r="G1112" t="str">
            <v>Excluded</v>
          </cell>
          <cell r="H1112" t="str">
            <v>PRETAX HLTH CARE</v>
          </cell>
          <cell r="I1112">
            <v>0</v>
          </cell>
          <cell r="J1112">
            <v>-122335.92</v>
          </cell>
          <cell r="K1112">
            <v>0</v>
          </cell>
          <cell r="L1112">
            <v>0</v>
          </cell>
          <cell r="M1112">
            <v>0</v>
          </cell>
          <cell r="N1112">
            <v>-122335.92</v>
          </cell>
          <cell r="O1112">
            <v>-122335.92</v>
          </cell>
        </row>
        <row r="1113">
          <cell r="B1113" t="str">
            <v>NON BARG</v>
          </cell>
          <cell r="C1113">
            <v>58</v>
          </cell>
          <cell r="D1113" t="str">
            <v>INFO MANAGEMENT</v>
          </cell>
          <cell r="E1113" t="str">
            <v>Staff</v>
          </cell>
          <cell r="F1113">
            <v>983</v>
          </cell>
          <cell r="G1113" t="str">
            <v>Excluded</v>
          </cell>
          <cell r="H1113" t="str">
            <v>PRETAX DEP CARE</v>
          </cell>
          <cell r="I1113">
            <v>0</v>
          </cell>
          <cell r="J1113">
            <v>-100669.58</v>
          </cell>
          <cell r="K1113">
            <v>0</v>
          </cell>
          <cell r="L1113">
            <v>0</v>
          </cell>
          <cell r="M1113">
            <v>0</v>
          </cell>
          <cell r="N1113">
            <v>-100669.58</v>
          </cell>
          <cell r="O1113">
            <v>-100669.58</v>
          </cell>
        </row>
        <row r="1114">
          <cell r="B1114" t="str">
            <v>NON BARG</v>
          </cell>
          <cell r="C1114">
            <v>58</v>
          </cell>
          <cell r="D1114" t="str">
            <v>INFO MANAGEMENT</v>
          </cell>
          <cell r="E1114" t="str">
            <v>Staff</v>
          </cell>
          <cell r="F1114">
            <v>984</v>
          </cell>
          <cell r="G1114" t="str">
            <v>Excluded</v>
          </cell>
          <cell r="H1114" t="str">
            <v>VISION - PRE-TAX DED</v>
          </cell>
          <cell r="I1114">
            <v>0</v>
          </cell>
          <cell r="J1114">
            <v>-55518.7</v>
          </cell>
          <cell r="K1114">
            <v>0</v>
          </cell>
          <cell r="L1114">
            <v>0</v>
          </cell>
          <cell r="M1114">
            <v>0</v>
          </cell>
          <cell r="N1114">
            <v>-55518.7</v>
          </cell>
          <cell r="O1114">
            <v>-55518.7</v>
          </cell>
        </row>
        <row r="1115">
          <cell r="B1115" t="str">
            <v>NON BARG</v>
          </cell>
          <cell r="C1115">
            <v>58</v>
          </cell>
          <cell r="D1115" t="str">
            <v>INFO MANAGEMENT</v>
          </cell>
          <cell r="E1115" t="str">
            <v>Staff</v>
          </cell>
          <cell r="F1115">
            <v>985</v>
          </cell>
          <cell r="G1115" t="str">
            <v>Excluded</v>
          </cell>
          <cell r="H1115" t="str">
            <v>VACATION BUY</v>
          </cell>
          <cell r="I1115">
            <v>0</v>
          </cell>
          <cell r="J1115">
            <v>-8839.0499999999993</v>
          </cell>
          <cell r="K1115">
            <v>0</v>
          </cell>
          <cell r="L1115">
            <v>0</v>
          </cell>
          <cell r="M1115">
            <v>0</v>
          </cell>
          <cell r="N1115">
            <v>-8839.0499999999993</v>
          </cell>
          <cell r="O1115">
            <v>-8839.0499999999993</v>
          </cell>
        </row>
        <row r="1116">
          <cell r="B1116" t="str">
            <v>NON BARG</v>
          </cell>
          <cell r="C1116">
            <v>58</v>
          </cell>
          <cell r="D1116" t="str">
            <v>INFO MANAGEMENT</v>
          </cell>
          <cell r="E1116" t="str">
            <v>Staff</v>
          </cell>
          <cell r="F1116">
            <v>990</v>
          </cell>
          <cell r="G1116" t="str">
            <v>Excluded</v>
          </cell>
          <cell r="H1116" t="str">
            <v>THRIFT CATCH UP</v>
          </cell>
          <cell r="I1116">
            <v>0</v>
          </cell>
          <cell r="J1116">
            <v>-21043.84</v>
          </cell>
          <cell r="K1116">
            <v>0</v>
          </cell>
          <cell r="L1116">
            <v>0</v>
          </cell>
          <cell r="M1116">
            <v>0</v>
          </cell>
          <cell r="N1116">
            <v>-21043.84</v>
          </cell>
          <cell r="O1116">
            <v>-21043.84</v>
          </cell>
        </row>
        <row r="1117">
          <cell r="B1117" t="str">
            <v>NON BARG</v>
          </cell>
          <cell r="C1117">
            <v>58</v>
          </cell>
          <cell r="D1117" t="str">
            <v>INFO MANAGEMENT</v>
          </cell>
          <cell r="E1117" t="str">
            <v>Staff</v>
          </cell>
          <cell r="F1117">
            <v>993</v>
          </cell>
          <cell r="G1117" t="str">
            <v>Excluded</v>
          </cell>
          <cell r="H1117" t="str">
            <v>EX BASIC THRFT(STP)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</row>
        <row r="1118">
          <cell r="B1118" t="str">
            <v>NON BARG</v>
          </cell>
          <cell r="C1118">
            <v>58</v>
          </cell>
          <cell r="D1118" t="str">
            <v>INFO MANAGEMENT</v>
          </cell>
          <cell r="E1118" t="str">
            <v>Staff</v>
          </cell>
          <cell r="F1118">
            <v>998</v>
          </cell>
          <cell r="G1118" t="str">
            <v>Excluded</v>
          </cell>
          <cell r="H1118" t="str">
            <v>BA THRFT STP AT CAP</v>
          </cell>
          <cell r="I1118">
            <v>0</v>
          </cell>
          <cell r="J1118">
            <v>-2339847.17</v>
          </cell>
          <cell r="K1118">
            <v>0</v>
          </cell>
          <cell r="L1118">
            <v>0</v>
          </cell>
          <cell r="M1118">
            <v>0</v>
          </cell>
          <cell r="N1118">
            <v>-2339847.17</v>
          </cell>
          <cell r="O1118">
            <v>-2339847.17</v>
          </cell>
        </row>
        <row r="1119">
          <cell r="B1119" t="str">
            <v>NON BARG</v>
          </cell>
          <cell r="C1119">
            <v>58</v>
          </cell>
          <cell r="D1119" t="str">
            <v>INFO MANAGEMENT</v>
          </cell>
          <cell r="E1119" t="str">
            <v>Staff</v>
          </cell>
          <cell r="F1119">
            <v>999</v>
          </cell>
          <cell r="G1119" t="str">
            <v>Excluded</v>
          </cell>
          <cell r="H1119" t="str">
            <v>SUP THRFT STP AT CAP</v>
          </cell>
          <cell r="I1119">
            <v>0</v>
          </cell>
          <cell r="J1119">
            <v>-1144629.83</v>
          </cell>
          <cell r="K1119">
            <v>0</v>
          </cell>
          <cell r="L1119">
            <v>0</v>
          </cell>
          <cell r="M1119">
            <v>0</v>
          </cell>
          <cell r="N1119">
            <v>-1144629.83</v>
          </cell>
          <cell r="O1119">
            <v>-1144629.83</v>
          </cell>
        </row>
        <row r="1120">
          <cell r="B1120" t="str">
            <v>NON BARG</v>
          </cell>
          <cell r="C1120">
            <v>58</v>
          </cell>
          <cell r="D1120" t="str">
            <v>INFO MANAGEMENT</v>
          </cell>
          <cell r="E1120" t="str">
            <v>Staff</v>
          </cell>
          <cell r="F1120" t="str">
            <v>C09</v>
          </cell>
          <cell r="G1120" t="str">
            <v>Excluded</v>
          </cell>
          <cell r="H1120" t="str">
            <v>SEVERANCE PAY</v>
          </cell>
          <cell r="I1120">
            <v>0</v>
          </cell>
          <cell r="J1120">
            <v>2515533.5</v>
          </cell>
          <cell r="K1120">
            <v>0</v>
          </cell>
          <cell r="L1120">
            <v>0</v>
          </cell>
          <cell r="M1120">
            <v>0</v>
          </cell>
          <cell r="N1120">
            <v>2515533.5</v>
          </cell>
          <cell r="O1120">
            <v>2515533.5</v>
          </cell>
        </row>
        <row r="1121">
          <cell r="B1121" t="str">
            <v>NON BARG</v>
          </cell>
          <cell r="C1121">
            <v>58</v>
          </cell>
          <cell r="D1121" t="str">
            <v>INFO MANAGEMENT</v>
          </cell>
          <cell r="E1121" t="str">
            <v>Staff</v>
          </cell>
          <cell r="F1121" t="str">
            <v>C11</v>
          </cell>
          <cell r="G1121" t="str">
            <v>Excluded</v>
          </cell>
          <cell r="H1121" t="str">
            <v>GEOGRAPHIC DIFFERENTIAL</v>
          </cell>
          <cell r="I1121">
            <v>0</v>
          </cell>
          <cell r="J1121">
            <v>9230.76</v>
          </cell>
          <cell r="K1121">
            <v>0</v>
          </cell>
          <cell r="L1121">
            <v>0</v>
          </cell>
          <cell r="M1121">
            <v>0</v>
          </cell>
          <cell r="N1121">
            <v>9230.76</v>
          </cell>
          <cell r="O1121">
            <v>9230.76</v>
          </cell>
        </row>
        <row r="1122">
          <cell r="B1122" t="str">
            <v>NON BARG</v>
          </cell>
          <cell r="C1122">
            <v>58</v>
          </cell>
          <cell r="D1122" t="str">
            <v>INFO MANAGEMENT</v>
          </cell>
          <cell r="E1122" t="str">
            <v>Staff</v>
          </cell>
          <cell r="F1122" t="str">
            <v>C37</v>
          </cell>
          <cell r="G1122" t="str">
            <v>Excluded</v>
          </cell>
          <cell r="H1122" t="str">
            <v>UNUSED VACATION PAY</v>
          </cell>
          <cell r="I1122">
            <v>0</v>
          </cell>
          <cell r="J1122">
            <v>30377.68</v>
          </cell>
          <cell r="K1122">
            <v>0</v>
          </cell>
          <cell r="L1122">
            <v>0</v>
          </cell>
          <cell r="M1122">
            <v>0</v>
          </cell>
          <cell r="N1122">
            <v>30377.68</v>
          </cell>
          <cell r="O1122">
            <v>30377.68</v>
          </cell>
        </row>
        <row r="1123">
          <cell r="B1123" t="str">
            <v>NON BARG</v>
          </cell>
          <cell r="C1123">
            <v>58</v>
          </cell>
          <cell r="D1123" t="str">
            <v>INFO MANAGEMENT</v>
          </cell>
          <cell r="E1123" t="str">
            <v>Staff</v>
          </cell>
          <cell r="F1123" t="str">
            <v>D20</v>
          </cell>
          <cell r="G1123" t="str">
            <v>Excluded</v>
          </cell>
          <cell r="H1123" t="str">
            <v>S A R STOCK VALUE</v>
          </cell>
          <cell r="I1123">
            <v>0</v>
          </cell>
          <cell r="J1123">
            <v>36192.239999999998</v>
          </cell>
          <cell r="K1123">
            <v>0</v>
          </cell>
          <cell r="L1123">
            <v>0</v>
          </cell>
          <cell r="M1123">
            <v>0</v>
          </cell>
          <cell r="N1123">
            <v>36192.239999999998</v>
          </cell>
          <cell r="O1123">
            <v>36192.239999999998</v>
          </cell>
        </row>
        <row r="1124">
          <cell r="B1124" t="str">
            <v>NON BARG</v>
          </cell>
          <cell r="C1124">
            <v>58</v>
          </cell>
          <cell r="D1124" t="str">
            <v>INFO MANAGEMENT</v>
          </cell>
          <cell r="E1124" t="str">
            <v>Staff</v>
          </cell>
          <cell r="F1124" t="str">
            <v>D21</v>
          </cell>
          <cell r="G1124" t="str">
            <v>Excluded</v>
          </cell>
          <cell r="H1124" t="str">
            <v>S A R CASH VALUE</v>
          </cell>
          <cell r="I1124">
            <v>0</v>
          </cell>
          <cell r="J1124">
            <v>17987.759999999998</v>
          </cell>
          <cell r="K1124">
            <v>0</v>
          </cell>
          <cell r="L1124">
            <v>0</v>
          </cell>
          <cell r="M1124">
            <v>0</v>
          </cell>
          <cell r="N1124">
            <v>17987.759999999998</v>
          </cell>
          <cell r="O1124">
            <v>17987.759999999998</v>
          </cell>
        </row>
        <row r="1125">
          <cell r="B1125" t="str">
            <v>NON BARG</v>
          </cell>
          <cell r="C1125">
            <v>58</v>
          </cell>
          <cell r="D1125" t="str">
            <v>INFO MANAGEMENT</v>
          </cell>
          <cell r="E1125" t="str">
            <v>Staff</v>
          </cell>
          <cell r="F1125" t="str">
            <v>D24</v>
          </cell>
          <cell r="G1125" t="str">
            <v>Excluded</v>
          </cell>
          <cell r="H1125" t="str">
            <v>RSA DIV - IMP</v>
          </cell>
          <cell r="I1125">
            <v>0</v>
          </cell>
          <cell r="J1125">
            <v>2494</v>
          </cell>
          <cell r="K1125">
            <v>0</v>
          </cell>
          <cell r="L1125">
            <v>0</v>
          </cell>
          <cell r="M1125">
            <v>0</v>
          </cell>
          <cell r="N1125">
            <v>2494</v>
          </cell>
          <cell r="O1125">
            <v>2494</v>
          </cell>
        </row>
        <row r="1126">
          <cell r="B1126" t="str">
            <v>NON BARG</v>
          </cell>
          <cell r="C1126">
            <v>58</v>
          </cell>
          <cell r="D1126" t="str">
            <v>INFO MANAGEMENT</v>
          </cell>
          <cell r="E1126" t="str">
            <v>Staff</v>
          </cell>
          <cell r="F1126" t="str">
            <v>D30</v>
          </cell>
          <cell r="G1126" t="str">
            <v>Excluded</v>
          </cell>
          <cell r="H1126" t="str">
            <v>IMP STOCK OPTION</v>
          </cell>
          <cell r="I1126">
            <v>0</v>
          </cell>
          <cell r="J1126">
            <v>61737.5</v>
          </cell>
          <cell r="K1126">
            <v>0</v>
          </cell>
          <cell r="L1126">
            <v>0</v>
          </cell>
          <cell r="M1126">
            <v>0</v>
          </cell>
          <cell r="N1126">
            <v>61737.5</v>
          </cell>
          <cell r="O1126">
            <v>61737.5</v>
          </cell>
        </row>
        <row r="1127">
          <cell r="B1127" t="str">
            <v>NON BARG</v>
          </cell>
          <cell r="C1127">
            <v>58</v>
          </cell>
          <cell r="D1127" t="str">
            <v>INFO MANAGEMENT</v>
          </cell>
          <cell r="E1127" t="str">
            <v>Staff</v>
          </cell>
          <cell r="F1127" t="str">
            <v>G01</v>
          </cell>
          <cell r="G1127" t="str">
            <v>Excluded</v>
          </cell>
          <cell r="H1127" t="str">
            <v>SIGNING BONUS</v>
          </cell>
          <cell r="I1127">
            <v>0</v>
          </cell>
          <cell r="J1127">
            <v>191500</v>
          </cell>
          <cell r="K1127">
            <v>0</v>
          </cell>
          <cell r="L1127">
            <v>0</v>
          </cell>
          <cell r="M1127">
            <v>0</v>
          </cell>
          <cell r="N1127">
            <v>191500</v>
          </cell>
          <cell r="O1127">
            <v>191500</v>
          </cell>
        </row>
        <row r="1128">
          <cell r="B1128" t="str">
            <v>NON BARG</v>
          </cell>
          <cell r="C1128">
            <v>58</v>
          </cell>
          <cell r="D1128" t="str">
            <v>INFO MANAGEMENT</v>
          </cell>
          <cell r="E1128" t="str">
            <v>Staff</v>
          </cell>
          <cell r="F1128" t="str">
            <v>G03</v>
          </cell>
          <cell r="G1128" t="str">
            <v>Excluded</v>
          </cell>
          <cell r="H1128" t="str">
            <v>IMP RECOGNITION AWARD</v>
          </cell>
          <cell r="I1128">
            <v>0</v>
          </cell>
          <cell r="J1128">
            <v>1370</v>
          </cell>
          <cell r="K1128">
            <v>0</v>
          </cell>
          <cell r="L1128">
            <v>0</v>
          </cell>
          <cell r="M1128">
            <v>0</v>
          </cell>
          <cell r="N1128">
            <v>1370</v>
          </cell>
          <cell r="O1128">
            <v>1370</v>
          </cell>
        </row>
        <row r="1129">
          <cell r="B1129" t="str">
            <v>NON BARG</v>
          </cell>
          <cell r="C1129">
            <v>58</v>
          </cell>
          <cell r="D1129" t="str">
            <v>INFO MANAGEMENT</v>
          </cell>
          <cell r="E1129" t="str">
            <v>Staff</v>
          </cell>
          <cell r="F1129" t="str">
            <v>G04</v>
          </cell>
          <cell r="G1129" t="str">
            <v>Excluded</v>
          </cell>
          <cell r="H1129" t="str">
            <v>GROSSUP</v>
          </cell>
          <cell r="I1129">
            <v>0</v>
          </cell>
          <cell r="J1129">
            <v>1516.4</v>
          </cell>
          <cell r="K1129">
            <v>0</v>
          </cell>
          <cell r="L1129">
            <v>0</v>
          </cell>
          <cell r="M1129">
            <v>0</v>
          </cell>
          <cell r="N1129">
            <v>1516.4</v>
          </cell>
          <cell r="O1129">
            <v>1516.4</v>
          </cell>
        </row>
        <row r="1130">
          <cell r="B1130" t="str">
            <v>NON BARG</v>
          </cell>
          <cell r="C1130">
            <v>58</v>
          </cell>
          <cell r="D1130" t="str">
            <v>INFO MANAGEMENT</v>
          </cell>
          <cell r="E1130" t="str">
            <v>Staff</v>
          </cell>
          <cell r="F1130" t="str">
            <v>G09</v>
          </cell>
          <cell r="G1130" t="str">
            <v>Excluded</v>
          </cell>
          <cell r="H1130" t="str">
            <v>WELLNESS REFUND</v>
          </cell>
          <cell r="I1130">
            <v>0</v>
          </cell>
          <cell r="J1130">
            <v>2977.47</v>
          </cell>
          <cell r="K1130">
            <v>0</v>
          </cell>
          <cell r="L1130">
            <v>0</v>
          </cell>
          <cell r="M1130">
            <v>0</v>
          </cell>
          <cell r="N1130">
            <v>2977.47</v>
          </cell>
          <cell r="O1130">
            <v>2977.47</v>
          </cell>
        </row>
        <row r="1131">
          <cell r="B1131" t="str">
            <v>NON BARG</v>
          </cell>
          <cell r="C1131">
            <v>58</v>
          </cell>
          <cell r="D1131" t="str">
            <v>INFO MANAGEMENT</v>
          </cell>
          <cell r="E1131" t="str">
            <v>Staff</v>
          </cell>
          <cell r="F1131" t="str">
            <v>G20</v>
          </cell>
          <cell r="G1131" t="str">
            <v>Excluded</v>
          </cell>
          <cell r="H1131" t="str">
            <v>MOV EXP-TXBL</v>
          </cell>
          <cell r="I1131">
            <v>0</v>
          </cell>
          <cell r="J1131">
            <v>157635.29</v>
          </cell>
          <cell r="K1131">
            <v>0</v>
          </cell>
          <cell r="L1131">
            <v>0</v>
          </cell>
          <cell r="M1131">
            <v>0</v>
          </cell>
          <cell r="N1131">
            <v>157635.29</v>
          </cell>
          <cell r="O1131">
            <v>157635.29</v>
          </cell>
        </row>
        <row r="1132">
          <cell r="B1132" t="str">
            <v>NON BARG</v>
          </cell>
          <cell r="C1132">
            <v>58</v>
          </cell>
          <cell r="D1132" t="str">
            <v>INFO MANAGEMENT</v>
          </cell>
          <cell r="E1132" t="str">
            <v>Staff</v>
          </cell>
          <cell r="F1132" t="str">
            <v>G25</v>
          </cell>
          <cell r="G1132" t="str">
            <v>Excluded</v>
          </cell>
          <cell r="H1132" t="str">
            <v>MOV EXP GROSSUP</v>
          </cell>
          <cell r="I1132">
            <v>0</v>
          </cell>
          <cell r="J1132">
            <v>55214.19</v>
          </cell>
          <cell r="K1132">
            <v>0</v>
          </cell>
          <cell r="L1132">
            <v>0</v>
          </cell>
          <cell r="M1132">
            <v>0</v>
          </cell>
          <cell r="N1132">
            <v>55214.19</v>
          </cell>
          <cell r="O1132">
            <v>55214.19</v>
          </cell>
        </row>
        <row r="1133">
          <cell r="B1133" t="str">
            <v>NON BARG</v>
          </cell>
          <cell r="C1133">
            <v>58</v>
          </cell>
          <cell r="D1133" t="str">
            <v>INFO MANAGEMENT</v>
          </cell>
          <cell r="E1133" t="str">
            <v>Staff</v>
          </cell>
          <cell r="F1133" t="str">
            <v>G30</v>
          </cell>
          <cell r="G1133" t="str">
            <v>Excluded</v>
          </cell>
          <cell r="H1133" t="str">
            <v>MOV EXP INCENT TXBL</v>
          </cell>
          <cell r="I1133">
            <v>0</v>
          </cell>
          <cell r="J1133">
            <v>16715</v>
          </cell>
          <cell r="K1133">
            <v>0</v>
          </cell>
          <cell r="L1133">
            <v>0</v>
          </cell>
          <cell r="M1133">
            <v>0</v>
          </cell>
          <cell r="N1133">
            <v>16715</v>
          </cell>
          <cell r="O1133">
            <v>16715</v>
          </cell>
        </row>
        <row r="1134">
          <cell r="B1134" t="str">
            <v>NON BARG</v>
          </cell>
          <cell r="C1134">
            <v>58</v>
          </cell>
          <cell r="D1134" t="str">
            <v>INFO MANAGEMENT</v>
          </cell>
          <cell r="E1134" t="str">
            <v>Staff</v>
          </cell>
          <cell r="F1134" t="str">
            <v>H30</v>
          </cell>
          <cell r="G1134" t="str">
            <v>Non Productive</v>
          </cell>
          <cell r="H1134" t="str">
            <v>PERF EXC REWARD</v>
          </cell>
          <cell r="I1134">
            <v>0</v>
          </cell>
          <cell r="J1134">
            <v>2194393</v>
          </cell>
          <cell r="K1134">
            <v>0</v>
          </cell>
          <cell r="L1134">
            <v>2194393</v>
          </cell>
          <cell r="M1134">
            <v>2194393</v>
          </cell>
          <cell r="N1134">
            <v>0</v>
          </cell>
          <cell r="O1134">
            <v>2194393</v>
          </cell>
        </row>
        <row r="1135">
          <cell r="B1135" t="str">
            <v>NON BARG</v>
          </cell>
          <cell r="C1135">
            <v>58</v>
          </cell>
          <cell r="D1135" t="str">
            <v>INFO MANAGEMENT</v>
          </cell>
          <cell r="E1135" t="str">
            <v>Staff</v>
          </cell>
          <cell r="F1135" t="str">
            <v>H35</v>
          </cell>
          <cell r="G1135" t="str">
            <v>Excluded</v>
          </cell>
          <cell r="H1135" t="str">
            <v>INCENTIVE</v>
          </cell>
          <cell r="I1135">
            <v>0</v>
          </cell>
          <cell r="J1135">
            <v>10311</v>
          </cell>
          <cell r="K1135">
            <v>0</v>
          </cell>
          <cell r="L1135">
            <v>0</v>
          </cell>
          <cell r="M1135">
            <v>0</v>
          </cell>
          <cell r="N1135">
            <v>10311</v>
          </cell>
          <cell r="O1135">
            <v>10311</v>
          </cell>
        </row>
        <row r="1136">
          <cell r="B1136" t="str">
            <v>NON BARG</v>
          </cell>
          <cell r="C1136">
            <v>58</v>
          </cell>
          <cell r="D1136" t="str">
            <v>INFO MANAGEMENT</v>
          </cell>
          <cell r="E1136" t="str">
            <v>Staff</v>
          </cell>
          <cell r="F1136" t="str">
            <v>J10</v>
          </cell>
          <cell r="G1136" t="str">
            <v>Excluded</v>
          </cell>
          <cell r="H1136" t="str">
            <v>O.T. MEALS NON-XM</v>
          </cell>
          <cell r="I1136">
            <v>645</v>
          </cell>
          <cell r="J1136">
            <v>7095</v>
          </cell>
          <cell r="K1136">
            <v>0</v>
          </cell>
          <cell r="L1136">
            <v>0</v>
          </cell>
          <cell r="M1136">
            <v>0</v>
          </cell>
          <cell r="N1136">
            <v>7095</v>
          </cell>
          <cell r="O1136">
            <v>7095</v>
          </cell>
        </row>
        <row r="1137">
          <cell r="B1137" t="str">
            <v>NON BARG</v>
          </cell>
          <cell r="C1137">
            <v>58</v>
          </cell>
          <cell r="D1137" t="str">
            <v>INFO MANAGEMENT</v>
          </cell>
          <cell r="E1137" t="str">
            <v>Staff</v>
          </cell>
          <cell r="F1137" t="str">
            <v>J20</v>
          </cell>
          <cell r="G1137" t="str">
            <v>Excluded</v>
          </cell>
          <cell r="H1137" t="str">
            <v>IMP INC EXCESS LIF T</v>
          </cell>
          <cell r="I1137">
            <v>0</v>
          </cell>
          <cell r="J1137">
            <v>114741.84</v>
          </cell>
          <cell r="K1137">
            <v>0</v>
          </cell>
          <cell r="L1137">
            <v>0</v>
          </cell>
          <cell r="M1137">
            <v>0</v>
          </cell>
          <cell r="N1137">
            <v>114741.84</v>
          </cell>
          <cell r="O1137">
            <v>114741.84</v>
          </cell>
        </row>
        <row r="1138">
          <cell r="B1138" t="str">
            <v>NON BARG</v>
          </cell>
          <cell r="C1138">
            <v>58</v>
          </cell>
          <cell r="D1138" t="str">
            <v>INFO MANAGEMENT</v>
          </cell>
          <cell r="E1138" t="str">
            <v>Staff</v>
          </cell>
          <cell r="F1138" t="str">
            <v>J25</v>
          </cell>
          <cell r="G1138" t="str">
            <v>Excluded</v>
          </cell>
          <cell r="H1138" t="str">
            <v>IMP INC DEP LIFE</v>
          </cell>
          <cell r="I1138">
            <v>0</v>
          </cell>
          <cell r="J1138">
            <v>7404.62</v>
          </cell>
          <cell r="K1138">
            <v>0</v>
          </cell>
          <cell r="L1138">
            <v>0</v>
          </cell>
          <cell r="M1138">
            <v>0</v>
          </cell>
          <cell r="N1138">
            <v>7404.62</v>
          </cell>
          <cell r="O1138">
            <v>7404.62</v>
          </cell>
        </row>
        <row r="1139">
          <cell r="B1139" t="str">
            <v>NON BARG</v>
          </cell>
          <cell r="C1139">
            <v>58</v>
          </cell>
          <cell r="D1139" t="str">
            <v>INFO MANAGEMENT</v>
          </cell>
          <cell r="E1139" t="str">
            <v>Staff</v>
          </cell>
          <cell r="F1139" t="str">
            <v>J81</v>
          </cell>
          <cell r="G1139" t="str">
            <v>Excluded</v>
          </cell>
          <cell r="H1139" t="str">
            <v>IMP CNTR CAR V INS 1</v>
          </cell>
          <cell r="I1139">
            <v>0</v>
          </cell>
          <cell r="J1139">
            <v>913.5</v>
          </cell>
          <cell r="K1139">
            <v>0</v>
          </cell>
          <cell r="L1139">
            <v>0</v>
          </cell>
          <cell r="M1139">
            <v>0</v>
          </cell>
          <cell r="N1139">
            <v>913.5</v>
          </cell>
          <cell r="O1139">
            <v>913.5</v>
          </cell>
        </row>
        <row r="1140">
          <cell r="B1140" t="str">
            <v>NON BARG</v>
          </cell>
          <cell r="C1140">
            <v>58</v>
          </cell>
          <cell r="D1140" t="str">
            <v>INFO MANAGEMENT</v>
          </cell>
          <cell r="E1140" t="str">
            <v>Staff</v>
          </cell>
          <cell r="F1140" t="str">
            <v>J82</v>
          </cell>
          <cell r="G1140" t="str">
            <v>Excluded</v>
          </cell>
          <cell r="H1140" t="str">
            <v>IMP CNTR CAR V INS 2</v>
          </cell>
          <cell r="I1140">
            <v>0</v>
          </cell>
          <cell r="J1140">
            <v>15257</v>
          </cell>
          <cell r="K1140">
            <v>0</v>
          </cell>
          <cell r="L1140">
            <v>0</v>
          </cell>
          <cell r="M1140">
            <v>0</v>
          </cell>
          <cell r="N1140">
            <v>15257</v>
          </cell>
          <cell r="O1140">
            <v>15257</v>
          </cell>
        </row>
        <row r="1141">
          <cell r="B1141" t="str">
            <v>NON BARG</v>
          </cell>
          <cell r="C1141">
            <v>58</v>
          </cell>
          <cell r="D1141" t="str">
            <v>INFO MANAGEMENT</v>
          </cell>
          <cell r="E1141" t="str">
            <v>Staff</v>
          </cell>
          <cell r="F1141" t="str">
            <v>J83</v>
          </cell>
          <cell r="G1141" t="str">
            <v>Excluded</v>
          </cell>
          <cell r="H1141" t="str">
            <v>IMP CNTR CAR V INS 3</v>
          </cell>
          <cell r="I1141">
            <v>0</v>
          </cell>
          <cell r="J1141">
            <v>176</v>
          </cell>
          <cell r="K1141">
            <v>0</v>
          </cell>
          <cell r="L1141">
            <v>0</v>
          </cell>
          <cell r="M1141">
            <v>0</v>
          </cell>
          <cell r="N1141">
            <v>176</v>
          </cell>
          <cell r="O1141">
            <v>176</v>
          </cell>
        </row>
        <row r="1142">
          <cell r="B1142" t="str">
            <v>NON BARG</v>
          </cell>
          <cell r="C1142">
            <v>58</v>
          </cell>
          <cell r="D1142" t="str">
            <v>INFO MANAGEMENT</v>
          </cell>
          <cell r="E1142" t="str">
            <v>Staff</v>
          </cell>
          <cell r="F1142" t="str">
            <v>P04</v>
          </cell>
          <cell r="G1142" t="str">
            <v>Excluded</v>
          </cell>
          <cell r="H1142" t="str">
            <v>DEF COMP PAYOUT-PRIN</v>
          </cell>
          <cell r="I1142">
            <v>0</v>
          </cell>
          <cell r="J1142">
            <v>10477.19</v>
          </cell>
          <cell r="K1142">
            <v>0</v>
          </cell>
          <cell r="L1142">
            <v>0</v>
          </cell>
          <cell r="M1142">
            <v>0</v>
          </cell>
          <cell r="N1142">
            <v>10477.19</v>
          </cell>
          <cell r="O1142">
            <v>10477.19</v>
          </cell>
        </row>
        <row r="1143">
          <cell r="B1143" t="str">
            <v>NON BARG</v>
          </cell>
          <cell r="C1143">
            <v>58</v>
          </cell>
          <cell r="D1143" t="str">
            <v>INFO MANAGEMENT</v>
          </cell>
          <cell r="E1143" t="str">
            <v>Staff</v>
          </cell>
          <cell r="F1143" t="str">
            <v>P30</v>
          </cell>
          <cell r="G1143" t="str">
            <v>Excluded</v>
          </cell>
          <cell r="H1143" t="str">
            <v>STOCK OPTION TAX</v>
          </cell>
          <cell r="I1143">
            <v>0</v>
          </cell>
          <cell r="J1143">
            <v>18100.79</v>
          </cell>
          <cell r="K1143">
            <v>0</v>
          </cell>
          <cell r="L1143">
            <v>0</v>
          </cell>
          <cell r="M1143">
            <v>0</v>
          </cell>
          <cell r="N1143">
            <v>18100.79</v>
          </cell>
          <cell r="O1143">
            <v>18100.79</v>
          </cell>
        </row>
        <row r="1144">
          <cell r="B1144" t="str">
            <v>NON BARG</v>
          </cell>
          <cell r="C1144">
            <v>58</v>
          </cell>
          <cell r="D1144" t="str">
            <v>INFO MANAGEMENT</v>
          </cell>
          <cell r="E1144" t="str">
            <v>Staff</v>
          </cell>
          <cell r="F1144" t="str">
            <v>P45</v>
          </cell>
          <cell r="G1144" t="str">
            <v>Excluded</v>
          </cell>
          <cell r="H1144" t="str">
            <v>EXECUTIVE THRIFT</v>
          </cell>
          <cell r="I1144">
            <v>0</v>
          </cell>
          <cell r="J1144">
            <v>15384.6</v>
          </cell>
          <cell r="K1144">
            <v>0</v>
          </cell>
          <cell r="L1144">
            <v>0</v>
          </cell>
          <cell r="M1144">
            <v>0</v>
          </cell>
          <cell r="N1144">
            <v>15384.6</v>
          </cell>
          <cell r="O1144">
            <v>15384.6</v>
          </cell>
        </row>
        <row r="1145">
          <cell r="B1145" t="str">
            <v>NON BARG</v>
          </cell>
          <cell r="C1145">
            <v>58</v>
          </cell>
          <cell r="D1145" t="str">
            <v>INFO MANAGEMENT</v>
          </cell>
          <cell r="E1145" t="str">
            <v>Staff</v>
          </cell>
          <cell r="F1145" t="str">
            <v>P51</v>
          </cell>
          <cell r="G1145" t="str">
            <v>Excluded</v>
          </cell>
          <cell r="H1145" t="str">
            <v>CC V INS RMB N-TX 1</v>
          </cell>
          <cell r="I1145">
            <v>0</v>
          </cell>
          <cell r="J1145">
            <v>1174.5</v>
          </cell>
          <cell r="K1145">
            <v>0</v>
          </cell>
          <cell r="L1145">
            <v>0</v>
          </cell>
          <cell r="M1145">
            <v>0</v>
          </cell>
          <cell r="N1145">
            <v>1174.5</v>
          </cell>
          <cell r="O1145">
            <v>1174.5</v>
          </cell>
        </row>
        <row r="1146">
          <cell r="B1146" t="str">
            <v>NON BARG</v>
          </cell>
          <cell r="C1146">
            <v>58</v>
          </cell>
          <cell r="D1146" t="str">
            <v>INFO MANAGEMENT</v>
          </cell>
          <cell r="E1146" t="str">
            <v>Staff</v>
          </cell>
          <cell r="F1146" t="str">
            <v>P52</v>
          </cell>
          <cell r="G1146" t="str">
            <v>Excluded</v>
          </cell>
          <cell r="H1146" t="str">
            <v>CC V INS RMB N-TX 2</v>
          </cell>
          <cell r="I1146">
            <v>0</v>
          </cell>
          <cell r="J1146">
            <v>25659.5</v>
          </cell>
          <cell r="K1146">
            <v>0</v>
          </cell>
          <cell r="L1146">
            <v>0</v>
          </cell>
          <cell r="M1146">
            <v>0</v>
          </cell>
          <cell r="N1146">
            <v>25659.5</v>
          </cell>
          <cell r="O1146">
            <v>25659.5</v>
          </cell>
        </row>
        <row r="1147">
          <cell r="B1147" t="str">
            <v>NON BARG</v>
          </cell>
          <cell r="C1147">
            <v>58</v>
          </cell>
          <cell r="D1147" t="str">
            <v>INFO MANAGEMENT</v>
          </cell>
          <cell r="E1147" t="str">
            <v>Staff</v>
          </cell>
          <cell r="F1147" t="str">
            <v>P53</v>
          </cell>
          <cell r="G1147" t="str">
            <v>Excluded</v>
          </cell>
          <cell r="H1147" t="str">
            <v>CC V INS RMB N-TX 3</v>
          </cell>
          <cell r="I1147">
            <v>0</v>
          </cell>
          <cell r="J1147">
            <v>296</v>
          </cell>
          <cell r="K1147">
            <v>0</v>
          </cell>
          <cell r="L1147">
            <v>0</v>
          </cell>
          <cell r="M1147">
            <v>0</v>
          </cell>
          <cell r="N1147">
            <v>296</v>
          </cell>
          <cell r="O1147">
            <v>296</v>
          </cell>
        </row>
        <row r="1148">
          <cell r="B1148" t="str">
            <v>NON BARG</v>
          </cell>
          <cell r="C1148">
            <v>58</v>
          </cell>
          <cell r="D1148" t="str">
            <v>INFO MANAGEMENT</v>
          </cell>
          <cell r="E1148" t="str">
            <v>Staff</v>
          </cell>
          <cell r="F1148" t="str">
            <v>P61</v>
          </cell>
          <cell r="G1148" t="str">
            <v>Excluded</v>
          </cell>
          <cell r="H1148" t="str">
            <v>MOV EXP NON TXBL</v>
          </cell>
          <cell r="I1148">
            <v>0</v>
          </cell>
          <cell r="J1148">
            <v>3464.19</v>
          </cell>
          <cell r="K1148">
            <v>0</v>
          </cell>
          <cell r="L1148">
            <v>0</v>
          </cell>
          <cell r="M1148">
            <v>0</v>
          </cell>
          <cell r="N1148">
            <v>3464.19</v>
          </cell>
          <cell r="O1148">
            <v>3464.19</v>
          </cell>
        </row>
        <row r="1149">
          <cell r="B1149" t="str">
            <v>NON BARG</v>
          </cell>
          <cell r="C1149">
            <v>58</v>
          </cell>
          <cell r="D1149" t="str">
            <v>INFO MANAGEMENT</v>
          </cell>
          <cell r="E1149" t="str">
            <v>Staff</v>
          </cell>
          <cell r="F1149" t="str">
            <v>R40</v>
          </cell>
          <cell r="G1149" t="str">
            <v>Excluded</v>
          </cell>
          <cell r="H1149" t="str">
            <v>FULL DY DIS-NOT PAID</v>
          </cell>
          <cell r="I1149">
            <v>72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</row>
        <row r="1150">
          <cell r="B1150" t="str">
            <v>NON BARG</v>
          </cell>
          <cell r="C1150">
            <v>58</v>
          </cell>
          <cell r="D1150" t="str">
            <v>INFO MANAGEMENT</v>
          </cell>
          <cell r="E1150" t="str">
            <v>Staff</v>
          </cell>
          <cell r="F1150" t="str">
            <v>R42</v>
          </cell>
          <cell r="G1150" t="str">
            <v>Excluded</v>
          </cell>
          <cell r="H1150" t="str">
            <v>HOL WRK-VAC-NOT PAID</v>
          </cell>
          <cell r="I1150">
            <v>40</v>
          </cell>
          <cell r="J1150">
            <v>1397.9</v>
          </cell>
          <cell r="K1150">
            <v>0</v>
          </cell>
          <cell r="L1150">
            <v>0</v>
          </cell>
          <cell r="M1150">
            <v>0</v>
          </cell>
          <cell r="N1150">
            <v>1397.9</v>
          </cell>
          <cell r="O1150">
            <v>1397.9</v>
          </cell>
        </row>
        <row r="1151">
          <cell r="B1151" t="str">
            <v>NON BARG</v>
          </cell>
          <cell r="C1151">
            <v>58</v>
          </cell>
          <cell r="D1151" t="str">
            <v>INFO MANAGEMENT</v>
          </cell>
          <cell r="E1151" t="str">
            <v>Staff</v>
          </cell>
          <cell r="F1151" t="str">
            <v>R59</v>
          </cell>
          <cell r="G1151" t="str">
            <v>Excluded</v>
          </cell>
          <cell r="H1151" t="str">
            <v>FMLA - INFO ONLY</v>
          </cell>
          <cell r="I1151">
            <v>5596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</row>
        <row r="1152">
          <cell r="B1152" t="str">
            <v>NON BARG</v>
          </cell>
          <cell r="C1152">
            <v>58</v>
          </cell>
          <cell r="D1152" t="str">
            <v>INFO MANAGEMENT</v>
          </cell>
          <cell r="E1152" t="str">
            <v>Staff</v>
          </cell>
          <cell r="F1152" t="str">
            <v>R62</v>
          </cell>
          <cell r="G1152" t="str">
            <v>Excluded</v>
          </cell>
          <cell r="H1152" t="str">
            <v>LV OF ABS-NOT PAID</v>
          </cell>
          <cell r="I1152">
            <v>528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</row>
        <row r="1153">
          <cell r="B1153" t="str">
            <v>NON BARG</v>
          </cell>
          <cell r="C1153">
            <v>58</v>
          </cell>
          <cell r="D1153" t="str">
            <v>INFO MANAGEMENT</v>
          </cell>
          <cell r="E1153" t="str">
            <v>Staff</v>
          </cell>
          <cell r="F1153" t="str">
            <v>R63</v>
          </cell>
          <cell r="G1153" t="str">
            <v>Excluded</v>
          </cell>
          <cell r="H1153" t="str">
            <v>EMPL ILL-NOT PAID</v>
          </cell>
          <cell r="I1153">
            <v>185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</row>
        <row r="1154">
          <cell r="B1154" t="str">
            <v>NON BARG</v>
          </cell>
          <cell r="C1154">
            <v>58</v>
          </cell>
          <cell r="D1154" t="str">
            <v>INFO MANAGEMENT</v>
          </cell>
          <cell r="E1154" t="str">
            <v>Staff</v>
          </cell>
          <cell r="F1154" t="str">
            <v>R64</v>
          </cell>
          <cell r="G1154" t="str">
            <v>Excluded</v>
          </cell>
          <cell r="H1154" t="str">
            <v>FAMILY LEAVE NOT-PD</v>
          </cell>
          <cell r="I1154">
            <v>136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</row>
        <row r="1155">
          <cell r="B1155" t="str">
            <v>NON BARG</v>
          </cell>
          <cell r="C1155">
            <v>58</v>
          </cell>
          <cell r="D1155" t="str">
            <v>INFO MANAGEMENT</v>
          </cell>
          <cell r="E1155" t="str">
            <v>Staff</v>
          </cell>
          <cell r="F1155" t="str">
            <v>R65</v>
          </cell>
          <cell r="G1155" t="str">
            <v>Excluded</v>
          </cell>
          <cell r="H1155" t="str">
            <v>EMPL REQ N-PD</v>
          </cell>
          <cell r="I1155">
            <v>570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</row>
        <row r="1156">
          <cell r="B1156" t="str">
            <v>NON BARG</v>
          </cell>
          <cell r="C1156">
            <v>58</v>
          </cell>
          <cell r="D1156" t="str">
            <v>INFO MANAGEMENT</v>
          </cell>
          <cell r="E1156" t="str">
            <v>Staff</v>
          </cell>
          <cell r="F1156" t="str">
            <v>R69</v>
          </cell>
          <cell r="G1156" t="str">
            <v>Excluded</v>
          </cell>
          <cell r="H1156" t="str">
            <v>OTHER-NOT PAID</v>
          </cell>
          <cell r="I1156">
            <v>12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</row>
        <row r="1157">
          <cell r="B1157" t="str">
            <v>NON BARG</v>
          </cell>
          <cell r="C1157">
            <v>58</v>
          </cell>
          <cell r="D1157" t="str">
            <v>INFO MANAGEMENT</v>
          </cell>
          <cell r="E1157" t="str">
            <v>Staff</v>
          </cell>
          <cell r="F1157" t="str">
            <v>R71</v>
          </cell>
          <cell r="G1157" t="str">
            <v>Excluded</v>
          </cell>
          <cell r="H1157" t="str">
            <v>DEFERRED COMP</v>
          </cell>
          <cell r="I1157">
            <v>0</v>
          </cell>
          <cell r="J1157">
            <v>129542</v>
          </cell>
          <cell r="K1157">
            <v>0</v>
          </cell>
          <cell r="L1157">
            <v>0</v>
          </cell>
          <cell r="M1157">
            <v>0</v>
          </cell>
          <cell r="N1157">
            <v>129542</v>
          </cell>
          <cell r="O1157">
            <v>129542</v>
          </cell>
        </row>
        <row r="1158">
          <cell r="B1158" t="str">
            <v>NON BARG</v>
          </cell>
          <cell r="C1158">
            <v>58</v>
          </cell>
          <cell r="D1158" t="str">
            <v>INFO MANAGEMENT</v>
          </cell>
          <cell r="E1158" t="str">
            <v>Staff</v>
          </cell>
          <cell r="F1158" t="str">
            <v>S50</v>
          </cell>
          <cell r="G1158" t="str">
            <v>Non Productive</v>
          </cell>
          <cell r="H1158" t="str">
            <v>SHIFT DIFF REG M-8AM</v>
          </cell>
          <cell r="I1158">
            <v>8926</v>
          </cell>
          <cell r="J1158">
            <v>6694.5</v>
          </cell>
          <cell r="K1158">
            <v>0</v>
          </cell>
          <cell r="L1158">
            <v>6694.5</v>
          </cell>
          <cell r="M1158">
            <v>6694.5</v>
          </cell>
          <cell r="N1158">
            <v>0</v>
          </cell>
          <cell r="O1158">
            <v>6694.5</v>
          </cell>
        </row>
        <row r="1159">
          <cell r="B1159" t="str">
            <v>NON BARG</v>
          </cell>
          <cell r="C1159">
            <v>58</v>
          </cell>
          <cell r="D1159" t="str">
            <v>INFO MANAGEMENT</v>
          </cell>
          <cell r="E1159" t="str">
            <v>Staff</v>
          </cell>
          <cell r="F1159" t="str">
            <v>S51</v>
          </cell>
          <cell r="G1159" t="str">
            <v>Non Productive</v>
          </cell>
          <cell r="H1159" t="str">
            <v>SHIFT DIFF REG 4PM-M</v>
          </cell>
          <cell r="I1159">
            <v>3596</v>
          </cell>
          <cell r="J1159">
            <v>2157.6</v>
          </cell>
          <cell r="K1159">
            <v>0</v>
          </cell>
          <cell r="L1159">
            <v>2157.6</v>
          </cell>
          <cell r="M1159">
            <v>2157.6</v>
          </cell>
          <cell r="N1159">
            <v>0</v>
          </cell>
          <cell r="O1159">
            <v>2157.6</v>
          </cell>
        </row>
        <row r="1160">
          <cell r="B1160" t="str">
            <v>NON BARG</v>
          </cell>
          <cell r="C1160">
            <v>58</v>
          </cell>
          <cell r="D1160" t="str">
            <v>INFO MANAGEMENT</v>
          </cell>
          <cell r="E1160" t="str">
            <v>Staff</v>
          </cell>
          <cell r="F1160" t="str">
            <v>T04</v>
          </cell>
          <cell r="G1160" t="str">
            <v>Non Productive</v>
          </cell>
          <cell r="H1160" t="str">
            <v>ALTERNATIVE AWARD</v>
          </cell>
          <cell r="I1160">
            <v>0</v>
          </cell>
          <cell r="J1160">
            <v>5512</v>
          </cell>
          <cell r="K1160">
            <v>0</v>
          </cell>
          <cell r="L1160">
            <v>5512</v>
          </cell>
          <cell r="M1160">
            <v>5512</v>
          </cell>
          <cell r="N1160">
            <v>0</v>
          </cell>
          <cell r="O1160">
            <v>5512</v>
          </cell>
        </row>
        <row r="1161">
          <cell r="B1161" t="str">
            <v>NON BARG</v>
          </cell>
          <cell r="C1161">
            <v>58</v>
          </cell>
          <cell r="D1161" t="str">
            <v>INFO MANAGEMENT</v>
          </cell>
          <cell r="E1161" t="str">
            <v>Staff</v>
          </cell>
          <cell r="F1161" t="str">
            <v>T05</v>
          </cell>
          <cell r="G1161" t="str">
            <v>Non Productive</v>
          </cell>
          <cell r="H1161" t="str">
            <v>RETENTION BONUS</v>
          </cell>
          <cell r="I1161">
            <v>0</v>
          </cell>
          <cell r="J1161">
            <v>25000</v>
          </cell>
          <cell r="K1161">
            <v>0</v>
          </cell>
          <cell r="L1161">
            <v>25000</v>
          </cell>
          <cell r="M1161">
            <v>25000</v>
          </cell>
          <cell r="N1161">
            <v>0</v>
          </cell>
          <cell r="O1161">
            <v>25000</v>
          </cell>
        </row>
        <row r="1162">
          <cell r="B1162" t="str">
            <v>NON BARG</v>
          </cell>
          <cell r="C1162">
            <v>58</v>
          </cell>
          <cell r="D1162" t="str">
            <v>INFO MANAGEMENT</v>
          </cell>
          <cell r="E1162" t="str">
            <v>Staff</v>
          </cell>
          <cell r="F1162" t="str">
            <v>T12</v>
          </cell>
          <cell r="G1162" t="str">
            <v>Non Productive</v>
          </cell>
          <cell r="H1162" t="str">
            <v>ALTERNATIVE AWARD</v>
          </cell>
          <cell r="I1162">
            <v>0</v>
          </cell>
          <cell r="J1162">
            <v>4000</v>
          </cell>
          <cell r="K1162">
            <v>0</v>
          </cell>
          <cell r="L1162">
            <v>4000</v>
          </cell>
          <cell r="M1162">
            <v>4000</v>
          </cell>
          <cell r="N1162">
            <v>0</v>
          </cell>
          <cell r="O1162">
            <v>4000</v>
          </cell>
        </row>
        <row r="1163">
          <cell r="B1163" t="str">
            <v>NON BARG</v>
          </cell>
          <cell r="C1163">
            <v>58</v>
          </cell>
          <cell r="D1163" t="str">
            <v>INFO MANAGEMENT</v>
          </cell>
          <cell r="E1163" t="str">
            <v>Staff</v>
          </cell>
          <cell r="F1163" t="str">
            <v>T60</v>
          </cell>
          <cell r="G1163" t="str">
            <v>Non Productive</v>
          </cell>
          <cell r="H1163" t="str">
            <v>RETRO PAY N-THRFTBL</v>
          </cell>
          <cell r="I1163">
            <v>0</v>
          </cell>
          <cell r="J1163">
            <v>66.88</v>
          </cell>
          <cell r="K1163">
            <v>0</v>
          </cell>
          <cell r="L1163">
            <v>66.88</v>
          </cell>
          <cell r="M1163">
            <v>66.88</v>
          </cell>
          <cell r="N1163">
            <v>0</v>
          </cell>
          <cell r="O1163">
            <v>66.88</v>
          </cell>
        </row>
        <row r="1164">
          <cell r="B1164" t="str">
            <v>NON BARG</v>
          </cell>
          <cell r="C1164">
            <v>58</v>
          </cell>
          <cell r="D1164" t="str">
            <v>INFO MANAGEMENT</v>
          </cell>
          <cell r="E1164" t="str">
            <v>Staff</v>
          </cell>
          <cell r="F1164" t="str">
            <v>T70</v>
          </cell>
          <cell r="G1164" t="str">
            <v>Non Productive</v>
          </cell>
          <cell r="H1164" t="str">
            <v>LUMP SUM PAYMENT</v>
          </cell>
          <cell r="I1164">
            <v>0</v>
          </cell>
          <cell r="J1164">
            <v>24812</v>
          </cell>
          <cell r="K1164">
            <v>0</v>
          </cell>
          <cell r="L1164">
            <v>24812</v>
          </cell>
          <cell r="M1164">
            <v>24812</v>
          </cell>
          <cell r="N1164">
            <v>0</v>
          </cell>
          <cell r="O1164">
            <v>24812</v>
          </cell>
        </row>
        <row r="1165">
          <cell r="B1165" t="str">
            <v>NON BARG</v>
          </cell>
          <cell r="C1165">
            <v>58</v>
          </cell>
          <cell r="D1165" t="str">
            <v>INFO MANAGEMENT</v>
          </cell>
          <cell r="E1165" t="str">
            <v>Staff</v>
          </cell>
          <cell r="F1165" t="str">
            <v>T80</v>
          </cell>
          <cell r="G1165" t="str">
            <v>Non Productive</v>
          </cell>
          <cell r="H1165" t="str">
            <v>OT ADJUSTMENT</v>
          </cell>
          <cell r="I1165">
            <v>0</v>
          </cell>
          <cell r="J1165">
            <v>322.16000000000003</v>
          </cell>
          <cell r="K1165">
            <v>0</v>
          </cell>
          <cell r="L1165">
            <v>322.16000000000003</v>
          </cell>
          <cell r="M1165">
            <v>322.16000000000003</v>
          </cell>
          <cell r="N1165">
            <v>0</v>
          </cell>
          <cell r="O1165">
            <v>322.16000000000003</v>
          </cell>
        </row>
        <row r="1166">
          <cell r="B1166" t="str">
            <v>NON BARG</v>
          </cell>
          <cell r="C1166">
            <v>58</v>
          </cell>
          <cell r="D1166" t="str">
            <v>INFO MANAGEMENT</v>
          </cell>
          <cell r="E1166" t="str">
            <v>Staff</v>
          </cell>
          <cell r="F1166" t="str">
            <v>X20</v>
          </cell>
          <cell r="G1166" t="str">
            <v>Productive</v>
          </cell>
          <cell r="H1166" t="str">
            <v>STRAIGHT OVERTIME</v>
          </cell>
          <cell r="I1166">
            <v>3891.5</v>
          </cell>
          <cell r="J1166">
            <v>118354.21</v>
          </cell>
          <cell r="K1166">
            <v>118354.21</v>
          </cell>
          <cell r="L1166">
            <v>0</v>
          </cell>
          <cell r="M1166">
            <v>118354.21</v>
          </cell>
          <cell r="N1166">
            <v>0</v>
          </cell>
          <cell r="O1166">
            <v>118354.21</v>
          </cell>
        </row>
        <row r="1167">
          <cell r="B1167" t="str">
            <v>NON BARG</v>
          </cell>
          <cell r="C1167">
            <v>58</v>
          </cell>
          <cell r="D1167" t="str">
            <v>INFO MANAGEMENT</v>
          </cell>
          <cell r="E1167" t="str">
            <v>Staff</v>
          </cell>
          <cell r="F1167" t="str">
            <v>X23</v>
          </cell>
          <cell r="G1167" t="str">
            <v>Productive</v>
          </cell>
          <cell r="H1167" t="str">
            <v>EXEMPT OT DEDUCTIBLE</v>
          </cell>
          <cell r="I1167">
            <v>20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</row>
        <row r="1168">
          <cell r="B1168" t="str">
            <v>NON BARG</v>
          </cell>
          <cell r="C1168">
            <v>58</v>
          </cell>
          <cell r="D1168" t="str">
            <v>INFO MANAGEMENT</v>
          </cell>
          <cell r="E1168" t="str">
            <v>Staff</v>
          </cell>
          <cell r="F1168" t="str">
            <v>X24</v>
          </cell>
          <cell r="G1168" t="str">
            <v>Productive</v>
          </cell>
          <cell r="H1168" t="str">
            <v>STR OT-OPER SUPPORT</v>
          </cell>
          <cell r="I1168">
            <v>36.5</v>
          </cell>
          <cell r="J1168">
            <v>1010.85</v>
          </cell>
          <cell r="K1168">
            <v>1010.85</v>
          </cell>
          <cell r="L1168">
            <v>0</v>
          </cell>
          <cell r="M1168">
            <v>1010.85</v>
          </cell>
          <cell r="N1168">
            <v>0</v>
          </cell>
          <cell r="O1168">
            <v>1010.85</v>
          </cell>
        </row>
        <row r="1169">
          <cell r="B1169" t="str">
            <v>NON BARG</v>
          </cell>
          <cell r="C1169">
            <v>58</v>
          </cell>
          <cell r="D1169" t="str">
            <v>INFO MANAGEMENT</v>
          </cell>
          <cell r="E1169" t="str">
            <v>Staff</v>
          </cell>
          <cell r="F1169" t="str">
            <v>X29</v>
          </cell>
          <cell r="G1169" t="str">
            <v>Productive</v>
          </cell>
          <cell r="H1169" t="str">
            <v>STR OT EMERG #2</v>
          </cell>
          <cell r="I1169">
            <v>84</v>
          </cell>
          <cell r="J1169">
            <v>2616</v>
          </cell>
          <cell r="K1169">
            <v>2616</v>
          </cell>
          <cell r="L1169">
            <v>0</v>
          </cell>
          <cell r="M1169">
            <v>2616</v>
          </cell>
          <cell r="N1169">
            <v>0</v>
          </cell>
          <cell r="O1169">
            <v>2616</v>
          </cell>
        </row>
        <row r="1170">
          <cell r="B1170" t="str">
            <v>NON BARG</v>
          </cell>
          <cell r="C1170">
            <v>58</v>
          </cell>
          <cell r="D1170" t="str">
            <v>INFO MANAGEMENT</v>
          </cell>
          <cell r="E1170" t="str">
            <v>Staff</v>
          </cell>
          <cell r="F1170" t="str">
            <v>Y21</v>
          </cell>
          <cell r="G1170" t="str">
            <v>Productive</v>
          </cell>
          <cell r="H1170" t="str">
            <v>TIME &amp; ONE HALF OT</v>
          </cell>
          <cell r="I1170">
            <v>5792.25</v>
          </cell>
          <cell r="J1170">
            <v>163762.96</v>
          </cell>
          <cell r="K1170">
            <v>163762.96</v>
          </cell>
          <cell r="L1170">
            <v>0</v>
          </cell>
          <cell r="M1170">
            <v>163762.96</v>
          </cell>
          <cell r="N1170">
            <v>0</v>
          </cell>
          <cell r="O1170">
            <v>163762.96</v>
          </cell>
        </row>
        <row r="1171">
          <cell r="B1171" t="str">
            <v>NON BARG</v>
          </cell>
          <cell r="C1171">
            <v>58</v>
          </cell>
          <cell r="D1171" t="str">
            <v>INFO MANAGEMENT</v>
          </cell>
          <cell r="E1171" t="str">
            <v>Staff</v>
          </cell>
          <cell r="F1171" t="str">
            <v>Y50</v>
          </cell>
          <cell r="G1171" t="str">
            <v>Productive</v>
          </cell>
          <cell r="H1171" t="str">
            <v>1ST SHIFT DIFF-1 1/2</v>
          </cell>
          <cell r="I1171">
            <v>1699.25</v>
          </cell>
          <cell r="J1171">
            <v>1911.75</v>
          </cell>
          <cell r="K1171">
            <v>1911.75</v>
          </cell>
          <cell r="L1171">
            <v>0</v>
          </cell>
          <cell r="M1171">
            <v>1911.75</v>
          </cell>
          <cell r="N1171">
            <v>0</v>
          </cell>
          <cell r="O1171">
            <v>1911.75</v>
          </cell>
        </row>
        <row r="1172">
          <cell r="B1172" t="str">
            <v>NON BARG</v>
          </cell>
          <cell r="C1172">
            <v>58</v>
          </cell>
          <cell r="D1172" t="str">
            <v>INFO MANAGEMENT</v>
          </cell>
          <cell r="E1172" t="str">
            <v>Staff</v>
          </cell>
          <cell r="F1172" t="str">
            <v>Y51</v>
          </cell>
          <cell r="G1172" t="str">
            <v>Productive</v>
          </cell>
          <cell r="H1172" t="str">
            <v>3RD SHIFT DIFF-1 1/2</v>
          </cell>
          <cell r="I1172">
            <v>274</v>
          </cell>
          <cell r="J1172">
            <v>246.61</v>
          </cell>
          <cell r="K1172">
            <v>246.61</v>
          </cell>
          <cell r="L1172">
            <v>0</v>
          </cell>
          <cell r="M1172">
            <v>246.61</v>
          </cell>
          <cell r="N1172">
            <v>0</v>
          </cell>
          <cell r="O1172">
            <v>246.61</v>
          </cell>
        </row>
        <row r="1173">
          <cell r="B1173" t="str">
            <v>NON BARG</v>
          </cell>
          <cell r="C1173">
            <v>58</v>
          </cell>
          <cell r="D1173" t="str">
            <v>INFO MANAGEMENT</v>
          </cell>
          <cell r="E1173" t="str">
            <v>Staff</v>
          </cell>
          <cell r="F1173" t="str">
            <v>Z22</v>
          </cell>
          <cell r="G1173" t="str">
            <v>Productive</v>
          </cell>
          <cell r="H1173" t="str">
            <v>DOUBLE OVERTIME</v>
          </cell>
          <cell r="I1173">
            <v>748.5</v>
          </cell>
          <cell r="J1173">
            <v>29810.09</v>
          </cell>
          <cell r="K1173">
            <v>29810.09</v>
          </cell>
          <cell r="L1173">
            <v>0</v>
          </cell>
          <cell r="M1173">
            <v>29810.09</v>
          </cell>
          <cell r="N1173">
            <v>0</v>
          </cell>
          <cell r="O1173">
            <v>29810.09</v>
          </cell>
        </row>
        <row r="1174">
          <cell r="B1174" t="str">
            <v>NON BARG</v>
          </cell>
          <cell r="C1174">
            <v>58</v>
          </cell>
          <cell r="D1174" t="str">
            <v>INFO MANAGEMENT</v>
          </cell>
          <cell r="E1174" t="str">
            <v>Staff</v>
          </cell>
          <cell r="F1174" t="str">
            <v>Z50</v>
          </cell>
          <cell r="G1174" t="str">
            <v>Productive</v>
          </cell>
          <cell r="H1174" t="str">
            <v>1ST SHFT DBL OT</v>
          </cell>
          <cell r="I1174">
            <v>223</v>
          </cell>
          <cell r="J1174">
            <v>334.5</v>
          </cell>
          <cell r="K1174">
            <v>334.5</v>
          </cell>
          <cell r="L1174">
            <v>0</v>
          </cell>
          <cell r="M1174">
            <v>334.5</v>
          </cell>
          <cell r="N1174">
            <v>0</v>
          </cell>
          <cell r="O1174">
            <v>334.5</v>
          </cell>
        </row>
        <row r="1175">
          <cell r="B1175" t="str">
            <v>NON BARG</v>
          </cell>
          <cell r="C1175">
            <v>38</v>
          </cell>
          <cell r="D1175" t="str">
            <v>INTERNAL AUDITING</v>
          </cell>
          <cell r="E1175" t="str">
            <v>Staff</v>
          </cell>
          <cell r="F1175">
            <v>10</v>
          </cell>
          <cell r="G1175" t="str">
            <v>Productive</v>
          </cell>
          <cell r="H1175" t="str">
            <v>REGULAR</v>
          </cell>
          <cell r="I1175">
            <v>45510.5</v>
          </cell>
          <cell r="J1175">
            <v>1384965.2</v>
          </cell>
          <cell r="K1175">
            <v>1384965.2</v>
          </cell>
          <cell r="L1175">
            <v>0</v>
          </cell>
          <cell r="M1175">
            <v>1384965.2</v>
          </cell>
          <cell r="N1175">
            <v>0</v>
          </cell>
          <cell r="O1175">
            <v>1384965.2</v>
          </cell>
        </row>
        <row r="1176">
          <cell r="B1176" t="str">
            <v>NON BARG</v>
          </cell>
          <cell r="C1176">
            <v>38</v>
          </cell>
          <cell r="D1176" t="str">
            <v>INTERNAL AUDITING</v>
          </cell>
          <cell r="E1176" t="str">
            <v>Staff</v>
          </cell>
          <cell r="F1176">
            <v>20</v>
          </cell>
          <cell r="G1176" t="str">
            <v>Non Productive</v>
          </cell>
          <cell r="H1176" t="str">
            <v>HOLIDAY</v>
          </cell>
          <cell r="I1176">
            <v>2320</v>
          </cell>
          <cell r="J1176">
            <v>69194.2</v>
          </cell>
          <cell r="K1176">
            <v>0</v>
          </cell>
          <cell r="L1176">
            <v>69194.2</v>
          </cell>
          <cell r="M1176">
            <v>69194.2</v>
          </cell>
          <cell r="N1176">
            <v>0</v>
          </cell>
          <cell r="O1176">
            <v>69194.2</v>
          </cell>
        </row>
        <row r="1177">
          <cell r="B1177" t="str">
            <v>NON BARG</v>
          </cell>
          <cell r="C1177">
            <v>38</v>
          </cell>
          <cell r="D1177" t="str">
            <v>INTERNAL AUDITING</v>
          </cell>
          <cell r="E1177" t="str">
            <v>Staff</v>
          </cell>
          <cell r="F1177">
            <v>30</v>
          </cell>
          <cell r="G1177" t="str">
            <v>Non Productive</v>
          </cell>
          <cell r="H1177" t="str">
            <v>VACATION</v>
          </cell>
          <cell r="I1177">
            <v>3022.5</v>
          </cell>
          <cell r="J1177">
            <v>88318.33</v>
          </cell>
          <cell r="K1177">
            <v>0</v>
          </cell>
          <cell r="L1177">
            <v>88318.33</v>
          </cell>
          <cell r="M1177">
            <v>88318.33</v>
          </cell>
          <cell r="N1177">
            <v>0</v>
          </cell>
          <cell r="O1177">
            <v>88318.33</v>
          </cell>
        </row>
        <row r="1178">
          <cell r="B1178" t="str">
            <v>NON BARG</v>
          </cell>
          <cell r="C1178">
            <v>38</v>
          </cell>
          <cell r="D1178" t="str">
            <v>INTERNAL AUDITING</v>
          </cell>
          <cell r="E1178" t="str">
            <v>Staff</v>
          </cell>
          <cell r="F1178">
            <v>40</v>
          </cell>
          <cell r="G1178" t="str">
            <v>Non Productive</v>
          </cell>
          <cell r="H1178" t="str">
            <v>EMPLOYEE ILLNESS</v>
          </cell>
          <cell r="I1178">
            <v>705</v>
          </cell>
          <cell r="J1178">
            <v>20305.3</v>
          </cell>
          <cell r="K1178">
            <v>0</v>
          </cell>
          <cell r="L1178">
            <v>20305.3</v>
          </cell>
          <cell r="M1178">
            <v>20305.3</v>
          </cell>
          <cell r="N1178">
            <v>0</v>
          </cell>
          <cell r="O1178">
            <v>20305.3</v>
          </cell>
        </row>
        <row r="1179">
          <cell r="B1179" t="str">
            <v>NON BARG</v>
          </cell>
          <cell r="C1179">
            <v>38</v>
          </cell>
          <cell r="D1179" t="str">
            <v>INTERNAL AUDITING</v>
          </cell>
          <cell r="E1179" t="str">
            <v>Staff</v>
          </cell>
          <cell r="F1179">
            <v>50</v>
          </cell>
          <cell r="G1179" t="str">
            <v>Non Productive</v>
          </cell>
          <cell r="H1179" t="str">
            <v>JURY DUTY</v>
          </cell>
          <cell r="I1179">
            <v>77</v>
          </cell>
          <cell r="J1179">
            <v>2644.86</v>
          </cell>
          <cell r="K1179">
            <v>0</v>
          </cell>
          <cell r="L1179">
            <v>2644.86</v>
          </cell>
          <cell r="M1179">
            <v>2644.86</v>
          </cell>
          <cell r="N1179">
            <v>0</v>
          </cell>
          <cell r="O1179">
            <v>2644.86</v>
          </cell>
        </row>
        <row r="1180">
          <cell r="B1180" t="str">
            <v>NON BARG</v>
          </cell>
          <cell r="C1180">
            <v>38</v>
          </cell>
          <cell r="D1180" t="str">
            <v>INTERNAL AUDITING</v>
          </cell>
          <cell r="E1180" t="str">
            <v>Staff</v>
          </cell>
          <cell r="F1180">
            <v>60</v>
          </cell>
          <cell r="G1180" t="str">
            <v>Non Productive</v>
          </cell>
          <cell r="H1180" t="str">
            <v>COURT SERVICE</v>
          </cell>
          <cell r="I1180">
            <v>8</v>
          </cell>
          <cell r="J1180">
            <v>400</v>
          </cell>
          <cell r="K1180">
            <v>0</v>
          </cell>
          <cell r="L1180">
            <v>400</v>
          </cell>
          <cell r="M1180">
            <v>400</v>
          </cell>
          <cell r="N1180">
            <v>0</v>
          </cell>
          <cell r="O1180">
            <v>400</v>
          </cell>
        </row>
        <row r="1181">
          <cell r="B1181" t="str">
            <v>NON BARG</v>
          </cell>
          <cell r="C1181">
            <v>38</v>
          </cell>
          <cell r="D1181" t="str">
            <v>INTERNAL AUDITING</v>
          </cell>
          <cell r="E1181" t="str">
            <v>Staff</v>
          </cell>
          <cell r="F1181">
            <v>70</v>
          </cell>
          <cell r="G1181" t="str">
            <v>Non Productive</v>
          </cell>
          <cell r="H1181" t="str">
            <v>DEATH IN FAMILY</v>
          </cell>
          <cell r="I1181">
            <v>56</v>
          </cell>
          <cell r="J1181">
            <v>1519.2</v>
          </cell>
          <cell r="K1181">
            <v>0</v>
          </cell>
          <cell r="L1181">
            <v>1519.2</v>
          </cell>
          <cell r="M1181">
            <v>1519.2</v>
          </cell>
          <cell r="N1181">
            <v>0</v>
          </cell>
          <cell r="O1181">
            <v>1519.2</v>
          </cell>
        </row>
        <row r="1182">
          <cell r="B1182" t="str">
            <v>NON BARG</v>
          </cell>
          <cell r="C1182">
            <v>38</v>
          </cell>
          <cell r="D1182" t="str">
            <v>INTERNAL AUDITING</v>
          </cell>
          <cell r="E1182" t="str">
            <v>Staff</v>
          </cell>
          <cell r="F1182">
            <v>90</v>
          </cell>
          <cell r="G1182" t="str">
            <v>Non Productive</v>
          </cell>
          <cell r="H1182" t="str">
            <v>OTHER REGULAR HOURS</v>
          </cell>
          <cell r="I1182">
            <v>8</v>
          </cell>
          <cell r="J1182">
            <v>400</v>
          </cell>
          <cell r="K1182">
            <v>0</v>
          </cell>
          <cell r="L1182">
            <v>400</v>
          </cell>
          <cell r="M1182">
            <v>400</v>
          </cell>
          <cell r="N1182">
            <v>0</v>
          </cell>
          <cell r="O1182">
            <v>400</v>
          </cell>
        </row>
        <row r="1183">
          <cell r="B1183" t="str">
            <v>NON BARG</v>
          </cell>
          <cell r="C1183">
            <v>38</v>
          </cell>
          <cell r="D1183" t="str">
            <v>INTERNAL AUDITING</v>
          </cell>
          <cell r="E1183" t="str">
            <v>Staff</v>
          </cell>
          <cell r="F1183">
            <v>300</v>
          </cell>
          <cell r="G1183" t="str">
            <v>Non Productive</v>
          </cell>
          <cell r="H1183" t="str">
            <v>PERF EXC REWARD</v>
          </cell>
          <cell r="I1183">
            <v>0</v>
          </cell>
          <cell r="J1183">
            <v>49803</v>
          </cell>
          <cell r="K1183">
            <v>0</v>
          </cell>
          <cell r="L1183">
            <v>49803</v>
          </cell>
          <cell r="M1183">
            <v>49803</v>
          </cell>
          <cell r="N1183">
            <v>0</v>
          </cell>
          <cell r="O1183">
            <v>49803</v>
          </cell>
        </row>
        <row r="1184">
          <cell r="B1184" t="str">
            <v>NON BARG</v>
          </cell>
          <cell r="C1184">
            <v>38</v>
          </cell>
          <cell r="D1184" t="str">
            <v>INTERNAL AUDITING</v>
          </cell>
          <cell r="E1184" t="str">
            <v>Staff</v>
          </cell>
          <cell r="F1184">
            <v>430</v>
          </cell>
          <cell r="G1184" t="str">
            <v>Non Productive</v>
          </cell>
          <cell r="H1184" t="str">
            <v>FINAL VACATION ALLOW</v>
          </cell>
          <cell r="I1184">
            <v>104</v>
          </cell>
          <cell r="J1184">
            <v>2793.8</v>
          </cell>
          <cell r="K1184">
            <v>0</v>
          </cell>
          <cell r="L1184">
            <v>2793.8</v>
          </cell>
          <cell r="M1184">
            <v>2793.8</v>
          </cell>
          <cell r="N1184">
            <v>0</v>
          </cell>
          <cell r="O1184">
            <v>2793.8</v>
          </cell>
        </row>
        <row r="1185">
          <cell r="B1185" t="str">
            <v>NON BARG</v>
          </cell>
          <cell r="C1185">
            <v>38</v>
          </cell>
          <cell r="D1185" t="str">
            <v>INTERNAL AUDITING</v>
          </cell>
          <cell r="E1185" t="str">
            <v>Staff</v>
          </cell>
          <cell r="F1185">
            <v>530</v>
          </cell>
          <cell r="G1185" t="str">
            <v>Non Productive</v>
          </cell>
          <cell r="H1185" t="str">
            <v>S/T DISAB 100 PCT</v>
          </cell>
          <cell r="I1185">
            <v>240</v>
          </cell>
          <cell r="J1185">
            <v>6555</v>
          </cell>
          <cell r="K1185">
            <v>0</v>
          </cell>
          <cell r="L1185">
            <v>6555</v>
          </cell>
          <cell r="M1185">
            <v>6555</v>
          </cell>
          <cell r="N1185">
            <v>0</v>
          </cell>
          <cell r="O1185">
            <v>6555</v>
          </cell>
        </row>
        <row r="1186">
          <cell r="B1186" t="str">
            <v>NON BARG</v>
          </cell>
          <cell r="C1186">
            <v>38</v>
          </cell>
          <cell r="D1186" t="str">
            <v>INTERNAL AUDITING</v>
          </cell>
          <cell r="E1186" t="str">
            <v>Staff</v>
          </cell>
          <cell r="F1186">
            <v>540</v>
          </cell>
          <cell r="G1186" t="str">
            <v>Non Productive</v>
          </cell>
          <cell r="H1186" t="str">
            <v>S/T DISAB 80 PCT</v>
          </cell>
          <cell r="I1186">
            <v>240</v>
          </cell>
          <cell r="J1186">
            <v>5274.72</v>
          </cell>
          <cell r="K1186">
            <v>0</v>
          </cell>
          <cell r="L1186">
            <v>5274.72</v>
          </cell>
          <cell r="M1186">
            <v>5274.72</v>
          </cell>
          <cell r="N1186">
            <v>0</v>
          </cell>
          <cell r="O1186">
            <v>5274.72</v>
          </cell>
        </row>
        <row r="1187">
          <cell r="B1187" t="str">
            <v>NON BARG</v>
          </cell>
          <cell r="C1187">
            <v>38</v>
          </cell>
          <cell r="D1187" t="str">
            <v>INTERNAL AUDITING</v>
          </cell>
          <cell r="E1187" t="str">
            <v>Staff</v>
          </cell>
          <cell r="F1187">
            <v>550</v>
          </cell>
          <cell r="G1187" t="str">
            <v>Non Productive</v>
          </cell>
          <cell r="H1187" t="str">
            <v>S/T DISAB 60 PCT</v>
          </cell>
          <cell r="I1187">
            <v>88</v>
          </cell>
          <cell r="J1187">
            <v>1484.34</v>
          </cell>
          <cell r="K1187">
            <v>0</v>
          </cell>
          <cell r="L1187">
            <v>1484.34</v>
          </cell>
          <cell r="M1187">
            <v>1484.34</v>
          </cell>
          <cell r="N1187">
            <v>0</v>
          </cell>
          <cell r="O1187">
            <v>1484.34</v>
          </cell>
        </row>
        <row r="1188">
          <cell r="B1188" t="str">
            <v>NON BARG</v>
          </cell>
          <cell r="C1188">
            <v>38</v>
          </cell>
          <cell r="D1188" t="str">
            <v>INTERNAL AUDITING</v>
          </cell>
          <cell r="E1188" t="str">
            <v>Staff</v>
          </cell>
          <cell r="F1188">
            <v>560</v>
          </cell>
          <cell r="G1188" t="str">
            <v>Non Productive</v>
          </cell>
          <cell r="H1188" t="str">
            <v>LUMP SUM - MERIT</v>
          </cell>
          <cell r="I1188">
            <v>0</v>
          </cell>
          <cell r="J1188">
            <v>2686</v>
          </cell>
          <cell r="K1188">
            <v>0</v>
          </cell>
          <cell r="L1188">
            <v>2686</v>
          </cell>
          <cell r="M1188">
            <v>2686</v>
          </cell>
          <cell r="N1188">
            <v>0</v>
          </cell>
          <cell r="O1188">
            <v>2686</v>
          </cell>
        </row>
        <row r="1189">
          <cell r="B1189" t="str">
            <v>NON BARG</v>
          </cell>
          <cell r="C1189">
            <v>38</v>
          </cell>
          <cell r="D1189" t="str">
            <v>INTERNAL AUDITING</v>
          </cell>
          <cell r="E1189" t="str">
            <v>Staff</v>
          </cell>
          <cell r="F1189">
            <v>580</v>
          </cell>
          <cell r="G1189" t="str">
            <v>Non Productive</v>
          </cell>
          <cell r="H1189" t="str">
            <v>SICKNESS IN FAMILY</v>
          </cell>
          <cell r="I1189">
            <v>197</v>
          </cell>
          <cell r="J1189">
            <v>5953.96</v>
          </cell>
          <cell r="K1189">
            <v>0</v>
          </cell>
          <cell r="L1189">
            <v>5953.96</v>
          </cell>
          <cell r="M1189">
            <v>5953.96</v>
          </cell>
          <cell r="N1189">
            <v>0</v>
          </cell>
          <cell r="O1189">
            <v>5953.96</v>
          </cell>
        </row>
        <row r="1190">
          <cell r="B1190" t="str">
            <v>NON BARG</v>
          </cell>
          <cell r="C1190">
            <v>38</v>
          </cell>
          <cell r="D1190" t="str">
            <v>INTERNAL AUDITING</v>
          </cell>
          <cell r="E1190" t="str">
            <v>Staff</v>
          </cell>
          <cell r="F1190">
            <v>970</v>
          </cell>
          <cell r="G1190" t="str">
            <v>Excluded</v>
          </cell>
          <cell r="H1190" t="str">
            <v>PRETAX MEDICAL</v>
          </cell>
          <cell r="I1190">
            <v>0</v>
          </cell>
          <cell r="J1190">
            <v>-80080</v>
          </cell>
          <cell r="K1190">
            <v>0</v>
          </cell>
          <cell r="L1190">
            <v>0</v>
          </cell>
          <cell r="M1190">
            <v>0</v>
          </cell>
          <cell r="N1190">
            <v>-80080</v>
          </cell>
          <cell r="O1190">
            <v>-80080</v>
          </cell>
        </row>
        <row r="1191">
          <cell r="B1191" t="str">
            <v>NON BARG</v>
          </cell>
          <cell r="C1191">
            <v>38</v>
          </cell>
          <cell r="D1191" t="str">
            <v>INTERNAL AUDITING</v>
          </cell>
          <cell r="E1191" t="str">
            <v>Staff</v>
          </cell>
          <cell r="F1191">
            <v>971</v>
          </cell>
          <cell r="G1191" t="str">
            <v>Excluded</v>
          </cell>
          <cell r="H1191" t="str">
            <v>MEDICAL BENEFIT $</v>
          </cell>
          <cell r="I1191">
            <v>0</v>
          </cell>
          <cell r="J1191">
            <v>64613</v>
          </cell>
          <cell r="K1191">
            <v>0</v>
          </cell>
          <cell r="L1191">
            <v>0</v>
          </cell>
          <cell r="M1191">
            <v>0</v>
          </cell>
          <cell r="N1191">
            <v>64613</v>
          </cell>
          <cell r="O1191">
            <v>64613</v>
          </cell>
        </row>
        <row r="1192">
          <cell r="B1192" t="str">
            <v>NON BARG</v>
          </cell>
          <cell r="C1192">
            <v>38</v>
          </cell>
          <cell r="D1192" t="str">
            <v>INTERNAL AUDITING</v>
          </cell>
          <cell r="E1192" t="str">
            <v>Staff</v>
          </cell>
          <cell r="F1192">
            <v>972</v>
          </cell>
          <cell r="G1192" t="str">
            <v>Excluded</v>
          </cell>
          <cell r="H1192" t="str">
            <v>PRETAX DENTAL</v>
          </cell>
          <cell r="I1192">
            <v>0</v>
          </cell>
          <cell r="J1192">
            <v>-3549.58</v>
          </cell>
          <cell r="K1192">
            <v>0</v>
          </cell>
          <cell r="L1192">
            <v>0</v>
          </cell>
          <cell r="M1192">
            <v>0</v>
          </cell>
          <cell r="N1192">
            <v>-3549.58</v>
          </cell>
          <cell r="O1192">
            <v>-3549.58</v>
          </cell>
        </row>
        <row r="1193">
          <cell r="B1193" t="str">
            <v>NON BARG</v>
          </cell>
          <cell r="C1193">
            <v>38</v>
          </cell>
          <cell r="D1193" t="str">
            <v>INTERNAL AUDITING</v>
          </cell>
          <cell r="E1193" t="str">
            <v>Staff</v>
          </cell>
          <cell r="F1193">
            <v>973</v>
          </cell>
          <cell r="G1193" t="str">
            <v>Excluded</v>
          </cell>
          <cell r="H1193" t="str">
            <v>DENTAL BENEFIT $</v>
          </cell>
          <cell r="I1193">
            <v>0</v>
          </cell>
          <cell r="J1193">
            <v>1950</v>
          </cell>
          <cell r="K1193">
            <v>0</v>
          </cell>
          <cell r="L1193">
            <v>0</v>
          </cell>
          <cell r="M1193">
            <v>0</v>
          </cell>
          <cell r="N1193">
            <v>1950</v>
          </cell>
          <cell r="O1193">
            <v>1950</v>
          </cell>
        </row>
        <row r="1194">
          <cell r="B1194" t="str">
            <v>NON BARG</v>
          </cell>
          <cell r="C1194">
            <v>38</v>
          </cell>
          <cell r="D1194" t="str">
            <v>INTERNAL AUDITING</v>
          </cell>
          <cell r="E1194" t="str">
            <v>Staff</v>
          </cell>
          <cell r="F1194">
            <v>974</v>
          </cell>
          <cell r="G1194" t="str">
            <v>Excluded</v>
          </cell>
          <cell r="H1194" t="str">
            <v>PRETAX EMP LIFE INS</v>
          </cell>
          <cell r="I1194">
            <v>0</v>
          </cell>
          <cell r="J1194">
            <v>-4248.84</v>
          </cell>
          <cell r="K1194">
            <v>0</v>
          </cell>
          <cell r="L1194">
            <v>0</v>
          </cell>
          <cell r="M1194">
            <v>0</v>
          </cell>
          <cell r="N1194">
            <v>-4248.84</v>
          </cell>
          <cell r="O1194">
            <v>-4248.84</v>
          </cell>
        </row>
        <row r="1195">
          <cell r="B1195" t="str">
            <v>NON BARG</v>
          </cell>
          <cell r="C1195">
            <v>38</v>
          </cell>
          <cell r="D1195" t="str">
            <v>INTERNAL AUDITING</v>
          </cell>
          <cell r="E1195" t="str">
            <v>Staff</v>
          </cell>
          <cell r="F1195">
            <v>976</v>
          </cell>
          <cell r="G1195" t="str">
            <v>Excluded</v>
          </cell>
          <cell r="H1195" t="str">
            <v>LIFE INS BENEFIT $</v>
          </cell>
          <cell r="I1195">
            <v>0</v>
          </cell>
          <cell r="J1195">
            <v>1022.34</v>
          </cell>
          <cell r="K1195">
            <v>0</v>
          </cell>
          <cell r="L1195">
            <v>0</v>
          </cell>
          <cell r="M1195">
            <v>0</v>
          </cell>
          <cell r="N1195">
            <v>1022.34</v>
          </cell>
          <cell r="O1195">
            <v>1022.34</v>
          </cell>
        </row>
        <row r="1196">
          <cell r="B1196" t="str">
            <v>NON BARG</v>
          </cell>
          <cell r="C1196">
            <v>38</v>
          </cell>
          <cell r="D1196" t="str">
            <v>INTERNAL AUDITING</v>
          </cell>
          <cell r="E1196" t="str">
            <v>Staff</v>
          </cell>
          <cell r="F1196">
            <v>977</v>
          </cell>
          <cell r="G1196" t="str">
            <v>Excluded</v>
          </cell>
          <cell r="H1196" t="str">
            <v>PRETAX LTD</v>
          </cell>
          <cell r="I1196">
            <v>0</v>
          </cell>
          <cell r="J1196">
            <v>-5702.26</v>
          </cell>
          <cell r="K1196">
            <v>0</v>
          </cell>
          <cell r="L1196">
            <v>0</v>
          </cell>
          <cell r="M1196">
            <v>0</v>
          </cell>
          <cell r="N1196">
            <v>-5702.26</v>
          </cell>
          <cell r="O1196">
            <v>-5702.26</v>
          </cell>
        </row>
        <row r="1197">
          <cell r="B1197" t="str">
            <v>NON BARG</v>
          </cell>
          <cell r="C1197">
            <v>38</v>
          </cell>
          <cell r="D1197" t="str">
            <v>INTERNAL AUDITING</v>
          </cell>
          <cell r="E1197" t="str">
            <v>Staff</v>
          </cell>
          <cell r="F1197">
            <v>978</v>
          </cell>
          <cell r="G1197" t="str">
            <v>Excluded</v>
          </cell>
          <cell r="H1197" t="str">
            <v>LTD BENEFIT $</v>
          </cell>
          <cell r="I1197">
            <v>0</v>
          </cell>
          <cell r="J1197">
            <v>5263.22</v>
          </cell>
          <cell r="K1197">
            <v>0</v>
          </cell>
          <cell r="L1197">
            <v>0</v>
          </cell>
          <cell r="M1197">
            <v>0</v>
          </cell>
          <cell r="N1197">
            <v>5263.22</v>
          </cell>
          <cell r="O1197">
            <v>5263.22</v>
          </cell>
        </row>
        <row r="1198">
          <cell r="B1198" t="str">
            <v>NON BARG</v>
          </cell>
          <cell r="C1198">
            <v>38</v>
          </cell>
          <cell r="D1198" t="str">
            <v>INTERNAL AUDITING</v>
          </cell>
          <cell r="E1198" t="str">
            <v>Staff</v>
          </cell>
          <cell r="F1198">
            <v>979</v>
          </cell>
          <cell r="G1198" t="str">
            <v>Excluded</v>
          </cell>
          <cell r="H1198" t="str">
            <v>VACATION BUY</v>
          </cell>
          <cell r="I1198">
            <v>0</v>
          </cell>
          <cell r="J1198">
            <v>-13166.08</v>
          </cell>
          <cell r="K1198">
            <v>0</v>
          </cell>
          <cell r="L1198">
            <v>0</v>
          </cell>
          <cell r="M1198">
            <v>0</v>
          </cell>
          <cell r="N1198">
            <v>-13166.08</v>
          </cell>
          <cell r="O1198">
            <v>-13166.08</v>
          </cell>
        </row>
        <row r="1199">
          <cell r="B1199" t="str">
            <v>NON BARG</v>
          </cell>
          <cell r="C1199">
            <v>38</v>
          </cell>
          <cell r="D1199" t="str">
            <v>INTERNAL AUDITING</v>
          </cell>
          <cell r="E1199" t="str">
            <v>Staff</v>
          </cell>
          <cell r="F1199">
            <v>981</v>
          </cell>
          <cell r="G1199" t="str">
            <v>Excluded</v>
          </cell>
          <cell r="H1199" t="str">
            <v>PRETAX HLTH CARE</v>
          </cell>
          <cell r="I1199">
            <v>0</v>
          </cell>
          <cell r="J1199">
            <v>-5347.92</v>
          </cell>
          <cell r="K1199">
            <v>0</v>
          </cell>
          <cell r="L1199">
            <v>0</v>
          </cell>
          <cell r="M1199">
            <v>0</v>
          </cell>
          <cell r="N1199">
            <v>-5347.92</v>
          </cell>
          <cell r="O1199">
            <v>-5347.92</v>
          </cell>
        </row>
        <row r="1200">
          <cell r="B1200" t="str">
            <v>NON BARG</v>
          </cell>
          <cell r="C1200">
            <v>38</v>
          </cell>
          <cell r="D1200" t="str">
            <v>INTERNAL AUDITING</v>
          </cell>
          <cell r="E1200" t="str">
            <v>Staff</v>
          </cell>
          <cell r="F1200">
            <v>983</v>
          </cell>
          <cell r="G1200" t="str">
            <v>Excluded</v>
          </cell>
          <cell r="H1200" t="str">
            <v>PRETAX DEP CARE</v>
          </cell>
          <cell r="I1200">
            <v>0</v>
          </cell>
          <cell r="J1200">
            <v>-4999.92</v>
          </cell>
          <cell r="K1200">
            <v>0</v>
          </cell>
          <cell r="L1200">
            <v>0</v>
          </cell>
          <cell r="M1200">
            <v>0</v>
          </cell>
          <cell r="N1200">
            <v>-4999.92</v>
          </cell>
          <cell r="O1200">
            <v>-4999.92</v>
          </cell>
        </row>
        <row r="1201">
          <cell r="B1201" t="str">
            <v>NON BARG</v>
          </cell>
          <cell r="C1201">
            <v>38</v>
          </cell>
          <cell r="D1201" t="str">
            <v>INTERNAL AUDITING</v>
          </cell>
          <cell r="E1201" t="str">
            <v>Staff</v>
          </cell>
          <cell r="F1201">
            <v>984</v>
          </cell>
          <cell r="G1201" t="str">
            <v>Excluded</v>
          </cell>
          <cell r="H1201" t="str">
            <v>VISION - PRE-TAX DED</v>
          </cell>
          <cell r="I1201">
            <v>0</v>
          </cell>
          <cell r="J1201">
            <v>-1276.2</v>
          </cell>
          <cell r="K1201">
            <v>0</v>
          </cell>
          <cell r="L1201">
            <v>0</v>
          </cell>
          <cell r="M1201">
            <v>0</v>
          </cell>
          <cell r="N1201">
            <v>-1276.2</v>
          </cell>
          <cell r="O1201">
            <v>-1276.2</v>
          </cell>
        </row>
        <row r="1202">
          <cell r="B1202" t="str">
            <v>NON BARG</v>
          </cell>
          <cell r="C1202">
            <v>38</v>
          </cell>
          <cell r="D1202" t="str">
            <v>INTERNAL AUDITING</v>
          </cell>
          <cell r="E1202" t="str">
            <v>Staff</v>
          </cell>
          <cell r="F1202">
            <v>985</v>
          </cell>
          <cell r="G1202" t="str">
            <v>Excluded</v>
          </cell>
          <cell r="H1202" t="str">
            <v>VACATION BUY</v>
          </cell>
          <cell r="I1202">
            <v>0</v>
          </cell>
          <cell r="J1202">
            <v>-484.96</v>
          </cell>
          <cell r="K1202">
            <v>0</v>
          </cell>
          <cell r="L1202">
            <v>0</v>
          </cell>
          <cell r="M1202">
            <v>0</v>
          </cell>
          <cell r="N1202">
            <v>-484.96</v>
          </cell>
          <cell r="O1202">
            <v>-484.96</v>
          </cell>
        </row>
        <row r="1203">
          <cell r="B1203" t="str">
            <v>NON BARG</v>
          </cell>
          <cell r="C1203">
            <v>38</v>
          </cell>
          <cell r="D1203" t="str">
            <v>INTERNAL AUDITING</v>
          </cell>
          <cell r="E1203" t="str">
            <v>Staff</v>
          </cell>
          <cell r="F1203">
            <v>998</v>
          </cell>
          <cell r="G1203" t="str">
            <v>Excluded</v>
          </cell>
          <cell r="H1203" t="str">
            <v>BA THRFT STP AT CAP</v>
          </cell>
          <cell r="I1203">
            <v>0</v>
          </cell>
          <cell r="J1203">
            <v>-91086.05</v>
          </cell>
          <cell r="K1203">
            <v>0</v>
          </cell>
          <cell r="L1203">
            <v>0</v>
          </cell>
          <cell r="M1203">
            <v>0</v>
          </cell>
          <cell r="N1203">
            <v>-91086.05</v>
          </cell>
          <cell r="O1203">
            <v>-91086.05</v>
          </cell>
        </row>
        <row r="1204">
          <cell r="B1204" t="str">
            <v>NON BARG</v>
          </cell>
          <cell r="C1204">
            <v>38</v>
          </cell>
          <cell r="D1204" t="str">
            <v>INTERNAL AUDITING</v>
          </cell>
          <cell r="E1204" t="str">
            <v>Staff</v>
          </cell>
          <cell r="F1204">
            <v>999</v>
          </cell>
          <cell r="G1204" t="str">
            <v>Excluded</v>
          </cell>
          <cell r="H1204" t="str">
            <v>SUP THRFT STP AT CAP</v>
          </cell>
          <cell r="I1204">
            <v>0</v>
          </cell>
          <cell r="J1204">
            <v>-39202.25</v>
          </cell>
          <cell r="K1204">
            <v>0</v>
          </cell>
          <cell r="L1204">
            <v>0</v>
          </cell>
          <cell r="M1204">
            <v>0</v>
          </cell>
          <cell r="N1204">
            <v>-39202.25</v>
          </cell>
          <cell r="O1204">
            <v>-39202.25</v>
          </cell>
        </row>
        <row r="1205">
          <cell r="B1205" t="str">
            <v>NON BARG</v>
          </cell>
          <cell r="C1205">
            <v>38</v>
          </cell>
          <cell r="D1205" t="str">
            <v>INTERNAL AUDITING</v>
          </cell>
          <cell r="E1205" t="str">
            <v>Staff</v>
          </cell>
          <cell r="F1205" t="str">
            <v>G01</v>
          </cell>
          <cell r="G1205" t="str">
            <v>Excluded</v>
          </cell>
          <cell r="H1205" t="str">
            <v>SIGNING BONUS</v>
          </cell>
          <cell r="I1205">
            <v>0</v>
          </cell>
          <cell r="J1205">
            <v>24500</v>
          </cell>
          <cell r="K1205">
            <v>0</v>
          </cell>
          <cell r="L1205">
            <v>0</v>
          </cell>
          <cell r="M1205">
            <v>0</v>
          </cell>
          <cell r="N1205">
            <v>24500</v>
          </cell>
          <cell r="O1205">
            <v>24500</v>
          </cell>
        </row>
        <row r="1206">
          <cell r="B1206" t="str">
            <v>NON BARG</v>
          </cell>
          <cell r="C1206">
            <v>38</v>
          </cell>
          <cell r="D1206" t="str">
            <v>INTERNAL AUDITING</v>
          </cell>
          <cell r="E1206" t="str">
            <v>Staff</v>
          </cell>
          <cell r="F1206" t="str">
            <v>G20</v>
          </cell>
          <cell r="G1206" t="str">
            <v>Excluded</v>
          </cell>
          <cell r="H1206" t="str">
            <v>MOV EXP-TXBL</v>
          </cell>
          <cell r="I1206">
            <v>0</v>
          </cell>
          <cell r="J1206">
            <v>14812.02</v>
          </cell>
          <cell r="K1206">
            <v>0</v>
          </cell>
          <cell r="L1206">
            <v>0</v>
          </cell>
          <cell r="M1206">
            <v>0</v>
          </cell>
          <cell r="N1206">
            <v>14812.02</v>
          </cell>
          <cell r="O1206">
            <v>14812.02</v>
          </cell>
        </row>
        <row r="1207">
          <cell r="B1207" t="str">
            <v>NON BARG</v>
          </cell>
          <cell r="C1207">
            <v>38</v>
          </cell>
          <cell r="D1207" t="str">
            <v>INTERNAL AUDITING</v>
          </cell>
          <cell r="E1207" t="str">
            <v>Staff</v>
          </cell>
          <cell r="F1207" t="str">
            <v>G25</v>
          </cell>
          <cell r="G1207" t="str">
            <v>Excluded</v>
          </cell>
          <cell r="H1207" t="str">
            <v>MOV EXP GROSSUP</v>
          </cell>
          <cell r="I1207">
            <v>0</v>
          </cell>
          <cell r="J1207">
            <v>6348.01</v>
          </cell>
          <cell r="K1207">
            <v>0</v>
          </cell>
          <cell r="L1207">
            <v>0</v>
          </cell>
          <cell r="M1207">
            <v>0</v>
          </cell>
          <cell r="N1207">
            <v>6348.01</v>
          </cell>
          <cell r="O1207">
            <v>6348.01</v>
          </cell>
        </row>
        <row r="1208">
          <cell r="B1208" t="str">
            <v>NON BARG</v>
          </cell>
          <cell r="C1208">
            <v>38</v>
          </cell>
          <cell r="D1208" t="str">
            <v>INTERNAL AUDITING</v>
          </cell>
          <cell r="E1208" t="str">
            <v>Staff</v>
          </cell>
          <cell r="F1208" t="str">
            <v>H30</v>
          </cell>
          <cell r="G1208" t="str">
            <v>Non Productive</v>
          </cell>
          <cell r="H1208" t="str">
            <v>PERF EXC REWARD</v>
          </cell>
          <cell r="I1208">
            <v>0</v>
          </cell>
          <cell r="J1208">
            <v>72157</v>
          </cell>
          <cell r="K1208">
            <v>0</v>
          </cell>
          <cell r="L1208">
            <v>72157</v>
          </cell>
          <cell r="M1208">
            <v>72157</v>
          </cell>
          <cell r="N1208">
            <v>0</v>
          </cell>
          <cell r="O1208">
            <v>72157</v>
          </cell>
        </row>
        <row r="1209">
          <cell r="B1209" t="str">
            <v>NON BARG</v>
          </cell>
          <cell r="C1209">
            <v>38</v>
          </cell>
          <cell r="D1209" t="str">
            <v>INTERNAL AUDITING</v>
          </cell>
          <cell r="E1209" t="str">
            <v>Staff</v>
          </cell>
          <cell r="F1209" t="str">
            <v>J10</v>
          </cell>
          <cell r="G1209" t="str">
            <v>Excluded</v>
          </cell>
          <cell r="H1209" t="str">
            <v>O.T. MEALS NON-XM</v>
          </cell>
          <cell r="I1209">
            <v>13</v>
          </cell>
          <cell r="J1209">
            <v>143</v>
          </cell>
          <cell r="K1209">
            <v>0</v>
          </cell>
          <cell r="L1209">
            <v>0</v>
          </cell>
          <cell r="M1209">
            <v>0</v>
          </cell>
          <cell r="N1209">
            <v>143</v>
          </cell>
          <cell r="O1209">
            <v>143</v>
          </cell>
        </row>
        <row r="1210">
          <cell r="B1210" t="str">
            <v>NON BARG</v>
          </cell>
          <cell r="C1210">
            <v>38</v>
          </cell>
          <cell r="D1210" t="str">
            <v>INTERNAL AUDITING</v>
          </cell>
          <cell r="E1210" t="str">
            <v>Staff</v>
          </cell>
          <cell r="F1210" t="str">
            <v>J20</v>
          </cell>
          <cell r="G1210" t="str">
            <v>Excluded</v>
          </cell>
          <cell r="H1210" t="str">
            <v>IMP INC EXCESS LIF T</v>
          </cell>
          <cell r="I1210">
            <v>0</v>
          </cell>
          <cell r="J1210">
            <v>2695.12</v>
          </cell>
          <cell r="K1210">
            <v>0</v>
          </cell>
          <cell r="L1210">
            <v>0</v>
          </cell>
          <cell r="M1210">
            <v>0</v>
          </cell>
          <cell r="N1210">
            <v>2695.12</v>
          </cell>
          <cell r="O1210">
            <v>2695.12</v>
          </cell>
        </row>
        <row r="1211">
          <cell r="B1211" t="str">
            <v>NON BARG</v>
          </cell>
          <cell r="C1211">
            <v>38</v>
          </cell>
          <cell r="D1211" t="str">
            <v>INTERNAL AUDITING</v>
          </cell>
          <cell r="E1211" t="str">
            <v>Staff</v>
          </cell>
          <cell r="F1211" t="str">
            <v>J25</v>
          </cell>
          <cell r="G1211" t="str">
            <v>Excluded</v>
          </cell>
          <cell r="H1211" t="str">
            <v>IMP INC DEP LIFE</v>
          </cell>
          <cell r="I1211">
            <v>0</v>
          </cell>
          <cell r="J1211">
            <v>16.399999999999999</v>
          </cell>
          <cell r="K1211">
            <v>0</v>
          </cell>
          <cell r="L1211">
            <v>0</v>
          </cell>
          <cell r="M1211">
            <v>0</v>
          </cell>
          <cell r="N1211">
            <v>16.399999999999999</v>
          </cell>
          <cell r="O1211">
            <v>16.399999999999999</v>
          </cell>
        </row>
        <row r="1212">
          <cell r="B1212" t="str">
            <v>NON BARG</v>
          </cell>
          <cell r="C1212">
            <v>38</v>
          </cell>
          <cell r="D1212" t="str">
            <v>INTERNAL AUDITING</v>
          </cell>
          <cell r="E1212" t="str">
            <v>Staff</v>
          </cell>
          <cell r="F1212" t="str">
            <v>J68</v>
          </cell>
          <cell r="G1212" t="str">
            <v>Excluded</v>
          </cell>
          <cell r="H1212" t="str">
            <v>COMMUT CO. CAR</v>
          </cell>
          <cell r="I1212">
            <v>0</v>
          </cell>
          <cell r="J1212">
            <v>408</v>
          </cell>
          <cell r="K1212">
            <v>0</v>
          </cell>
          <cell r="L1212">
            <v>0</v>
          </cell>
          <cell r="M1212">
            <v>0</v>
          </cell>
          <cell r="N1212">
            <v>408</v>
          </cell>
          <cell r="O1212">
            <v>408</v>
          </cell>
        </row>
        <row r="1213">
          <cell r="B1213" t="str">
            <v>NON BARG</v>
          </cell>
          <cell r="C1213">
            <v>38</v>
          </cell>
          <cell r="D1213" t="str">
            <v>INTERNAL AUDITING</v>
          </cell>
          <cell r="E1213" t="str">
            <v>Staff</v>
          </cell>
          <cell r="F1213" t="str">
            <v>J82</v>
          </cell>
          <cell r="G1213" t="str">
            <v>Excluded</v>
          </cell>
          <cell r="H1213" t="str">
            <v>IMP CNTR CAR V INS 2</v>
          </cell>
          <cell r="I1213">
            <v>0</v>
          </cell>
          <cell r="J1213">
            <v>1320</v>
          </cell>
          <cell r="K1213">
            <v>0</v>
          </cell>
          <cell r="L1213">
            <v>0</v>
          </cell>
          <cell r="M1213">
            <v>0</v>
          </cell>
          <cell r="N1213">
            <v>1320</v>
          </cell>
          <cell r="O1213">
            <v>1320</v>
          </cell>
        </row>
        <row r="1214">
          <cell r="B1214" t="str">
            <v>NON BARG</v>
          </cell>
          <cell r="C1214">
            <v>38</v>
          </cell>
          <cell r="D1214" t="str">
            <v>INTERNAL AUDITING</v>
          </cell>
          <cell r="E1214" t="str">
            <v>Staff</v>
          </cell>
          <cell r="F1214" t="str">
            <v>P52</v>
          </cell>
          <cell r="G1214" t="str">
            <v>Excluded</v>
          </cell>
          <cell r="H1214" t="str">
            <v>CC V INS RMB N-TX 2</v>
          </cell>
          <cell r="I1214">
            <v>0</v>
          </cell>
          <cell r="J1214">
            <v>2220</v>
          </cell>
          <cell r="K1214">
            <v>0</v>
          </cell>
          <cell r="L1214">
            <v>0</v>
          </cell>
          <cell r="M1214">
            <v>0</v>
          </cell>
          <cell r="N1214">
            <v>2220</v>
          </cell>
          <cell r="O1214">
            <v>2220</v>
          </cell>
        </row>
        <row r="1215">
          <cell r="B1215" t="str">
            <v>NON BARG</v>
          </cell>
          <cell r="C1215">
            <v>38</v>
          </cell>
          <cell r="D1215" t="str">
            <v>INTERNAL AUDITING</v>
          </cell>
          <cell r="E1215" t="str">
            <v>Staff</v>
          </cell>
          <cell r="F1215" t="str">
            <v>P61</v>
          </cell>
          <cell r="G1215" t="str">
            <v>Excluded</v>
          </cell>
          <cell r="H1215" t="str">
            <v>MOV EXP NON TXBL</v>
          </cell>
          <cell r="I1215">
            <v>0</v>
          </cell>
          <cell r="J1215">
            <v>296</v>
          </cell>
          <cell r="K1215">
            <v>0</v>
          </cell>
          <cell r="L1215">
            <v>0</v>
          </cell>
          <cell r="M1215">
            <v>0</v>
          </cell>
          <cell r="N1215">
            <v>296</v>
          </cell>
          <cell r="O1215">
            <v>296</v>
          </cell>
        </row>
        <row r="1216">
          <cell r="B1216" t="str">
            <v>NON BARG</v>
          </cell>
          <cell r="C1216">
            <v>38</v>
          </cell>
          <cell r="D1216" t="str">
            <v>INTERNAL AUDITING</v>
          </cell>
          <cell r="E1216" t="str">
            <v>Staff</v>
          </cell>
          <cell r="F1216" t="str">
            <v>R59</v>
          </cell>
          <cell r="G1216" t="str">
            <v>Excluded</v>
          </cell>
          <cell r="H1216" t="str">
            <v>FMLA - INFO ONLY</v>
          </cell>
          <cell r="I1216">
            <v>704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</row>
        <row r="1217">
          <cell r="B1217" t="str">
            <v>NON BARG</v>
          </cell>
          <cell r="C1217">
            <v>38</v>
          </cell>
          <cell r="D1217" t="str">
            <v>INTERNAL AUDITING</v>
          </cell>
          <cell r="E1217" t="str">
            <v>Staff</v>
          </cell>
          <cell r="F1217" t="str">
            <v>R62</v>
          </cell>
          <cell r="G1217" t="str">
            <v>Excluded</v>
          </cell>
          <cell r="H1217" t="str">
            <v>LV OF ABS-NOT PAID</v>
          </cell>
          <cell r="I1217">
            <v>80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</row>
        <row r="1218">
          <cell r="B1218" t="str">
            <v>NON BARG</v>
          </cell>
          <cell r="C1218">
            <v>38</v>
          </cell>
          <cell r="D1218" t="str">
            <v>INTERNAL AUDITING</v>
          </cell>
          <cell r="E1218" t="str">
            <v>Staff</v>
          </cell>
          <cell r="F1218" t="str">
            <v>X23</v>
          </cell>
          <cell r="G1218" t="str">
            <v>Productive</v>
          </cell>
          <cell r="H1218" t="str">
            <v>EXEMPT OT DEDUCTIBLE</v>
          </cell>
          <cell r="I1218">
            <v>30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B1219" t="str">
            <v>NON BARG</v>
          </cell>
          <cell r="C1219">
            <v>38</v>
          </cell>
          <cell r="D1219" t="str">
            <v>INTERNAL AUDITING</v>
          </cell>
          <cell r="E1219" t="str">
            <v>Staff</v>
          </cell>
          <cell r="F1219" t="str">
            <v>X29</v>
          </cell>
          <cell r="G1219" t="str">
            <v>Productive</v>
          </cell>
          <cell r="H1219" t="str">
            <v>STR OT EMERG #2</v>
          </cell>
          <cell r="I1219">
            <v>37.5</v>
          </cell>
          <cell r="J1219">
            <v>901.88</v>
          </cell>
          <cell r="K1219">
            <v>901.88</v>
          </cell>
          <cell r="L1219">
            <v>0</v>
          </cell>
          <cell r="M1219">
            <v>901.88</v>
          </cell>
          <cell r="N1219">
            <v>0</v>
          </cell>
          <cell r="O1219">
            <v>901.88</v>
          </cell>
        </row>
        <row r="1220">
          <cell r="B1220" t="str">
            <v>NON BARG</v>
          </cell>
          <cell r="C1220">
            <v>31</v>
          </cell>
          <cell r="D1220" t="str">
            <v>NUCLEAR DIVISION</v>
          </cell>
          <cell r="E1220" t="str">
            <v>Operational</v>
          </cell>
          <cell r="F1220">
            <v>10</v>
          </cell>
          <cell r="G1220" t="str">
            <v>Productive</v>
          </cell>
          <cell r="H1220" t="str">
            <v>REGULAR</v>
          </cell>
          <cell r="I1220">
            <v>1736339.75</v>
          </cell>
          <cell r="J1220">
            <v>64389679.130000003</v>
          </cell>
          <cell r="K1220">
            <v>64389679.130000003</v>
          </cell>
          <cell r="L1220">
            <v>0</v>
          </cell>
          <cell r="M1220">
            <v>64389679.130000003</v>
          </cell>
          <cell r="N1220">
            <v>0</v>
          </cell>
          <cell r="O1220">
            <v>64389679.130000003</v>
          </cell>
        </row>
        <row r="1221">
          <cell r="B1221" t="str">
            <v>NON BARG</v>
          </cell>
          <cell r="C1221">
            <v>31</v>
          </cell>
          <cell r="D1221" t="str">
            <v>NUCLEAR DIVISION</v>
          </cell>
          <cell r="E1221" t="str">
            <v>Operational</v>
          </cell>
          <cell r="F1221">
            <v>20</v>
          </cell>
          <cell r="G1221" t="str">
            <v>Non Productive</v>
          </cell>
          <cell r="H1221" t="str">
            <v>HOLIDAY</v>
          </cell>
          <cell r="I1221">
            <v>78504</v>
          </cell>
          <cell r="J1221">
            <v>2869761.33</v>
          </cell>
          <cell r="K1221">
            <v>0</v>
          </cell>
          <cell r="L1221">
            <v>2869761.33</v>
          </cell>
          <cell r="M1221">
            <v>2869761.33</v>
          </cell>
          <cell r="N1221">
            <v>0</v>
          </cell>
          <cell r="O1221">
            <v>2869761.33</v>
          </cell>
        </row>
        <row r="1222">
          <cell r="B1222" t="str">
            <v>NON BARG</v>
          </cell>
          <cell r="C1222">
            <v>31</v>
          </cell>
          <cell r="D1222" t="str">
            <v>NUCLEAR DIVISION</v>
          </cell>
          <cell r="E1222" t="str">
            <v>Operational</v>
          </cell>
          <cell r="F1222">
            <v>30</v>
          </cell>
          <cell r="G1222" t="str">
            <v>Non Productive</v>
          </cell>
          <cell r="H1222" t="str">
            <v>VACATION</v>
          </cell>
          <cell r="I1222">
            <v>128978.75</v>
          </cell>
          <cell r="J1222">
            <v>4773709.84</v>
          </cell>
          <cell r="K1222">
            <v>0</v>
          </cell>
          <cell r="L1222">
            <v>4773709.84</v>
          </cell>
          <cell r="M1222">
            <v>4773709.84</v>
          </cell>
          <cell r="N1222">
            <v>0</v>
          </cell>
          <cell r="O1222">
            <v>4773709.84</v>
          </cell>
        </row>
        <row r="1223">
          <cell r="B1223" t="str">
            <v>NON BARG</v>
          </cell>
          <cell r="C1223">
            <v>31</v>
          </cell>
          <cell r="D1223" t="str">
            <v>NUCLEAR DIVISION</v>
          </cell>
          <cell r="E1223" t="str">
            <v>Operational</v>
          </cell>
          <cell r="F1223">
            <v>40</v>
          </cell>
          <cell r="G1223" t="str">
            <v>Non Productive</v>
          </cell>
          <cell r="H1223" t="str">
            <v>EMPLOYEE ILLNESS</v>
          </cell>
          <cell r="I1223">
            <v>12298.5</v>
          </cell>
          <cell r="J1223">
            <v>412871.78</v>
          </cell>
          <cell r="K1223">
            <v>0</v>
          </cell>
          <cell r="L1223">
            <v>412871.78</v>
          </cell>
          <cell r="M1223">
            <v>412871.78</v>
          </cell>
          <cell r="N1223">
            <v>0</v>
          </cell>
          <cell r="O1223">
            <v>412871.78</v>
          </cell>
        </row>
        <row r="1224">
          <cell r="B1224" t="str">
            <v>NON BARG</v>
          </cell>
          <cell r="C1224">
            <v>31</v>
          </cell>
          <cell r="D1224" t="str">
            <v>NUCLEAR DIVISION</v>
          </cell>
          <cell r="E1224" t="str">
            <v>Operational</v>
          </cell>
          <cell r="F1224">
            <v>50</v>
          </cell>
          <cell r="G1224" t="str">
            <v>Non Productive</v>
          </cell>
          <cell r="H1224" t="str">
            <v>JURY DUTY</v>
          </cell>
          <cell r="I1224">
            <v>738</v>
          </cell>
          <cell r="J1224">
            <v>29234.52</v>
          </cell>
          <cell r="K1224">
            <v>0</v>
          </cell>
          <cell r="L1224">
            <v>29234.52</v>
          </cell>
          <cell r="M1224">
            <v>29234.52</v>
          </cell>
          <cell r="N1224">
            <v>0</v>
          </cell>
          <cell r="O1224">
            <v>29234.52</v>
          </cell>
        </row>
        <row r="1225">
          <cell r="B1225" t="str">
            <v>NON BARG</v>
          </cell>
          <cell r="C1225">
            <v>31</v>
          </cell>
          <cell r="D1225" t="str">
            <v>NUCLEAR DIVISION</v>
          </cell>
          <cell r="E1225" t="str">
            <v>Operational</v>
          </cell>
          <cell r="F1225">
            <v>60</v>
          </cell>
          <cell r="G1225" t="str">
            <v>Non Productive</v>
          </cell>
          <cell r="H1225" t="str">
            <v>COURT SERVICE</v>
          </cell>
          <cell r="I1225">
            <v>20.5</v>
          </cell>
          <cell r="J1225">
            <v>602.26</v>
          </cell>
          <cell r="K1225">
            <v>0</v>
          </cell>
          <cell r="L1225">
            <v>602.26</v>
          </cell>
          <cell r="M1225">
            <v>602.26</v>
          </cell>
          <cell r="N1225">
            <v>0</v>
          </cell>
          <cell r="O1225">
            <v>602.26</v>
          </cell>
        </row>
        <row r="1226">
          <cell r="B1226" t="str">
            <v>NON BARG</v>
          </cell>
          <cell r="C1226">
            <v>31</v>
          </cell>
          <cell r="D1226" t="str">
            <v>NUCLEAR DIVISION</v>
          </cell>
          <cell r="E1226" t="str">
            <v>Operational</v>
          </cell>
          <cell r="F1226">
            <v>70</v>
          </cell>
          <cell r="G1226" t="str">
            <v>Non Productive</v>
          </cell>
          <cell r="H1226" t="str">
            <v>DEATH IN FAMILY</v>
          </cell>
          <cell r="I1226">
            <v>1633.5</v>
          </cell>
          <cell r="J1226">
            <v>60247.88</v>
          </cell>
          <cell r="K1226">
            <v>0</v>
          </cell>
          <cell r="L1226">
            <v>60247.88</v>
          </cell>
          <cell r="M1226">
            <v>60247.88</v>
          </cell>
          <cell r="N1226">
            <v>0</v>
          </cell>
          <cell r="O1226">
            <v>60247.88</v>
          </cell>
        </row>
        <row r="1227">
          <cell r="B1227" t="str">
            <v>NON BARG</v>
          </cell>
          <cell r="C1227">
            <v>31</v>
          </cell>
          <cell r="D1227" t="str">
            <v>NUCLEAR DIVISION</v>
          </cell>
          <cell r="E1227" t="str">
            <v>Operational</v>
          </cell>
          <cell r="F1227">
            <v>80</v>
          </cell>
          <cell r="G1227" t="str">
            <v>Non Productive</v>
          </cell>
          <cell r="H1227" t="str">
            <v>SER ILL IN FAM</v>
          </cell>
          <cell r="I1227">
            <v>32</v>
          </cell>
          <cell r="J1227">
            <v>794.72</v>
          </cell>
          <cell r="K1227">
            <v>0</v>
          </cell>
          <cell r="L1227">
            <v>794.72</v>
          </cell>
          <cell r="M1227">
            <v>794.72</v>
          </cell>
          <cell r="N1227">
            <v>0</v>
          </cell>
          <cell r="O1227">
            <v>794.72</v>
          </cell>
        </row>
        <row r="1228">
          <cell r="B1228" t="str">
            <v>NON BARG</v>
          </cell>
          <cell r="C1228">
            <v>31</v>
          </cell>
          <cell r="D1228" t="str">
            <v>NUCLEAR DIVISION</v>
          </cell>
          <cell r="E1228" t="str">
            <v>Operational</v>
          </cell>
          <cell r="F1228">
            <v>90</v>
          </cell>
          <cell r="G1228" t="str">
            <v>Non Productive</v>
          </cell>
          <cell r="H1228" t="str">
            <v>OTHER REGULAR HOURS</v>
          </cell>
          <cell r="I1228">
            <v>1620.75</v>
          </cell>
          <cell r="J1228">
            <v>64585.440000000002</v>
          </cell>
          <cell r="K1228">
            <v>0</v>
          </cell>
          <cell r="L1228">
            <v>64585.440000000002</v>
          </cell>
          <cell r="M1228">
            <v>64585.440000000002</v>
          </cell>
          <cell r="N1228">
            <v>0</v>
          </cell>
          <cell r="O1228">
            <v>64585.440000000002</v>
          </cell>
        </row>
        <row r="1229">
          <cell r="B1229" t="str">
            <v>NON BARG</v>
          </cell>
          <cell r="C1229">
            <v>31</v>
          </cell>
          <cell r="D1229" t="str">
            <v>NUCLEAR DIVISION</v>
          </cell>
          <cell r="E1229" t="str">
            <v>Operational</v>
          </cell>
          <cell r="F1229">
            <v>100</v>
          </cell>
          <cell r="G1229" t="str">
            <v>Non Productive</v>
          </cell>
          <cell r="H1229" t="str">
            <v>REST TIME</v>
          </cell>
          <cell r="I1229">
            <v>227</v>
          </cell>
          <cell r="J1229">
            <v>7641.55</v>
          </cell>
          <cell r="K1229">
            <v>0</v>
          </cell>
          <cell r="L1229">
            <v>7641.55</v>
          </cell>
          <cell r="M1229">
            <v>7641.55</v>
          </cell>
          <cell r="N1229">
            <v>0</v>
          </cell>
          <cell r="O1229">
            <v>7641.55</v>
          </cell>
        </row>
        <row r="1230">
          <cell r="B1230" t="str">
            <v>NON BARG</v>
          </cell>
          <cell r="C1230">
            <v>31</v>
          </cell>
          <cell r="D1230" t="str">
            <v>NUCLEAR DIVISION</v>
          </cell>
          <cell r="E1230" t="str">
            <v>Operational</v>
          </cell>
          <cell r="F1230">
            <v>110</v>
          </cell>
          <cell r="G1230" t="str">
            <v>Non Productive</v>
          </cell>
          <cell r="H1230" t="str">
            <v>WORK HEADQUARTERS</v>
          </cell>
          <cell r="I1230">
            <v>72</v>
          </cell>
          <cell r="J1230">
            <v>1923.3</v>
          </cell>
          <cell r="K1230">
            <v>0</v>
          </cell>
          <cell r="L1230">
            <v>1923.3</v>
          </cell>
          <cell r="M1230">
            <v>1923.3</v>
          </cell>
          <cell r="N1230">
            <v>0</v>
          </cell>
          <cell r="O1230">
            <v>1923.3</v>
          </cell>
        </row>
        <row r="1231">
          <cell r="B1231" t="str">
            <v>NON BARG</v>
          </cell>
          <cell r="C1231">
            <v>31</v>
          </cell>
          <cell r="D1231" t="str">
            <v>NUCLEAR DIVISION</v>
          </cell>
          <cell r="E1231" t="str">
            <v>Operational</v>
          </cell>
          <cell r="F1231">
            <v>120</v>
          </cell>
          <cell r="G1231" t="str">
            <v>Non Productive</v>
          </cell>
          <cell r="H1231" t="str">
            <v>TRAVEL TIME</v>
          </cell>
          <cell r="I1231">
            <v>87.5</v>
          </cell>
          <cell r="J1231">
            <v>3041.19</v>
          </cell>
          <cell r="K1231">
            <v>0</v>
          </cell>
          <cell r="L1231">
            <v>3041.19</v>
          </cell>
          <cell r="M1231">
            <v>3041.19</v>
          </cell>
          <cell r="N1231">
            <v>0</v>
          </cell>
          <cell r="O1231">
            <v>3041.19</v>
          </cell>
        </row>
        <row r="1232">
          <cell r="B1232" t="str">
            <v>NON BARG</v>
          </cell>
          <cell r="C1232">
            <v>31</v>
          </cell>
          <cell r="D1232" t="str">
            <v>NUCLEAR DIVISION</v>
          </cell>
          <cell r="E1232" t="str">
            <v>Operational</v>
          </cell>
          <cell r="F1232">
            <v>160</v>
          </cell>
          <cell r="G1232" t="str">
            <v>Non Productive</v>
          </cell>
          <cell r="H1232" t="str">
            <v>OTHER MEETING</v>
          </cell>
          <cell r="I1232">
            <v>23</v>
          </cell>
          <cell r="J1232">
            <v>654.72</v>
          </cell>
          <cell r="K1232">
            <v>0</v>
          </cell>
          <cell r="L1232">
            <v>654.72</v>
          </cell>
          <cell r="M1232">
            <v>654.72</v>
          </cell>
          <cell r="N1232">
            <v>0</v>
          </cell>
          <cell r="O1232">
            <v>654.72</v>
          </cell>
        </row>
        <row r="1233">
          <cell r="B1233" t="str">
            <v>NON BARG</v>
          </cell>
          <cell r="C1233">
            <v>31</v>
          </cell>
          <cell r="D1233" t="str">
            <v>NUCLEAR DIVISION</v>
          </cell>
          <cell r="E1233" t="str">
            <v>Operational</v>
          </cell>
          <cell r="F1233">
            <v>250</v>
          </cell>
          <cell r="G1233" t="str">
            <v>Non Productive</v>
          </cell>
          <cell r="H1233" t="str">
            <v>TEMPORARY RELIEVING</v>
          </cell>
          <cell r="I1233">
            <v>7409.25</v>
          </cell>
          <cell r="J1233">
            <v>14934.54</v>
          </cell>
          <cell r="K1233">
            <v>0</v>
          </cell>
          <cell r="L1233">
            <v>14934.54</v>
          </cell>
          <cell r="M1233">
            <v>14934.54</v>
          </cell>
          <cell r="N1233">
            <v>0</v>
          </cell>
          <cell r="O1233">
            <v>14934.54</v>
          </cell>
        </row>
        <row r="1234">
          <cell r="B1234" t="str">
            <v>NON BARG</v>
          </cell>
          <cell r="C1234">
            <v>31</v>
          </cell>
          <cell r="D1234" t="str">
            <v>NUCLEAR DIVISION</v>
          </cell>
          <cell r="E1234" t="str">
            <v>Operational</v>
          </cell>
          <cell r="F1234">
            <v>300</v>
          </cell>
          <cell r="G1234" t="str">
            <v>Non Productive</v>
          </cell>
          <cell r="H1234" t="str">
            <v>PERF EXC REWARD</v>
          </cell>
          <cell r="I1234">
            <v>0</v>
          </cell>
          <cell r="J1234">
            <v>2211359</v>
          </cell>
          <cell r="K1234">
            <v>0</v>
          </cell>
          <cell r="L1234">
            <v>2211359</v>
          </cell>
          <cell r="M1234">
            <v>2211359</v>
          </cell>
          <cell r="N1234">
            <v>0</v>
          </cell>
          <cell r="O1234">
            <v>2211359</v>
          </cell>
        </row>
        <row r="1235">
          <cell r="B1235" t="str">
            <v>NON BARG</v>
          </cell>
          <cell r="C1235">
            <v>31</v>
          </cell>
          <cell r="D1235" t="str">
            <v>NUCLEAR DIVISION</v>
          </cell>
          <cell r="E1235" t="str">
            <v>Operational</v>
          </cell>
          <cell r="F1235">
            <v>310</v>
          </cell>
          <cell r="G1235" t="str">
            <v>Excluded</v>
          </cell>
          <cell r="H1235" t="str">
            <v>DISABILITY - COMPANY</v>
          </cell>
          <cell r="I1235">
            <v>0</v>
          </cell>
          <cell r="J1235">
            <v>1668.74</v>
          </cell>
          <cell r="K1235">
            <v>0</v>
          </cell>
          <cell r="L1235">
            <v>0</v>
          </cell>
          <cell r="M1235">
            <v>0</v>
          </cell>
          <cell r="N1235">
            <v>1668.74</v>
          </cell>
          <cell r="O1235">
            <v>1668.74</v>
          </cell>
        </row>
        <row r="1236">
          <cell r="B1236" t="str">
            <v>NON BARG</v>
          </cell>
          <cell r="C1236">
            <v>31</v>
          </cell>
          <cell r="D1236" t="str">
            <v>NUCLEAR DIVISION</v>
          </cell>
          <cell r="E1236" t="str">
            <v>Operational</v>
          </cell>
          <cell r="F1236">
            <v>330</v>
          </cell>
          <cell r="G1236" t="str">
            <v>Excluded</v>
          </cell>
          <cell r="H1236" t="str">
            <v>RETRO PAY THRFTBL</v>
          </cell>
          <cell r="I1236">
            <v>0</v>
          </cell>
          <cell r="J1236">
            <v>10554.71</v>
          </cell>
          <cell r="K1236">
            <v>0</v>
          </cell>
          <cell r="L1236">
            <v>0</v>
          </cell>
          <cell r="M1236">
            <v>0</v>
          </cell>
          <cell r="N1236">
            <v>10554.71</v>
          </cell>
          <cell r="O1236">
            <v>10554.71</v>
          </cell>
        </row>
        <row r="1237">
          <cell r="B1237" t="str">
            <v>NON BARG</v>
          </cell>
          <cell r="C1237">
            <v>31</v>
          </cell>
          <cell r="D1237" t="str">
            <v>NUCLEAR DIVISION</v>
          </cell>
          <cell r="E1237" t="str">
            <v>Operational</v>
          </cell>
          <cell r="F1237">
            <v>340</v>
          </cell>
          <cell r="G1237" t="str">
            <v>Excluded</v>
          </cell>
          <cell r="H1237" t="str">
            <v>MISC. EARN-THRFTBL</v>
          </cell>
          <cell r="I1237">
            <v>24</v>
          </cell>
          <cell r="J1237">
            <v>854.4</v>
          </cell>
          <cell r="K1237">
            <v>0</v>
          </cell>
          <cell r="L1237">
            <v>0</v>
          </cell>
          <cell r="M1237">
            <v>0</v>
          </cell>
          <cell r="N1237">
            <v>854.4</v>
          </cell>
          <cell r="O1237">
            <v>854.4</v>
          </cell>
        </row>
        <row r="1238">
          <cell r="B1238" t="str">
            <v>NON BARG</v>
          </cell>
          <cell r="C1238">
            <v>31</v>
          </cell>
          <cell r="D1238" t="str">
            <v>NUCLEAR DIVISION</v>
          </cell>
          <cell r="E1238" t="str">
            <v>Operational</v>
          </cell>
          <cell r="F1238">
            <v>350</v>
          </cell>
          <cell r="G1238" t="str">
            <v>Excluded</v>
          </cell>
          <cell r="H1238" t="str">
            <v>MISC. EARN-THRFTBL</v>
          </cell>
          <cell r="I1238">
            <v>0</v>
          </cell>
          <cell r="J1238">
            <v>66250.95</v>
          </cell>
          <cell r="K1238">
            <v>0</v>
          </cell>
          <cell r="L1238">
            <v>0</v>
          </cell>
          <cell r="M1238">
            <v>0</v>
          </cell>
          <cell r="N1238">
            <v>66250.95</v>
          </cell>
          <cell r="O1238">
            <v>66250.95</v>
          </cell>
        </row>
        <row r="1239">
          <cell r="B1239" t="str">
            <v>NON BARG</v>
          </cell>
          <cell r="C1239">
            <v>31</v>
          </cell>
          <cell r="D1239" t="str">
            <v>NUCLEAR DIVISION</v>
          </cell>
          <cell r="E1239" t="str">
            <v>Operational</v>
          </cell>
          <cell r="F1239">
            <v>410</v>
          </cell>
          <cell r="G1239" t="str">
            <v>Non Productive</v>
          </cell>
          <cell r="H1239" t="str">
            <v>PART DAY DISABILITY</v>
          </cell>
          <cell r="I1239">
            <v>72.75</v>
          </cell>
          <cell r="J1239">
            <v>2131.37</v>
          </cell>
          <cell r="K1239">
            <v>0</v>
          </cell>
          <cell r="L1239">
            <v>2131.37</v>
          </cell>
          <cell r="M1239">
            <v>2131.37</v>
          </cell>
          <cell r="N1239">
            <v>0</v>
          </cell>
          <cell r="O1239">
            <v>2131.37</v>
          </cell>
        </row>
        <row r="1240">
          <cell r="B1240" t="str">
            <v>NON BARG</v>
          </cell>
          <cell r="C1240">
            <v>31</v>
          </cell>
          <cell r="D1240" t="str">
            <v>NUCLEAR DIVISION</v>
          </cell>
          <cell r="E1240" t="str">
            <v>Operational</v>
          </cell>
          <cell r="F1240">
            <v>430</v>
          </cell>
          <cell r="G1240" t="str">
            <v>Non Productive</v>
          </cell>
          <cell r="H1240" t="str">
            <v>FINAL VACATION ALLOW</v>
          </cell>
          <cell r="I1240">
            <v>8538</v>
          </cell>
          <cell r="J1240">
            <v>332575.82</v>
          </cell>
          <cell r="K1240">
            <v>0</v>
          </cell>
          <cell r="L1240">
            <v>332575.82</v>
          </cell>
          <cell r="M1240">
            <v>332575.82</v>
          </cell>
          <cell r="N1240">
            <v>0</v>
          </cell>
          <cell r="O1240">
            <v>332575.82</v>
          </cell>
        </row>
        <row r="1241">
          <cell r="B1241" t="str">
            <v>NON BARG</v>
          </cell>
          <cell r="C1241">
            <v>31</v>
          </cell>
          <cell r="D1241" t="str">
            <v>NUCLEAR DIVISION</v>
          </cell>
          <cell r="E1241" t="str">
            <v>Operational</v>
          </cell>
          <cell r="F1241">
            <v>460</v>
          </cell>
          <cell r="G1241" t="str">
            <v>Non Productive</v>
          </cell>
          <cell r="H1241" t="str">
            <v>LIGHT DUTY-OTHER</v>
          </cell>
          <cell r="I1241">
            <v>191</v>
          </cell>
          <cell r="J1241">
            <v>5063.49</v>
          </cell>
          <cell r="K1241">
            <v>0</v>
          </cell>
          <cell r="L1241">
            <v>5063.49</v>
          </cell>
          <cell r="M1241">
            <v>5063.49</v>
          </cell>
          <cell r="N1241">
            <v>0</v>
          </cell>
          <cell r="O1241">
            <v>5063.49</v>
          </cell>
        </row>
        <row r="1242">
          <cell r="B1242" t="str">
            <v>NON BARG</v>
          </cell>
          <cell r="C1242">
            <v>31</v>
          </cell>
          <cell r="D1242" t="str">
            <v>NUCLEAR DIVISION</v>
          </cell>
          <cell r="E1242" t="str">
            <v>Operational</v>
          </cell>
          <cell r="F1242">
            <v>480</v>
          </cell>
          <cell r="G1242" t="str">
            <v>Non Productive</v>
          </cell>
          <cell r="H1242" t="str">
            <v>FINAL FLOATING HOL</v>
          </cell>
          <cell r="I1242">
            <v>272</v>
          </cell>
          <cell r="J1242">
            <v>12953.2</v>
          </cell>
          <cell r="K1242">
            <v>0</v>
          </cell>
          <cell r="L1242">
            <v>12953.2</v>
          </cell>
          <cell r="M1242">
            <v>12953.2</v>
          </cell>
          <cell r="N1242">
            <v>0</v>
          </cell>
          <cell r="O1242">
            <v>12953.2</v>
          </cell>
        </row>
        <row r="1243">
          <cell r="B1243" t="str">
            <v>NON BARG</v>
          </cell>
          <cell r="C1243">
            <v>31</v>
          </cell>
          <cell r="D1243" t="str">
            <v>NUCLEAR DIVISION</v>
          </cell>
          <cell r="E1243" t="str">
            <v>Operational</v>
          </cell>
          <cell r="F1243">
            <v>530</v>
          </cell>
          <cell r="G1243" t="str">
            <v>Non Productive</v>
          </cell>
          <cell r="H1243" t="str">
            <v>S/T DISAB 100 PCT</v>
          </cell>
          <cell r="I1243">
            <v>2384</v>
          </cell>
          <cell r="J1243">
            <v>81057.009999999995</v>
          </cell>
          <cell r="K1243">
            <v>0</v>
          </cell>
          <cell r="L1243">
            <v>81057.009999999995</v>
          </cell>
          <cell r="M1243">
            <v>81057.009999999995</v>
          </cell>
          <cell r="N1243">
            <v>0</v>
          </cell>
          <cell r="O1243">
            <v>81057.009999999995</v>
          </cell>
        </row>
        <row r="1244">
          <cell r="B1244" t="str">
            <v>NON BARG</v>
          </cell>
          <cell r="C1244">
            <v>31</v>
          </cell>
          <cell r="D1244" t="str">
            <v>NUCLEAR DIVISION</v>
          </cell>
          <cell r="E1244" t="str">
            <v>Operational</v>
          </cell>
          <cell r="F1244">
            <v>540</v>
          </cell>
          <cell r="G1244" t="str">
            <v>Non Productive</v>
          </cell>
          <cell r="H1244" t="str">
            <v>S/T DISAB 80 PCT</v>
          </cell>
          <cell r="I1244">
            <v>561</v>
          </cell>
          <cell r="J1244">
            <v>15148.43</v>
          </cell>
          <cell r="K1244">
            <v>0</v>
          </cell>
          <cell r="L1244">
            <v>15148.43</v>
          </cell>
          <cell r="M1244">
            <v>15148.43</v>
          </cell>
          <cell r="N1244">
            <v>0</v>
          </cell>
          <cell r="O1244">
            <v>15148.43</v>
          </cell>
        </row>
        <row r="1245">
          <cell r="B1245" t="str">
            <v>NON BARG</v>
          </cell>
          <cell r="C1245">
            <v>31</v>
          </cell>
          <cell r="D1245" t="str">
            <v>NUCLEAR DIVISION</v>
          </cell>
          <cell r="E1245" t="str">
            <v>Operational</v>
          </cell>
          <cell r="F1245">
            <v>550</v>
          </cell>
          <cell r="G1245" t="str">
            <v>Non Productive</v>
          </cell>
          <cell r="H1245" t="str">
            <v>S/T DISAB 60 PCT</v>
          </cell>
          <cell r="I1245">
            <v>1613</v>
          </cell>
          <cell r="J1245">
            <v>33951.99</v>
          </cell>
          <cell r="K1245">
            <v>0</v>
          </cell>
          <cell r="L1245">
            <v>33951.99</v>
          </cell>
          <cell r="M1245">
            <v>33951.99</v>
          </cell>
          <cell r="N1245">
            <v>0</v>
          </cell>
          <cell r="O1245">
            <v>33951.99</v>
          </cell>
        </row>
        <row r="1246">
          <cell r="B1246" t="str">
            <v>NON BARG</v>
          </cell>
          <cell r="C1246">
            <v>31</v>
          </cell>
          <cell r="D1246" t="str">
            <v>NUCLEAR DIVISION</v>
          </cell>
          <cell r="E1246" t="str">
            <v>Operational</v>
          </cell>
          <cell r="F1246">
            <v>560</v>
          </cell>
          <cell r="G1246" t="str">
            <v>Non Productive</v>
          </cell>
          <cell r="H1246" t="str">
            <v>LUMP SUM - MERIT</v>
          </cell>
          <cell r="I1246">
            <v>0</v>
          </cell>
          <cell r="J1246">
            <v>620852</v>
          </cell>
          <cell r="K1246">
            <v>0</v>
          </cell>
          <cell r="L1246">
            <v>620852</v>
          </cell>
          <cell r="M1246">
            <v>620852</v>
          </cell>
          <cell r="N1246">
            <v>0</v>
          </cell>
          <cell r="O1246">
            <v>620852</v>
          </cell>
        </row>
        <row r="1247">
          <cell r="B1247" t="str">
            <v>NON BARG</v>
          </cell>
          <cell r="C1247">
            <v>31</v>
          </cell>
          <cell r="D1247" t="str">
            <v>NUCLEAR DIVISION</v>
          </cell>
          <cell r="E1247" t="str">
            <v>Operational</v>
          </cell>
          <cell r="F1247">
            <v>580</v>
          </cell>
          <cell r="G1247" t="str">
            <v>Non Productive</v>
          </cell>
          <cell r="H1247" t="str">
            <v>SICKNESS IN FAMILY</v>
          </cell>
          <cell r="I1247">
            <v>3578.25</v>
          </cell>
          <cell r="J1247">
            <v>120296.27</v>
          </cell>
          <cell r="K1247">
            <v>0</v>
          </cell>
          <cell r="L1247">
            <v>120296.27</v>
          </cell>
          <cell r="M1247">
            <v>120296.27</v>
          </cell>
          <cell r="N1247">
            <v>0</v>
          </cell>
          <cell r="O1247">
            <v>120296.27</v>
          </cell>
        </row>
        <row r="1248">
          <cell r="B1248" t="str">
            <v>NON BARG</v>
          </cell>
          <cell r="C1248">
            <v>31</v>
          </cell>
          <cell r="D1248" t="str">
            <v>NUCLEAR DIVISION</v>
          </cell>
          <cell r="E1248" t="str">
            <v>Operational</v>
          </cell>
          <cell r="F1248">
            <v>960</v>
          </cell>
          <cell r="G1248" t="str">
            <v>Excluded</v>
          </cell>
          <cell r="H1248" t="str">
            <v>PRETAX CHILD-CARE DEDUCTION</v>
          </cell>
          <cell r="I1248">
            <v>0</v>
          </cell>
          <cell r="J1248">
            <v>-53851.199999999997</v>
          </cell>
          <cell r="K1248">
            <v>0</v>
          </cell>
          <cell r="L1248">
            <v>0</v>
          </cell>
          <cell r="M1248">
            <v>0</v>
          </cell>
          <cell r="N1248">
            <v>-53851.199999999997</v>
          </cell>
          <cell r="O1248">
            <v>-53851.199999999997</v>
          </cell>
        </row>
        <row r="1249">
          <cell r="B1249" t="str">
            <v>NON BARG</v>
          </cell>
          <cell r="C1249">
            <v>31</v>
          </cell>
          <cell r="D1249" t="str">
            <v>NUCLEAR DIVISION</v>
          </cell>
          <cell r="E1249" t="str">
            <v>Operational</v>
          </cell>
          <cell r="F1249">
            <v>970</v>
          </cell>
          <cell r="G1249" t="str">
            <v>Excluded</v>
          </cell>
          <cell r="H1249" t="str">
            <v>PRETAX MEDICAL</v>
          </cell>
          <cell r="I1249">
            <v>0</v>
          </cell>
          <cell r="J1249">
            <v>-3564391.4</v>
          </cell>
          <cell r="K1249">
            <v>0</v>
          </cell>
          <cell r="L1249">
            <v>0</v>
          </cell>
          <cell r="M1249">
            <v>0</v>
          </cell>
          <cell r="N1249">
            <v>-3564391.4</v>
          </cell>
          <cell r="O1249">
            <v>-3564391.4</v>
          </cell>
        </row>
        <row r="1250">
          <cell r="B1250" t="str">
            <v>NON BARG</v>
          </cell>
          <cell r="C1250">
            <v>31</v>
          </cell>
          <cell r="D1250" t="str">
            <v>NUCLEAR DIVISION</v>
          </cell>
          <cell r="E1250" t="str">
            <v>Operational</v>
          </cell>
          <cell r="F1250">
            <v>971</v>
          </cell>
          <cell r="G1250" t="str">
            <v>Excluded</v>
          </cell>
          <cell r="H1250" t="str">
            <v>MEDICAL BENEFIT $</v>
          </cell>
          <cell r="I1250">
            <v>0</v>
          </cell>
          <cell r="J1250">
            <v>2710913</v>
          </cell>
          <cell r="K1250">
            <v>0</v>
          </cell>
          <cell r="L1250">
            <v>0</v>
          </cell>
          <cell r="M1250">
            <v>0</v>
          </cell>
          <cell r="N1250">
            <v>2710913</v>
          </cell>
          <cell r="O1250">
            <v>2710913</v>
          </cell>
        </row>
        <row r="1251">
          <cell r="B1251" t="str">
            <v>NON BARG</v>
          </cell>
          <cell r="C1251">
            <v>31</v>
          </cell>
          <cell r="D1251" t="str">
            <v>NUCLEAR DIVISION</v>
          </cell>
          <cell r="E1251" t="str">
            <v>Operational</v>
          </cell>
          <cell r="F1251">
            <v>972</v>
          </cell>
          <cell r="G1251" t="str">
            <v>Excluded</v>
          </cell>
          <cell r="H1251" t="str">
            <v>PRETAX DENTAL</v>
          </cell>
          <cell r="I1251">
            <v>0</v>
          </cell>
          <cell r="J1251">
            <v>-183536.93</v>
          </cell>
          <cell r="K1251">
            <v>0</v>
          </cell>
          <cell r="L1251">
            <v>0</v>
          </cell>
          <cell r="M1251">
            <v>0</v>
          </cell>
          <cell r="N1251">
            <v>-183536.93</v>
          </cell>
          <cell r="O1251">
            <v>-183536.93</v>
          </cell>
        </row>
        <row r="1252">
          <cell r="B1252" t="str">
            <v>NON BARG</v>
          </cell>
          <cell r="C1252">
            <v>31</v>
          </cell>
          <cell r="D1252" t="str">
            <v>NUCLEAR DIVISION</v>
          </cell>
          <cell r="E1252" t="str">
            <v>Operational</v>
          </cell>
          <cell r="F1252">
            <v>973</v>
          </cell>
          <cell r="G1252" t="str">
            <v>Excluded</v>
          </cell>
          <cell r="H1252" t="str">
            <v>DENTAL BENEFIT $</v>
          </cell>
          <cell r="I1252">
            <v>0</v>
          </cell>
          <cell r="J1252">
            <v>72423</v>
          </cell>
          <cell r="K1252">
            <v>0</v>
          </cell>
          <cell r="L1252">
            <v>0</v>
          </cell>
          <cell r="M1252">
            <v>0</v>
          </cell>
          <cell r="N1252">
            <v>72423</v>
          </cell>
          <cell r="O1252">
            <v>72423</v>
          </cell>
        </row>
        <row r="1253">
          <cell r="B1253" t="str">
            <v>NON BARG</v>
          </cell>
          <cell r="C1253">
            <v>31</v>
          </cell>
          <cell r="D1253" t="str">
            <v>NUCLEAR DIVISION</v>
          </cell>
          <cell r="E1253" t="str">
            <v>Operational</v>
          </cell>
          <cell r="F1253">
            <v>974</v>
          </cell>
          <cell r="G1253" t="str">
            <v>Excluded</v>
          </cell>
          <cell r="H1253" t="str">
            <v>PRETAX EMP LIFE INS</v>
          </cell>
          <cell r="I1253">
            <v>0</v>
          </cell>
          <cell r="J1253">
            <v>-436586.63</v>
          </cell>
          <cell r="K1253">
            <v>0</v>
          </cell>
          <cell r="L1253">
            <v>0</v>
          </cell>
          <cell r="M1253">
            <v>0</v>
          </cell>
          <cell r="N1253">
            <v>-436586.63</v>
          </cell>
          <cell r="O1253">
            <v>-436586.63</v>
          </cell>
        </row>
        <row r="1254">
          <cell r="B1254" t="str">
            <v>NON BARG</v>
          </cell>
          <cell r="C1254">
            <v>31</v>
          </cell>
          <cell r="D1254" t="str">
            <v>NUCLEAR DIVISION</v>
          </cell>
          <cell r="E1254" t="str">
            <v>Operational</v>
          </cell>
          <cell r="F1254">
            <v>976</v>
          </cell>
          <cell r="G1254" t="str">
            <v>Excluded</v>
          </cell>
          <cell r="H1254" t="str">
            <v>LIFE INS BENEFIT $</v>
          </cell>
          <cell r="I1254">
            <v>0</v>
          </cell>
          <cell r="J1254">
            <v>104713.37</v>
          </cell>
          <cell r="K1254">
            <v>0</v>
          </cell>
          <cell r="L1254">
            <v>0</v>
          </cell>
          <cell r="M1254">
            <v>0</v>
          </cell>
          <cell r="N1254">
            <v>104713.37</v>
          </cell>
          <cell r="O1254">
            <v>104713.37</v>
          </cell>
        </row>
        <row r="1255">
          <cell r="B1255" t="str">
            <v>NON BARG</v>
          </cell>
          <cell r="C1255">
            <v>31</v>
          </cell>
          <cell r="D1255" t="str">
            <v>NUCLEAR DIVISION</v>
          </cell>
          <cell r="E1255" t="str">
            <v>Operational</v>
          </cell>
          <cell r="F1255">
            <v>977</v>
          </cell>
          <cell r="G1255" t="str">
            <v>Excluded</v>
          </cell>
          <cell r="H1255" t="str">
            <v>PRETAX LTD</v>
          </cell>
          <cell r="I1255">
            <v>0</v>
          </cell>
          <cell r="J1255">
            <v>-509666.46</v>
          </cell>
          <cell r="K1255">
            <v>0</v>
          </cell>
          <cell r="L1255">
            <v>0</v>
          </cell>
          <cell r="M1255">
            <v>0</v>
          </cell>
          <cell r="N1255">
            <v>-509666.46</v>
          </cell>
          <cell r="O1255">
            <v>-509666.46</v>
          </cell>
        </row>
        <row r="1256">
          <cell r="B1256" t="str">
            <v>NON BARG</v>
          </cell>
          <cell r="C1256">
            <v>31</v>
          </cell>
          <cell r="D1256" t="str">
            <v>NUCLEAR DIVISION</v>
          </cell>
          <cell r="E1256" t="str">
            <v>Operational</v>
          </cell>
          <cell r="F1256">
            <v>978</v>
          </cell>
          <cell r="G1256" t="str">
            <v>Excluded</v>
          </cell>
          <cell r="H1256" t="str">
            <v>LTD BENEFIT $</v>
          </cell>
          <cell r="I1256">
            <v>0</v>
          </cell>
          <cell r="J1256">
            <v>478797.97</v>
          </cell>
          <cell r="K1256">
            <v>0</v>
          </cell>
          <cell r="L1256">
            <v>0</v>
          </cell>
          <cell r="M1256">
            <v>0</v>
          </cell>
          <cell r="N1256">
            <v>478797.97</v>
          </cell>
          <cell r="O1256">
            <v>478797.97</v>
          </cell>
        </row>
        <row r="1257">
          <cell r="B1257" t="str">
            <v>NON BARG</v>
          </cell>
          <cell r="C1257">
            <v>31</v>
          </cell>
          <cell r="D1257" t="str">
            <v>NUCLEAR DIVISION</v>
          </cell>
          <cell r="E1257" t="str">
            <v>Operational</v>
          </cell>
          <cell r="F1257">
            <v>979</v>
          </cell>
          <cell r="G1257" t="str">
            <v>Excluded</v>
          </cell>
          <cell r="H1257" t="str">
            <v>VACATION BUY</v>
          </cell>
          <cell r="I1257">
            <v>0</v>
          </cell>
          <cell r="J1257">
            <v>-343844.19</v>
          </cell>
          <cell r="K1257">
            <v>0</v>
          </cell>
          <cell r="L1257">
            <v>0</v>
          </cell>
          <cell r="M1257">
            <v>0</v>
          </cell>
          <cell r="N1257">
            <v>-343844.19</v>
          </cell>
          <cell r="O1257">
            <v>-343844.19</v>
          </cell>
        </row>
        <row r="1258">
          <cell r="B1258" t="str">
            <v>NON BARG</v>
          </cell>
          <cell r="C1258">
            <v>31</v>
          </cell>
          <cell r="D1258" t="str">
            <v>NUCLEAR DIVISION</v>
          </cell>
          <cell r="E1258" t="str">
            <v>Operational</v>
          </cell>
          <cell r="F1258">
            <v>981</v>
          </cell>
          <cell r="G1258" t="str">
            <v>Excluded</v>
          </cell>
          <cell r="H1258" t="str">
            <v>PRETAX HLTH CARE</v>
          </cell>
          <cell r="I1258">
            <v>0</v>
          </cell>
          <cell r="J1258">
            <v>-305063.21999999997</v>
          </cell>
          <cell r="K1258">
            <v>0</v>
          </cell>
          <cell r="L1258">
            <v>0</v>
          </cell>
          <cell r="M1258">
            <v>0</v>
          </cell>
          <cell r="N1258">
            <v>-305063.21999999997</v>
          </cell>
          <cell r="O1258">
            <v>-305063.21999999997</v>
          </cell>
        </row>
        <row r="1259">
          <cell r="B1259" t="str">
            <v>NON BARG</v>
          </cell>
          <cell r="C1259">
            <v>31</v>
          </cell>
          <cell r="D1259" t="str">
            <v>NUCLEAR DIVISION</v>
          </cell>
          <cell r="E1259" t="str">
            <v>Operational</v>
          </cell>
          <cell r="F1259">
            <v>983</v>
          </cell>
          <cell r="G1259" t="str">
            <v>Excluded</v>
          </cell>
          <cell r="H1259" t="str">
            <v>PRETAX DEP CARE</v>
          </cell>
          <cell r="I1259">
            <v>0</v>
          </cell>
          <cell r="J1259">
            <v>-43206.14</v>
          </cell>
          <cell r="K1259">
            <v>0</v>
          </cell>
          <cell r="L1259">
            <v>0</v>
          </cell>
          <cell r="M1259">
            <v>0</v>
          </cell>
          <cell r="N1259">
            <v>-43206.14</v>
          </cell>
          <cell r="O1259">
            <v>-43206.14</v>
          </cell>
        </row>
        <row r="1260">
          <cell r="B1260" t="str">
            <v>NON BARG</v>
          </cell>
          <cell r="C1260">
            <v>31</v>
          </cell>
          <cell r="D1260" t="str">
            <v>NUCLEAR DIVISION</v>
          </cell>
          <cell r="E1260" t="str">
            <v>Operational</v>
          </cell>
          <cell r="F1260">
            <v>984</v>
          </cell>
          <cell r="G1260" t="str">
            <v>Excluded</v>
          </cell>
          <cell r="H1260" t="str">
            <v>VISION - PRE-TAX DED</v>
          </cell>
          <cell r="I1260">
            <v>0</v>
          </cell>
          <cell r="J1260">
            <v>-84235.07</v>
          </cell>
          <cell r="K1260">
            <v>0</v>
          </cell>
          <cell r="L1260">
            <v>0</v>
          </cell>
          <cell r="M1260">
            <v>0</v>
          </cell>
          <cell r="N1260">
            <v>-84235.07</v>
          </cell>
          <cell r="O1260">
            <v>-84235.07</v>
          </cell>
        </row>
        <row r="1261">
          <cell r="B1261" t="str">
            <v>NON BARG</v>
          </cell>
          <cell r="C1261">
            <v>31</v>
          </cell>
          <cell r="D1261" t="str">
            <v>NUCLEAR DIVISION</v>
          </cell>
          <cell r="E1261" t="str">
            <v>Operational</v>
          </cell>
          <cell r="F1261">
            <v>985</v>
          </cell>
          <cell r="G1261" t="str">
            <v>Excluded</v>
          </cell>
          <cell r="H1261" t="str">
            <v>VACATION BUY</v>
          </cell>
          <cell r="I1261">
            <v>0</v>
          </cell>
          <cell r="J1261">
            <v>-4846.37</v>
          </cell>
          <cell r="K1261">
            <v>0</v>
          </cell>
          <cell r="L1261">
            <v>0</v>
          </cell>
          <cell r="M1261">
            <v>0</v>
          </cell>
          <cell r="N1261">
            <v>-4846.37</v>
          </cell>
          <cell r="O1261">
            <v>-4846.37</v>
          </cell>
        </row>
        <row r="1262">
          <cell r="B1262" t="str">
            <v>NON BARG</v>
          </cell>
          <cell r="C1262">
            <v>31</v>
          </cell>
          <cell r="D1262" t="str">
            <v>NUCLEAR DIVISION</v>
          </cell>
          <cell r="E1262" t="str">
            <v>Operational</v>
          </cell>
          <cell r="F1262">
            <v>990</v>
          </cell>
          <cell r="G1262" t="str">
            <v>Excluded</v>
          </cell>
          <cell r="H1262" t="str">
            <v>THRIFT CATCH UP</v>
          </cell>
          <cell r="I1262">
            <v>0</v>
          </cell>
          <cell r="J1262">
            <v>-49363.91</v>
          </cell>
          <cell r="K1262">
            <v>0</v>
          </cell>
          <cell r="L1262">
            <v>0</v>
          </cell>
          <cell r="M1262">
            <v>0</v>
          </cell>
          <cell r="N1262">
            <v>-49363.91</v>
          </cell>
          <cell r="O1262">
            <v>-49363.91</v>
          </cell>
        </row>
        <row r="1263">
          <cell r="B1263" t="str">
            <v>NON BARG</v>
          </cell>
          <cell r="C1263">
            <v>31</v>
          </cell>
          <cell r="D1263" t="str">
            <v>NUCLEAR DIVISION</v>
          </cell>
          <cell r="E1263" t="str">
            <v>Operational</v>
          </cell>
          <cell r="F1263">
            <v>998</v>
          </cell>
          <cell r="G1263" t="str">
            <v>Excluded</v>
          </cell>
          <cell r="H1263" t="str">
            <v>BA THRFT STP AT CAP</v>
          </cell>
          <cell r="I1263">
            <v>0</v>
          </cell>
          <cell r="J1263">
            <v>-4082968.35</v>
          </cell>
          <cell r="K1263">
            <v>0</v>
          </cell>
          <cell r="L1263">
            <v>0</v>
          </cell>
          <cell r="M1263">
            <v>0</v>
          </cell>
          <cell r="N1263">
            <v>-4082968.35</v>
          </cell>
          <cell r="O1263">
            <v>-4082968.35</v>
          </cell>
        </row>
        <row r="1264">
          <cell r="B1264" t="str">
            <v>NON BARG</v>
          </cell>
          <cell r="C1264">
            <v>31</v>
          </cell>
          <cell r="D1264" t="str">
            <v>NUCLEAR DIVISION</v>
          </cell>
          <cell r="E1264" t="str">
            <v>Operational</v>
          </cell>
          <cell r="F1264">
            <v>999</v>
          </cell>
          <cell r="G1264" t="str">
            <v>Excluded</v>
          </cell>
          <cell r="H1264" t="str">
            <v>SUP THRFT STP AT CAP</v>
          </cell>
          <cell r="I1264">
            <v>0</v>
          </cell>
          <cell r="J1264">
            <v>-2259657.7000000002</v>
          </cell>
          <cell r="K1264">
            <v>0</v>
          </cell>
          <cell r="L1264">
            <v>0</v>
          </cell>
          <cell r="M1264">
            <v>0</v>
          </cell>
          <cell r="N1264">
            <v>-2259657.7000000002</v>
          </cell>
          <cell r="O1264">
            <v>-2259657.7000000002</v>
          </cell>
        </row>
        <row r="1265">
          <cell r="B1265" t="str">
            <v>NON BARG</v>
          </cell>
          <cell r="C1265">
            <v>31</v>
          </cell>
          <cell r="D1265" t="str">
            <v>NUCLEAR DIVISION</v>
          </cell>
          <cell r="E1265" t="str">
            <v>Operational</v>
          </cell>
          <cell r="F1265" t="str">
            <v>C09</v>
          </cell>
          <cell r="G1265" t="str">
            <v>Excluded</v>
          </cell>
          <cell r="H1265" t="str">
            <v>SEVERANCE PAY</v>
          </cell>
          <cell r="I1265">
            <v>0</v>
          </cell>
          <cell r="J1265">
            <v>152951</v>
          </cell>
          <cell r="K1265">
            <v>0</v>
          </cell>
          <cell r="L1265">
            <v>0</v>
          </cell>
          <cell r="M1265">
            <v>0</v>
          </cell>
          <cell r="N1265">
            <v>152951</v>
          </cell>
          <cell r="O1265">
            <v>152951</v>
          </cell>
        </row>
        <row r="1266">
          <cell r="B1266" t="str">
            <v>NON BARG</v>
          </cell>
          <cell r="C1266">
            <v>31</v>
          </cell>
          <cell r="D1266" t="str">
            <v>NUCLEAR DIVISION</v>
          </cell>
          <cell r="E1266" t="str">
            <v>Operational</v>
          </cell>
          <cell r="F1266" t="str">
            <v>C11</v>
          </cell>
          <cell r="G1266" t="str">
            <v>Excluded</v>
          </cell>
          <cell r="H1266" t="str">
            <v>GEOGRAPHIC DIFFERENTIAL</v>
          </cell>
          <cell r="I1266">
            <v>0</v>
          </cell>
          <cell r="J1266">
            <v>811234.1</v>
          </cell>
          <cell r="K1266">
            <v>0</v>
          </cell>
          <cell r="L1266">
            <v>0</v>
          </cell>
          <cell r="M1266">
            <v>0</v>
          </cell>
          <cell r="N1266">
            <v>811234.1</v>
          </cell>
          <cell r="O1266">
            <v>811234.1</v>
          </cell>
        </row>
        <row r="1267">
          <cell r="B1267" t="str">
            <v>NON BARG</v>
          </cell>
          <cell r="C1267">
            <v>31</v>
          </cell>
          <cell r="D1267" t="str">
            <v>NUCLEAR DIVISION</v>
          </cell>
          <cell r="E1267" t="str">
            <v>Operational</v>
          </cell>
          <cell r="F1267" t="str">
            <v>C37</v>
          </cell>
          <cell r="G1267" t="str">
            <v>Excluded</v>
          </cell>
          <cell r="H1267" t="str">
            <v>UNUSED VACATION PAY</v>
          </cell>
          <cell r="I1267">
            <v>0</v>
          </cell>
          <cell r="J1267">
            <v>48895.22</v>
          </cell>
          <cell r="K1267">
            <v>0</v>
          </cell>
          <cell r="L1267">
            <v>0</v>
          </cell>
          <cell r="M1267">
            <v>0</v>
          </cell>
          <cell r="N1267">
            <v>48895.22</v>
          </cell>
          <cell r="O1267">
            <v>48895.22</v>
          </cell>
        </row>
        <row r="1268">
          <cell r="B1268" t="str">
            <v>NON BARG</v>
          </cell>
          <cell r="C1268">
            <v>31</v>
          </cell>
          <cell r="D1268" t="str">
            <v>NUCLEAR DIVISION</v>
          </cell>
          <cell r="E1268" t="str">
            <v>Operational</v>
          </cell>
          <cell r="F1268" t="str">
            <v>C40</v>
          </cell>
          <cell r="G1268" t="str">
            <v>Excluded</v>
          </cell>
          <cell r="H1268" t="str">
            <v>ADOPTION ASSISTANCE</v>
          </cell>
          <cell r="I1268">
            <v>0</v>
          </cell>
          <cell r="J1268">
            <v>6500</v>
          </cell>
          <cell r="K1268">
            <v>0</v>
          </cell>
          <cell r="L1268">
            <v>0</v>
          </cell>
          <cell r="M1268">
            <v>0</v>
          </cell>
          <cell r="N1268">
            <v>6500</v>
          </cell>
          <cell r="O1268">
            <v>6500</v>
          </cell>
        </row>
        <row r="1269">
          <cell r="B1269" t="str">
            <v>NON BARG</v>
          </cell>
          <cell r="C1269">
            <v>31</v>
          </cell>
          <cell r="D1269" t="str">
            <v>NUCLEAR DIVISION</v>
          </cell>
          <cell r="E1269" t="str">
            <v>Operational</v>
          </cell>
          <cell r="F1269" t="str">
            <v>C56</v>
          </cell>
          <cell r="G1269" t="str">
            <v>Excluded</v>
          </cell>
          <cell r="H1269" t="str">
            <v>EXCELLENCE AWD NUC</v>
          </cell>
          <cell r="I1269">
            <v>0</v>
          </cell>
          <cell r="J1269">
            <v>225</v>
          </cell>
          <cell r="K1269">
            <v>0</v>
          </cell>
          <cell r="L1269">
            <v>0</v>
          </cell>
          <cell r="M1269">
            <v>0</v>
          </cell>
          <cell r="N1269">
            <v>225</v>
          </cell>
          <cell r="O1269">
            <v>225</v>
          </cell>
        </row>
        <row r="1270">
          <cell r="B1270" t="str">
            <v>NON BARG</v>
          </cell>
          <cell r="C1270">
            <v>31</v>
          </cell>
          <cell r="D1270" t="str">
            <v>NUCLEAR DIVISION</v>
          </cell>
          <cell r="E1270" t="str">
            <v>Operational</v>
          </cell>
          <cell r="F1270" t="str">
            <v>D24</v>
          </cell>
          <cell r="G1270" t="str">
            <v>Excluded</v>
          </cell>
          <cell r="H1270" t="str">
            <v>RSA DIV - IMP</v>
          </cell>
          <cell r="I1270">
            <v>0</v>
          </cell>
          <cell r="J1270">
            <v>35960</v>
          </cell>
          <cell r="K1270">
            <v>0</v>
          </cell>
          <cell r="L1270">
            <v>0</v>
          </cell>
          <cell r="M1270">
            <v>0</v>
          </cell>
          <cell r="N1270">
            <v>35960</v>
          </cell>
          <cell r="O1270">
            <v>35960</v>
          </cell>
        </row>
        <row r="1271">
          <cell r="B1271" t="str">
            <v>NON BARG</v>
          </cell>
          <cell r="C1271">
            <v>31</v>
          </cell>
          <cell r="D1271" t="str">
            <v>NUCLEAR DIVISION</v>
          </cell>
          <cell r="E1271" t="str">
            <v>Operational</v>
          </cell>
          <cell r="F1271" t="str">
            <v>D27</v>
          </cell>
          <cell r="G1271" t="str">
            <v>Excluded</v>
          </cell>
          <cell r="H1271" t="str">
            <v>IMP INC VEH LEASE</v>
          </cell>
          <cell r="I1271">
            <v>0</v>
          </cell>
          <cell r="J1271">
            <v>17542.830000000002</v>
          </cell>
          <cell r="K1271">
            <v>0</v>
          </cell>
          <cell r="L1271">
            <v>0</v>
          </cell>
          <cell r="M1271">
            <v>0</v>
          </cell>
          <cell r="N1271">
            <v>17542.830000000002</v>
          </cell>
          <cell r="O1271">
            <v>17542.830000000002</v>
          </cell>
        </row>
        <row r="1272">
          <cell r="B1272" t="str">
            <v>NON BARG</v>
          </cell>
          <cell r="C1272">
            <v>31</v>
          </cell>
          <cell r="D1272" t="str">
            <v>NUCLEAR DIVISION</v>
          </cell>
          <cell r="E1272" t="str">
            <v>Operational</v>
          </cell>
          <cell r="F1272" t="str">
            <v>D30</v>
          </cell>
          <cell r="G1272" t="str">
            <v>Excluded</v>
          </cell>
          <cell r="H1272" t="str">
            <v>IMP STOCK OPTION</v>
          </cell>
          <cell r="I1272">
            <v>0</v>
          </cell>
          <cell r="J1272">
            <v>212934.59</v>
          </cell>
          <cell r="K1272">
            <v>0</v>
          </cell>
          <cell r="L1272">
            <v>0</v>
          </cell>
          <cell r="M1272">
            <v>0</v>
          </cell>
          <cell r="N1272">
            <v>212934.59</v>
          </cell>
          <cell r="O1272">
            <v>212934.59</v>
          </cell>
        </row>
        <row r="1273">
          <cell r="B1273" t="str">
            <v>NON BARG</v>
          </cell>
          <cell r="C1273">
            <v>31</v>
          </cell>
          <cell r="D1273" t="str">
            <v>NUCLEAR DIVISION</v>
          </cell>
          <cell r="E1273" t="str">
            <v>Operational</v>
          </cell>
          <cell r="F1273" t="str">
            <v>G01</v>
          </cell>
          <cell r="G1273" t="str">
            <v>Excluded</v>
          </cell>
          <cell r="H1273" t="str">
            <v>SIGNING BONUS</v>
          </cell>
          <cell r="I1273">
            <v>0</v>
          </cell>
          <cell r="J1273">
            <v>149150</v>
          </cell>
          <cell r="K1273">
            <v>0</v>
          </cell>
          <cell r="L1273">
            <v>0</v>
          </cell>
          <cell r="M1273">
            <v>0</v>
          </cell>
          <cell r="N1273">
            <v>149150</v>
          </cell>
          <cell r="O1273">
            <v>149150</v>
          </cell>
        </row>
        <row r="1274">
          <cell r="B1274" t="str">
            <v>NON BARG</v>
          </cell>
          <cell r="C1274">
            <v>31</v>
          </cell>
          <cell r="D1274" t="str">
            <v>NUCLEAR DIVISION</v>
          </cell>
          <cell r="E1274" t="str">
            <v>Operational</v>
          </cell>
          <cell r="F1274" t="str">
            <v>G03</v>
          </cell>
          <cell r="G1274" t="str">
            <v>Excluded</v>
          </cell>
          <cell r="H1274" t="str">
            <v>IMP RECOGNITION AWARD</v>
          </cell>
          <cell r="I1274">
            <v>0</v>
          </cell>
          <cell r="J1274">
            <v>175</v>
          </cell>
          <cell r="K1274">
            <v>0</v>
          </cell>
          <cell r="L1274">
            <v>0</v>
          </cell>
          <cell r="M1274">
            <v>0</v>
          </cell>
          <cell r="N1274">
            <v>175</v>
          </cell>
          <cell r="O1274">
            <v>175</v>
          </cell>
        </row>
        <row r="1275">
          <cell r="B1275" t="str">
            <v>NON BARG</v>
          </cell>
          <cell r="C1275">
            <v>31</v>
          </cell>
          <cell r="D1275" t="str">
            <v>NUCLEAR DIVISION</v>
          </cell>
          <cell r="E1275" t="str">
            <v>Operational</v>
          </cell>
          <cell r="F1275" t="str">
            <v>G04</v>
          </cell>
          <cell r="G1275" t="str">
            <v>Excluded</v>
          </cell>
          <cell r="H1275" t="str">
            <v>GROSSUP</v>
          </cell>
          <cell r="I1275">
            <v>0</v>
          </cell>
          <cell r="J1275">
            <v>10368.959999999999</v>
          </cell>
          <cell r="K1275">
            <v>0</v>
          </cell>
          <cell r="L1275">
            <v>0</v>
          </cell>
          <cell r="M1275">
            <v>0</v>
          </cell>
          <cell r="N1275">
            <v>10368.959999999999</v>
          </cell>
          <cell r="O1275">
            <v>10368.959999999999</v>
          </cell>
        </row>
        <row r="1276">
          <cell r="B1276" t="str">
            <v>NON BARG</v>
          </cell>
          <cell r="C1276">
            <v>31</v>
          </cell>
          <cell r="D1276" t="str">
            <v>NUCLEAR DIVISION</v>
          </cell>
          <cell r="E1276" t="str">
            <v>Operational</v>
          </cell>
          <cell r="F1276" t="str">
            <v>G09</v>
          </cell>
          <cell r="G1276" t="str">
            <v>Excluded</v>
          </cell>
          <cell r="H1276" t="str">
            <v>WELLNESS REFUND</v>
          </cell>
          <cell r="I1276">
            <v>0</v>
          </cell>
          <cell r="J1276">
            <v>3874.34</v>
          </cell>
          <cell r="K1276">
            <v>0</v>
          </cell>
          <cell r="L1276">
            <v>0</v>
          </cell>
          <cell r="M1276">
            <v>0</v>
          </cell>
          <cell r="N1276">
            <v>3874.34</v>
          </cell>
          <cell r="O1276">
            <v>3874.34</v>
          </cell>
        </row>
        <row r="1277">
          <cell r="B1277" t="str">
            <v>NON BARG</v>
          </cell>
          <cell r="C1277">
            <v>31</v>
          </cell>
          <cell r="D1277" t="str">
            <v>NUCLEAR DIVISION</v>
          </cell>
          <cell r="E1277" t="str">
            <v>Operational</v>
          </cell>
          <cell r="F1277" t="str">
            <v>G20</v>
          </cell>
          <cell r="G1277" t="str">
            <v>Excluded</v>
          </cell>
          <cell r="H1277" t="str">
            <v>MOV EXP-TXBL</v>
          </cell>
          <cell r="I1277">
            <v>0</v>
          </cell>
          <cell r="J1277">
            <v>532617.77</v>
          </cell>
          <cell r="K1277">
            <v>0</v>
          </cell>
          <cell r="L1277">
            <v>0</v>
          </cell>
          <cell r="M1277">
            <v>0</v>
          </cell>
          <cell r="N1277">
            <v>532617.77</v>
          </cell>
          <cell r="O1277">
            <v>532617.77</v>
          </cell>
        </row>
        <row r="1278">
          <cell r="B1278" t="str">
            <v>NON BARG</v>
          </cell>
          <cell r="C1278">
            <v>31</v>
          </cell>
          <cell r="D1278" t="str">
            <v>NUCLEAR DIVISION</v>
          </cell>
          <cell r="E1278" t="str">
            <v>Operational</v>
          </cell>
          <cell r="F1278" t="str">
            <v>G25</v>
          </cell>
          <cell r="G1278" t="str">
            <v>Excluded</v>
          </cell>
          <cell r="H1278" t="str">
            <v>MOV EXP GROSSUP</v>
          </cell>
          <cell r="I1278">
            <v>0</v>
          </cell>
          <cell r="J1278">
            <v>192722.68</v>
          </cell>
          <cell r="K1278">
            <v>0</v>
          </cell>
          <cell r="L1278">
            <v>0</v>
          </cell>
          <cell r="M1278">
            <v>0</v>
          </cell>
          <cell r="N1278">
            <v>192722.68</v>
          </cell>
          <cell r="O1278">
            <v>192722.68</v>
          </cell>
        </row>
        <row r="1279">
          <cell r="B1279" t="str">
            <v>NON BARG</v>
          </cell>
          <cell r="C1279">
            <v>31</v>
          </cell>
          <cell r="D1279" t="str">
            <v>NUCLEAR DIVISION</v>
          </cell>
          <cell r="E1279" t="str">
            <v>Operational</v>
          </cell>
          <cell r="F1279" t="str">
            <v>G30</v>
          </cell>
          <cell r="G1279" t="str">
            <v>Excluded</v>
          </cell>
          <cell r="H1279" t="str">
            <v>MOV EXP INCENT TXBL</v>
          </cell>
          <cell r="I1279">
            <v>0</v>
          </cell>
          <cell r="J1279">
            <v>72991.22</v>
          </cell>
          <cell r="K1279">
            <v>0</v>
          </cell>
          <cell r="L1279">
            <v>0</v>
          </cell>
          <cell r="M1279">
            <v>0</v>
          </cell>
          <cell r="N1279">
            <v>72991.22</v>
          </cell>
          <cell r="O1279">
            <v>72991.22</v>
          </cell>
        </row>
        <row r="1280">
          <cell r="B1280" t="str">
            <v>NON BARG</v>
          </cell>
          <cell r="C1280">
            <v>31</v>
          </cell>
          <cell r="D1280" t="str">
            <v>NUCLEAR DIVISION</v>
          </cell>
          <cell r="E1280" t="str">
            <v>Operational</v>
          </cell>
          <cell r="F1280" t="str">
            <v>G48</v>
          </cell>
          <cell r="G1280" t="str">
            <v>Excluded</v>
          </cell>
          <cell r="H1280" t="str">
            <v>GROSS UP</v>
          </cell>
          <cell r="I1280">
            <v>0</v>
          </cell>
          <cell r="J1280">
            <v>11719.6</v>
          </cell>
          <cell r="K1280">
            <v>0</v>
          </cell>
          <cell r="L1280">
            <v>0</v>
          </cell>
          <cell r="M1280">
            <v>0</v>
          </cell>
          <cell r="N1280">
            <v>11719.6</v>
          </cell>
          <cell r="O1280">
            <v>11719.6</v>
          </cell>
        </row>
        <row r="1281">
          <cell r="B1281" t="str">
            <v>NON BARG</v>
          </cell>
          <cell r="C1281">
            <v>31</v>
          </cell>
          <cell r="D1281" t="str">
            <v>NUCLEAR DIVISION</v>
          </cell>
          <cell r="E1281" t="str">
            <v>Operational</v>
          </cell>
          <cell r="F1281" t="str">
            <v>H30</v>
          </cell>
          <cell r="G1281" t="str">
            <v>Non Productive</v>
          </cell>
          <cell r="H1281" t="str">
            <v>PERF EXC REWARD</v>
          </cell>
          <cell r="I1281">
            <v>0</v>
          </cell>
          <cell r="J1281">
            <v>4920631</v>
          </cell>
          <cell r="K1281">
            <v>0</v>
          </cell>
          <cell r="L1281">
            <v>4920631</v>
          </cell>
          <cell r="M1281">
            <v>4920631</v>
          </cell>
          <cell r="N1281">
            <v>0</v>
          </cell>
          <cell r="O1281">
            <v>4920631</v>
          </cell>
        </row>
        <row r="1282">
          <cell r="B1282" t="str">
            <v>NON BARG</v>
          </cell>
          <cell r="C1282">
            <v>31</v>
          </cell>
          <cell r="D1282" t="str">
            <v>NUCLEAR DIVISION</v>
          </cell>
          <cell r="E1282" t="str">
            <v>Operational</v>
          </cell>
          <cell r="F1282" t="str">
            <v>H35</v>
          </cell>
          <cell r="G1282" t="str">
            <v>Excluded</v>
          </cell>
          <cell r="H1282" t="str">
            <v>INCENTIVE</v>
          </cell>
          <cell r="I1282">
            <v>0</v>
          </cell>
          <cell r="J1282">
            <v>19500</v>
          </cell>
          <cell r="K1282">
            <v>0</v>
          </cell>
          <cell r="L1282">
            <v>0</v>
          </cell>
          <cell r="M1282">
            <v>0</v>
          </cell>
          <cell r="N1282">
            <v>19500</v>
          </cell>
          <cell r="O1282">
            <v>19500</v>
          </cell>
        </row>
        <row r="1283">
          <cell r="B1283" t="str">
            <v>NON BARG</v>
          </cell>
          <cell r="C1283">
            <v>31</v>
          </cell>
          <cell r="D1283" t="str">
            <v>NUCLEAR DIVISION</v>
          </cell>
          <cell r="E1283" t="str">
            <v>Operational</v>
          </cell>
          <cell r="F1283" t="str">
            <v>J10</v>
          </cell>
          <cell r="G1283" t="str">
            <v>Excluded</v>
          </cell>
          <cell r="H1283" t="str">
            <v>O.T. MEALS NON-XM</v>
          </cell>
          <cell r="I1283">
            <v>1631</v>
          </cell>
          <cell r="J1283">
            <v>17941</v>
          </cell>
          <cell r="K1283">
            <v>0</v>
          </cell>
          <cell r="L1283">
            <v>0</v>
          </cell>
          <cell r="M1283">
            <v>0</v>
          </cell>
          <cell r="N1283">
            <v>17941</v>
          </cell>
          <cell r="O1283">
            <v>17941</v>
          </cell>
        </row>
        <row r="1284">
          <cell r="B1284" t="str">
            <v>NON BARG</v>
          </cell>
          <cell r="C1284">
            <v>31</v>
          </cell>
          <cell r="D1284" t="str">
            <v>NUCLEAR DIVISION</v>
          </cell>
          <cell r="E1284" t="str">
            <v>Operational</v>
          </cell>
          <cell r="F1284" t="str">
            <v>J20</v>
          </cell>
          <cell r="G1284" t="str">
            <v>Excluded</v>
          </cell>
          <cell r="H1284" t="str">
            <v>IMP INC EXCESS LIF T</v>
          </cell>
          <cell r="I1284">
            <v>0</v>
          </cell>
          <cell r="J1284">
            <v>276705.06</v>
          </cell>
          <cell r="K1284">
            <v>0</v>
          </cell>
          <cell r="L1284">
            <v>0</v>
          </cell>
          <cell r="M1284">
            <v>0</v>
          </cell>
          <cell r="N1284">
            <v>276705.06</v>
          </cell>
          <cell r="O1284">
            <v>276705.06</v>
          </cell>
        </row>
        <row r="1285">
          <cell r="B1285" t="str">
            <v>NON BARG</v>
          </cell>
          <cell r="C1285">
            <v>31</v>
          </cell>
          <cell r="D1285" t="str">
            <v>NUCLEAR DIVISION</v>
          </cell>
          <cell r="E1285" t="str">
            <v>Operational</v>
          </cell>
          <cell r="F1285" t="str">
            <v>J25</v>
          </cell>
          <cell r="G1285" t="str">
            <v>Excluded</v>
          </cell>
          <cell r="H1285" t="str">
            <v>IMP INC DEP LIFE</v>
          </cell>
          <cell r="I1285">
            <v>0</v>
          </cell>
          <cell r="J1285">
            <v>18906.740000000002</v>
          </cell>
          <cell r="K1285">
            <v>0</v>
          </cell>
          <cell r="L1285">
            <v>0</v>
          </cell>
          <cell r="M1285">
            <v>0</v>
          </cell>
          <cell r="N1285">
            <v>18906.740000000002</v>
          </cell>
          <cell r="O1285">
            <v>18906.740000000002</v>
          </cell>
        </row>
        <row r="1286">
          <cell r="B1286" t="str">
            <v>NON BARG</v>
          </cell>
          <cell r="C1286">
            <v>31</v>
          </cell>
          <cell r="D1286" t="str">
            <v>NUCLEAR DIVISION</v>
          </cell>
          <cell r="E1286" t="str">
            <v>Operational</v>
          </cell>
          <cell r="F1286" t="str">
            <v>J68</v>
          </cell>
          <cell r="G1286" t="str">
            <v>Excluded</v>
          </cell>
          <cell r="H1286" t="str">
            <v>COMMUT CO. CAR</v>
          </cell>
          <cell r="I1286">
            <v>0</v>
          </cell>
          <cell r="J1286">
            <v>25.5</v>
          </cell>
          <cell r="K1286">
            <v>0</v>
          </cell>
          <cell r="L1286">
            <v>0</v>
          </cell>
          <cell r="M1286">
            <v>0</v>
          </cell>
          <cell r="N1286">
            <v>25.5</v>
          </cell>
          <cell r="O1286">
            <v>25.5</v>
          </cell>
        </row>
        <row r="1287">
          <cell r="B1287" t="str">
            <v>NON BARG</v>
          </cell>
          <cell r="C1287">
            <v>31</v>
          </cell>
          <cell r="D1287" t="str">
            <v>NUCLEAR DIVISION</v>
          </cell>
          <cell r="E1287" t="str">
            <v>Operational</v>
          </cell>
          <cell r="F1287" t="str">
            <v>J82</v>
          </cell>
          <cell r="G1287" t="str">
            <v>Excluded</v>
          </cell>
          <cell r="H1287" t="str">
            <v>IMP CNTR CAR V INS 2</v>
          </cell>
          <cell r="I1287">
            <v>0</v>
          </cell>
          <cell r="J1287">
            <v>11</v>
          </cell>
          <cell r="K1287">
            <v>0</v>
          </cell>
          <cell r="L1287">
            <v>0</v>
          </cell>
          <cell r="M1287">
            <v>0</v>
          </cell>
          <cell r="N1287">
            <v>11</v>
          </cell>
          <cell r="O1287">
            <v>11</v>
          </cell>
        </row>
        <row r="1288">
          <cell r="B1288" t="str">
            <v>NON BARG</v>
          </cell>
          <cell r="C1288">
            <v>31</v>
          </cell>
          <cell r="D1288" t="str">
            <v>NUCLEAR DIVISION</v>
          </cell>
          <cell r="E1288" t="str">
            <v>Operational</v>
          </cell>
          <cell r="F1288" t="str">
            <v>P04</v>
          </cell>
          <cell r="G1288" t="str">
            <v>Excluded</v>
          </cell>
          <cell r="H1288" t="str">
            <v>DEF COMP PAYOUT-PRIN</v>
          </cell>
          <cell r="I1288">
            <v>0</v>
          </cell>
          <cell r="J1288">
            <v>3952.65</v>
          </cell>
          <cell r="K1288">
            <v>0</v>
          </cell>
          <cell r="L1288">
            <v>0</v>
          </cell>
          <cell r="M1288">
            <v>0</v>
          </cell>
          <cell r="N1288">
            <v>3952.65</v>
          </cell>
          <cell r="O1288">
            <v>3952.65</v>
          </cell>
        </row>
        <row r="1289">
          <cell r="B1289" t="str">
            <v>NON BARG</v>
          </cell>
          <cell r="C1289">
            <v>31</v>
          </cell>
          <cell r="D1289" t="str">
            <v>NUCLEAR DIVISION</v>
          </cell>
          <cell r="E1289" t="str">
            <v>Operational</v>
          </cell>
          <cell r="F1289" t="str">
            <v>P05</v>
          </cell>
          <cell r="G1289" t="str">
            <v>Excluded</v>
          </cell>
          <cell r="H1289" t="str">
            <v>DEF COMP PAYOUT-PRIN</v>
          </cell>
          <cell r="I1289">
            <v>0</v>
          </cell>
          <cell r="J1289">
            <v>37761.25</v>
          </cell>
          <cell r="K1289">
            <v>0</v>
          </cell>
          <cell r="L1289">
            <v>0</v>
          </cell>
          <cell r="M1289">
            <v>0</v>
          </cell>
          <cell r="N1289">
            <v>37761.25</v>
          </cell>
          <cell r="O1289">
            <v>37761.25</v>
          </cell>
        </row>
        <row r="1290">
          <cell r="B1290" t="str">
            <v>NON BARG</v>
          </cell>
          <cell r="C1290">
            <v>31</v>
          </cell>
          <cell r="D1290" t="str">
            <v>NUCLEAR DIVISION</v>
          </cell>
          <cell r="E1290" t="str">
            <v>Operational</v>
          </cell>
          <cell r="F1290" t="str">
            <v>P30</v>
          </cell>
          <cell r="G1290" t="str">
            <v>Excluded</v>
          </cell>
          <cell r="H1290" t="str">
            <v>STOCK OPTION TAX</v>
          </cell>
          <cell r="I1290">
            <v>0</v>
          </cell>
          <cell r="J1290">
            <v>69102.06</v>
          </cell>
          <cell r="K1290">
            <v>0</v>
          </cell>
          <cell r="L1290">
            <v>0</v>
          </cell>
          <cell r="M1290">
            <v>0</v>
          </cell>
          <cell r="N1290">
            <v>69102.06</v>
          </cell>
          <cell r="O1290">
            <v>69102.06</v>
          </cell>
        </row>
        <row r="1291">
          <cell r="B1291" t="str">
            <v>NON BARG</v>
          </cell>
          <cell r="C1291">
            <v>31</v>
          </cell>
          <cell r="D1291" t="str">
            <v>NUCLEAR DIVISION</v>
          </cell>
          <cell r="E1291" t="str">
            <v>Operational</v>
          </cell>
          <cell r="F1291" t="str">
            <v>P52</v>
          </cell>
          <cell r="G1291" t="str">
            <v>Excluded</v>
          </cell>
          <cell r="H1291" t="str">
            <v>CC V INS RMB N-TX 2</v>
          </cell>
          <cell r="I1291">
            <v>0</v>
          </cell>
          <cell r="J1291">
            <v>18.5</v>
          </cell>
          <cell r="K1291">
            <v>0</v>
          </cell>
          <cell r="L1291">
            <v>0</v>
          </cell>
          <cell r="M1291">
            <v>0</v>
          </cell>
          <cell r="N1291">
            <v>18.5</v>
          </cell>
          <cell r="O1291">
            <v>18.5</v>
          </cell>
        </row>
        <row r="1292">
          <cell r="B1292" t="str">
            <v>NON BARG</v>
          </cell>
          <cell r="C1292">
            <v>31</v>
          </cell>
          <cell r="D1292" t="str">
            <v>NUCLEAR DIVISION</v>
          </cell>
          <cell r="E1292" t="str">
            <v>Operational</v>
          </cell>
          <cell r="F1292" t="str">
            <v>P58</v>
          </cell>
          <cell r="G1292" t="str">
            <v>Excluded</v>
          </cell>
          <cell r="H1292" t="str">
            <v>LS V INS RMB N-TX 5</v>
          </cell>
          <cell r="I1292">
            <v>0</v>
          </cell>
          <cell r="J1292">
            <v>18.5</v>
          </cell>
          <cell r="K1292">
            <v>0</v>
          </cell>
          <cell r="L1292">
            <v>0</v>
          </cell>
          <cell r="M1292">
            <v>0</v>
          </cell>
          <cell r="N1292">
            <v>18.5</v>
          </cell>
          <cell r="O1292">
            <v>18.5</v>
          </cell>
        </row>
        <row r="1293">
          <cell r="B1293" t="str">
            <v>NON BARG</v>
          </cell>
          <cell r="C1293">
            <v>31</v>
          </cell>
          <cell r="D1293" t="str">
            <v>NUCLEAR DIVISION</v>
          </cell>
          <cell r="E1293" t="str">
            <v>Operational</v>
          </cell>
          <cell r="F1293" t="str">
            <v>P61</v>
          </cell>
          <cell r="G1293" t="str">
            <v>Excluded</v>
          </cell>
          <cell r="H1293" t="str">
            <v>MOV EXP NON TXBL</v>
          </cell>
          <cell r="I1293">
            <v>0</v>
          </cell>
          <cell r="J1293">
            <v>13994.52</v>
          </cell>
          <cell r="K1293">
            <v>0</v>
          </cell>
          <cell r="L1293">
            <v>0</v>
          </cell>
          <cell r="M1293">
            <v>0</v>
          </cell>
          <cell r="N1293">
            <v>13994.52</v>
          </cell>
          <cell r="O1293">
            <v>13994.52</v>
          </cell>
        </row>
        <row r="1294">
          <cell r="B1294" t="str">
            <v>NON BARG</v>
          </cell>
          <cell r="C1294">
            <v>31</v>
          </cell>
          <cell r="D1294" t="str">
            <v>NUCLEAR DIVISION</v>
          </cell>
          <cell r="E1294" t="str">
            <v>Operational</v>
          </cell>
          <cell r="F1294" t="str">
            <v>R40</v>
          </cell>
          <cell r="G1294" t="str">
            <v>Excluded</v>
          </cell>
          <cell r="H1294" t="str">
            <v>FULL DY DIS-NOT PAID</v>
          </cell>
          <cell r="I1294">
            <v>56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</row>
        <row r="1295">
          <cell r="B1295" t="str">
            <v>NON BARG</v>
          </cell>
          <cell r="C1295">
            <v>31</v>
          </cell>
          <cell r="D1295" t="str">
            <v>NUCLEAR DIVISION</v>
          </cell>
          <cell r="E1295" t="str">
            <v>Operational</v>
          </cell>
          <cell r="F1295" t="str">
            <v>R42</v>
          </cell>
          <cell r="G1295" t="str">
            <v>Excluded</v>
          </cell>
          <cell r="H1295" t="str">
            <v>HOL WRK-VAC-NOT PAID</v>
          </cell>
          <cell r="I1295">
            <v>1752</v>
          </cell>
          <cell r="J1295">
            <v>73660.259999999995</v>
          </cell>
          <cell r="K1295">
            <v>0</v>
          </cell>
          <cell r="L1295">
            <v>0</v>
          </cell>
          <cell r="M1295">
            <v>0</v>
          </cell>
          <cell r="N1295">
            <v>73660.259999999995</v>
          </cell>
          <cell r="O1295">
            <v>73660.259999999995</v>
          </cell>
        </row>
        <row r="1296">
          <cell r="B1296" t="str">
            <v>NON BARG</v>
          </cell>
          <cell r="C1296">
            <v>31</v>
          </cell>
          <cell r="D1296" t="str">
            <v>NUCLEAR DIVISION</v>
          </cell>
          <cell r="E1296" t="str">
            <v>Operational</v>
          </cell>
          <cell r="F1296" t="str">
            <v>R59</v>
          </cell>
          <cell r="G1296" t="str">
            <v>Excluded</v>
          </cell>
          <cell r="H1296" t="str">
            <v>FMLA - INFO ONLY</v>
          </cell>
          <cell r="I1296">
            <v>7876.5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</row>
        <row r="1297">
          <cell r="B1297" t="str">
            <v>NON BARG</v>
          </cell>
          <cell r="C1297">
            <v>31</v>
          </cell>
          <cell r="D1297" t="str">
            <v>NUCLEAR DIVISION</v>
          </cell>
          <cell r="E1297" t="str">
            <v>Operational</v>
          </cell>
          <cell r="F1297" t="str">
            <v>R61</v>
          </cell>
          <cell r="G1297" t="str">
            <v>Excluded</v>
          </cell>
          <cell r="H1297" t="str">
            <v>DISCIP ACTN N-PD</v>
          </cell>
          <cell r="I1297">
            <v>424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</row>
        <row r="1298">
          <cell r="B1298" t="str">
            <v>NON BARG</v>
          </cell>
          <cell r="C1298">
            <v>31</v>
          </cell>
          <cell r="D1298" t="str">
            <v>NUCLEAR DIVISION</v>
          </cell>
          <cell r="E1298" t="str">
            <v>Operational</v>
          </cell>
          <cell r="F1298" t="str">
            <v>R62</v>
          </cell>
          <cell r="G1298" t="str">
            <v>Excluded</v>
          </cell>
          <cell r="H1298" t="str">
            <v>LV OF ABS-NOT PAID</v>
          </cell>
          <cell r="I1298">
            <v>1936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</row>
        <row r="1299">
          <cell r="B1299" t="str">
            <v>NON BARG</v>
          </cell>
          <cell r="C1299">
            <v>31</v>
          </cell>
          <cell r="D1299" t="str">
            <v>NUCLEAR DIVISION</v>
          </cell>
          <cell r="E1299" t="str">
            <v>Operational</v>
          </cell>
          <cell r="F1299" t="str">
            <v>R63</v>
          </cell>
          <cell r="G1299" t="str">
            <v>Excluded</v>
          </cell>
          <cell r="H1299" t="str">
            <v>EMPL ILL-NOT PAID</v>
          </cell>
          <cell r="I1299">
            <v>131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</row>
        <row r="1300">
          <cell r="B1300" t="str">
            <v>NON BARG</v>
          </cell>
          <cell r="C1300">
            <v>31</v>
          </cell>
          <cell r="D1300" t="str">
            <v>NUCLEAR DIVISION</v>
          </cell>
          <cell r="E1300" t="str">
            <v>Operational</v>
          </cell>
          <cell r="F1300" t="str">
            <v>R64</v>
          </cell>
          <cell r="G1300" t="str">
            <v>Excluded</v>
          </cell>
          <cell r="H1300" t="str">
            <v>FAMILY LEAVE NOT-PD</v>
          </cell>
          <cell r="I1300">
            <v>141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</row>
        <row r="1301">
          <cell r="B1301" t="str">
            <v>NON BARG</v>
          </cell>
          <cell r="C1301">
            <v>31</v>
          </cell>
          <cell r="D1301" t="str">
            <v>NUCLEAR DIVISION</v>
          </cell>
          <cell r="E1301" t="str">
            <v>Operational</v>
          </cell>
          <cell r="F1301" t="str">
            <v>R65</v>
          </cell>
          <cell r="G1301" t="str">
            <v>Excluded</v>
          </cell>
          <cell r="H1301" t="str">
            <v>EMPL REQ N-PD</v>
          </cell>
          <cell r="I1301">
            <v>846.25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</row>
        <row r="1302">
          <cell r="B1302" t="str">
            <v>NON BARG</v>
          </cell>
          <cell r="C1302">
            <v>31</v>
          </cell>
          <cell r="D1302" t="str">
            <v>NUCLEAR DIVISION</v>
          </cell>
          <cell r="E1302" t="str">
            <v>Operational</v>
          </cell>
          <cell r="F1302" t="str">
            <v>R69</v>
          </cell>
          <cell r="G1302" t="str">
            <v>Excluded</v>
          </cell>
          <cell r="H1302" t="str">
            <v>OTHER-NOT PAID</v>
          </cell>
          <cell r="I1302">
            <v>-1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</row>
        <row r="1303">
          <cell r="B1303" t="str">
            <v>NON BARG</v>
          </cell>
          <cell r="C1303">
            <v>31</v>
          </cell>
          <cell r="D1303" t="str">
            <v>NUCLEAR DIVISION</v>
          </cell>
          <cell r="E1303" t="str">
            <v>Operational</v>
          </cell>
          <cell r="F1303" t="str">
            <v>R71</v>
          </cell>
          <cell r="G1303" t="str">
            <v>Excluded</v>
          </cell>
          <cell r="H1303" t="str">
            <v>DEFERRED COMP</v>
          </cell>
          <cell r="I1303">
            <v>0</v>
          </cell>
          <cell r="J1303">
            <v>109068</v>
          </cell>
          <cell r="K1303">
            <v>0</v>
          </cell>
          <cell r="L1303">
            <v>0</v>
          </cell>
          <cell r="M1303">
            <v>0</v>
          </cell>
          <cell r="N1303">
            <v>109068</v>
          </cell>
          <cell r="O1303">
            <v>109068</v>
          </cell>
        </row>
        <row r="1304">
          <cell r="B1304" t="str">
            <v>NON BARG</v>
          </cell>
          <cell r="C1304">
            <v>31</v>
          </cell>
          <cell r="D1304" t="str">
            <v>NUCLEAR DIVISION</v>
          </cell>
          <cell r="E1304" t="str">
            <v>Operational</v>
          </cell>
          <cell r="F1304" t="str">
            <v>R80</v>
          </cell>
          <cell r="G1304" t="str">
            <v>Excluded</v>
          </cell>
          <cell r="H1304" t="str">
            <v>THRIFT BASE-MIL LV</v>
          </cell>
          <cell r="I1304">
            <v>3824</v>
          </cell>
          <cell r="J1304">
            <v>120964.8</v>
          </cell>
          <cell r="K1304">
            <v>0</v>
          </cell>
          <cell r="L1304">
            <v>0</v>
          </cell>
          <cell r="M1304">
            <v>0</v>
          </cell>
          <cell r="N1304">
            <v>120964.8</v>
          </cell>
          <cell r="O1304">
            <v>120964.8</v>
          </cell>
        </row>
        <row r="1305">
          <cell r="B1305" t="str">
            <v>NON BARG</v>
          </cell>
          <cell r="C1305">
            <v>31</v>
          </cell>
          <cell r="D1305" t="str">
            <v>NUCLEAR DIVISION</v>
          </cell>
          <cell r="E1305" t="str">
            <v>Operational</v>
          </cell>
          <cell r="F1305" t="str">
            <v>S50</v>
          </cell>
          <cell r="G1305" t="str">
            <v>Non Productive</v>
          </cell>
          <cell r="H1305" t="str">
            <v>SHIFT DIFF REG M-8AM</v>
          </cell>
          <cell r="I1305">
            <v>10003</v>
          </cell>
          <cell r="J1305">
            <v>7502.28</v>
          </cell>
          <cell r="K1305">
            <v>0</v>
          </cell>
          <cell r="L1305">
            <v>7502.28</v>
          </cell>
          <cell r="M1305">
            <v>7502.28</v>
          </cell>
          <cell r="N1305">
            <v>0</v>
          </cell>
          <cell r="O1305">
            <v>7502.28</v>
          </cell>
        </row>
        <row r="1306">
          <cell r="B1306" t="str">
            <v>NON BARG</v>
          </cell>
          <cell r="C1306">
            <v>31</v>
          </cell>
          <cell r="D1306" t="str">
            <v>NUCLEAR DIVISION</v>
          </cell>
          <cell r="E1306" t="str">
            <v>Operational</v>
          </cell>
          <cell r="F1306" t="str">
            <v>S51</v>
          </cell>
          <cell r="G1306" t="str">
            <v>Non Productive</v>
          </cell>
          <cell r="H1306" t="str">
            <v>SHIFT DIFF REG 4PM-M</v>
          </cell>
          <cell r="I1306">
            <v>4668.5</v>
          </cell>
          <cell r="J1306">
            <v>2801.1</v>
          </cell>
          <cell r="K1306">
            <v>0</v>
          </cell>
          <cell r="L1306">
            <v>2801.1</v>
          </cell>
          <cell r="M1306">
            <v>2801.1</v>
          </cell>
          <cell r="N1306">
            <v>0</v>
          </cell>
          <cell r="O1306">
            <v>2801.1</v>
          </cell>
        </row>
        <row r="1307">
          <cell r="B1307" t="str">
            <v>NON BARG</v>
          </cell>
          <cell r="C1307">
            <v>31</v>
          </cell>
          <cell r="D1307" t="str">
            <v>NUCLEAR DIVISION</v>
          </cell>
          <cell r="E1307" t="str">
            <v>Operational</v>
          </cell>
          <cell r="F1307" t="str">
            <v>T04</v>
          </cell>
          <cell r="G1307" t="str">
            <v>Non Productive</v>
          </cell>
          <cell r="H1307" t="str">
            <v>ALTERNATIVE AWARD</v>
          </cell>
          <cell r="I1307">
            <v>0</v>
          </cell>
          <cell r="J1307">
            <v>21405</v>
          </cell>
          <cell r="K1307">
            <v>0</v>
          </cell>
          <cell r="L1307">
            <v>21405</v>
          </cell>
          <cell r="M1307">
            <v>21405</v>
          </cell>
          <cell r="N1307">
            <v>0</v>
          </cell>
          <cell r="O1307">
            <v>21405</v>
          </cell>
        </row>
        <row r="1308">
          <cell r="B1308" t="str">
            <v>NON BARG</v>
          </cell>
          <cell r="C1308">
            <v>31</v>
          </cell>
          <cell r="D1308" t="str">
            <v>NUCLEAR DIVISION</v>
          </cell>
          <cell r="E1308" t="str">
            <v>Operational</v>
          </cell>
          <cell r="F1308" t="str">
            <v>T12</v>
          </cell>
          <cell r="G1308" t="str">
            <v>Non Productive</v>
          </cell>
          <cell r="H1308" t="str">
            <v>ALTERNATIVE AWARD</v>
          </cell>
          <cell r="I1308">
            <v>0</v>
          </cell>
          <cell r="J1308">
            <v>1900</v>
          </cell>
          <cell r="K1308">
            <v>0</v>
          </cell>
          <cell r="L1308">
            <v>1900</v>
          </cell>
          <cell r="M1308">
            <v>1900</v>
          </cell>
          <cell r="N1308">
            <v>0</v>
          </cell>
          <cell r="O1308">
            <v>1900</v>
          </cell>
        </row>
        <row r="1309">
          <cell r="B1309" t="str">
            <v>NON BARG</v>
          </cell>
          <cell r="C1309">
            <v>31</v>
          </cell>
          <cell r="D1309" t="str">
            <v>NUCLEAR DIVISION</v>
          </cell>
          <cell r="E1309" t="str">
            <v>Operational</v>
          </cell>
          <cell r="F1309" t="str">
            <v>T20</v>
          </cell>
          <cell r="G1309" t="str">
            <v>Excluded</v>
          </cell>
          <cell r="H1309" t="str">
            <v>IMPUTED ED ASSIST</v>
          </cell>
          <cell r="I1309">
            <v>0</v>
          </cell>
          <cell r="J1309">
            <v>144</v>
          </cell>
          <cell r="K1309">
            <v>0</v>
          </cell>
          <cell r="L1309">
            <v>0</v>
          </cell>
          <cell r="M1309">
            <v>0</v>
          </cell>
          <cell r="N1309">
            <v>144</v>
          </cell>
          <cell r="O1309">
            <v>144</v>
          </cell>
        </row>
        <row r="1310">
          <cell r="B1310" t="str">
            <v>NON BARG</v>
          </cell>
          <cell r="C1310">
            <v>31</v>
          </cell>
          <cell r="D1310" t="str">
            <v>NUCLEAR DIVISION</v>
          </cell>
          <cell r="E1310" t="str">
            <v>Operational</v>
          </cell>
          <cell r="F1310" t="str">
            <v>T36</v>
          </cell>
          <cell r="G1310" t="str">
            <v>Non Productive</v>
          </cell>
          <cell r="H1310" t="str">
            <v>MISC EARN</v>
          </cell>
          <cell r="I1310">
            <v>0</v>
          </cell>
          <cell r="J1310">
            <v>236544</v>
          </cell>
          <cell r="K1310">
            <v>0</v>
          </cell>
          <cell r="L1310">
            <v>236544</v>
          </cell>
          <cell r="M1310">
            <v>236544</v>
          </cell>
          <cell r="N1310">
            <v>0</v>
          </cell>
          <cell r="O1310">
            <v>236544</v>
          </cell>
        </row>
        <row r="1311">
          <cell r="B1311" t="str">
            <v>NON BARG</v>
          </cell>
          <cell r="C1311">
            <v>31</v>
          </cell>
          <cell r="D1311" t="str">
            <v>NUCLEAR DIVISION</v>
          </cell>
          <cell r="E1311" t="str">
            <v>Operational</v>
          </cell>
          <cell r="F1311" t="str">
            <v>T41</v>
          </cell>
          <cell r="G1311" t="str">
            <v>Non Productive</v>
          </cell>
          <cell r="H1311" t="str">
            <v>MISC. EARN</v>
          </cell>
          <cell r="I1311">
            <v>0</v>
          </cell>
          <cell r="J1311">
            <v>18023</v>
          </cell>
          <cell r="K1311">
            <v>0</v>
          </cell>
          <cell r="L1311">
            <v>18023</v>
          </cell>
          <cell r="M1311">
            <v>18023</v>
          </cell>
          <cell r="N1311">
            <v>0</v>
          </cell>
          <cell r="O1311">
            <v>18023</v>
          </cell>
        </row>
        <row r="1312">
          <cell r="B1312" t="str">
            <v>NON BARG</v>
          </cell>
          <cell r="C1312">
            <v>31</v>
          </cell>
          <cell r="D1312" t="str">
            <v>NUCLEAR DIVISION</v>
          </cell>
          <cell r="E1312" t="str">
            <v>Operational</v>
          </cell>
          <cell r="F1312" t="str">
            <v>T42</v>
          </cell>
          <cell r="G1312" t="str">
            <v>Non Productive</v>
          </cell>
          <cell r="H1312" t="str">
            <v>CLEANING ALLOWANCE</v>
          </cell>
          <cell r="I1312">
            <v>0</v>
          </cell>
          <cell r="J1312">
            <v>29541</v>
          </cell>
          <cell r="K1312">
            <v>0</v>
          </cell>
          <cell r="L1312">
            <v>29541</v>
          </cell>
          <cell r="M1312">
            <v>29541</v>
          </cell>
          <cell r="N1312">
            <v>0</v>
          </cell>
          <cell r="O1312">
            <v>29541</v>
          </cell>
        </row>
        <row r="1313">
          <cell r="B1313" t="str">
            <v>NON BARG</v>
          </cell>
          <cell r="C1313">
            <v>31</v>
          </cell>
          <cell r="D1313" t="str">
            <v>NUCLEAR DIVISION</v>
          </cell>
          <cell r="E1313" t="str">
            <v>Operational</v>
          </cell>
          <cell r="F1313" t="str">
            <v>T43</v>
          </cell>
          <cell r="G1313" t="str">
            <v>Excluded</v>
          </cell>
          <cell r="H1313" t="str">
            <v>MIL LEAVE SUPP PAY</v>
          </cell>
          <cell r="I1313">
            <v>0</v>
          </cell>
          <cell r="J1313">
            <v>62878.84</v>
          </cell>
          <cell r="K1313">
            <v>0</v>
          </cell>
          <cell r="L1313">
            <v>0</v>
          </cell>
          <cell r="M1313">
            <v>0</v>
          </cell>
          <cell r="N1313">
            <v>62878.84</v>
          </cell>
          <cell r="O1313">
            <v>62878.84</v>
          </cell>
        </row>
        <row r="1314">
          <cell r="B1314" t="str">
            <v>NON BARG</v>
          </cell>
          <cell r="C1314">
            <v>31</v>
          </cell>
          <cell r="D1314" t="str">
            <v>NUCLEAR DIVISION</v>
          </cell>
          <cell r="E1314" t="str">
            <v>Operational</v>
          </cell>
          <cell r="F1314" t="str">
            <v>T47</v>
          </cell>
          <cell r="G1314" t="str">
            <v>Non Productive</v>
          </cell>
          <cell r="H1314" t="str">
            <v>LICENSE BONUS</v>
          </cell>
          <cell r="I1314">
            <v>0</v>
          </cell>
          <cell r="J1314">
            <v>191056</v>
          </cell>
          <cell r="K1314">
            <v>0</v>
          </cell>
          <cell r="L1314">
            <v>191056</v>
          </cell>
          <cell r="M1314">
            <v>191056</v>
          </cell>
          <cell r="N1314">
            <v>0</v>
          </cell>
          <cell r="O1314">
            <v>191056</v>
          </cell>
        </row>
        <row r="1315">
          <cell r="B1315" t="str">
            <v>NON BARG</v>
          </cell>
          <cell r="C1315">
            <v>31</v>
          </cell>
          <cell r="D1315" t="str">
            <v>NUCLEAR DIVISION</v>
          </cell>
          <cell r="E1315" t="str">
            <v>Operational</v>
          </cell>
          <cell r="F1315" t="str">
            <v>T51</v>
          </cell>
          <cell r="G1315" t="str">
            <v>Non Productive</v>
          </cell>
          <cell r="H1315" t="str">
            <v>GRIEVANCE SETTLEMENT</v>
          </cell>
          <cell r="I1315">
            <v>0</v>
          </cell>
          <cell r="J1315">
            <v>1433.39</v>
          </cell>
          <cell r="K1315">
            <v>0</v>
          </cell>
          <cell r="L1315">
            <v>1433.39</v>
          </cell>
          <cell r="M1315">
            <v>1433.39</v>
          </cell>
          <cell r="N1315">
            <v>0</v>
          </cell>
          <cell r="O1315">
            <v>1433.39</v>
          </cell>
        </row>
        <row r="1316">
          <cell r="B1316" t="str">
            <v>NON BARG</v>
          </cell>
          <cell r="C1316">
            <v>31</v>
          </cell>
          <cell r="D1316" t="str">
            <v>NUCLEAR DIVISION</v>
          </cell>
          <cell r="E1316" t="str">
            <v>Operational</v>
          </cell>
          <cell r="F1316" t="str">
            <v>T52</v>
          </cell>
          <cell r="G1316" t="str">
            <v>Non Productive</v>
          </cell>
          <cell r="H1316" t="str">
            <v>03 MED/DEN REFUND</v>
          </cell>
          <cell r="I1316">
            <v>0</v>
          </cell>
          <cell r="J1316">
            <v>2.94</v>
          </cell>
          <cell r="K1316">
            <v>0</v>
          </cell>
          <cell r="L1316">
            <v>2.94</v>
          </cell>
          <cell r="M1316">
            <v>2.94</v>
          </cell>
          <cell r="N1316">
            <v>0</v>
          </cell>
          <cell r="O1316">
            <v>2.94</v>
          </cell>
        </row>
        <row r="1317">
          <cell r="B1317" t="str">
            <v>NON BARG</v>
          </cell>
          <cell r="C1317">
            <v>31</v>
          </cell>
          <cell r="D1317" t="str">
            <v>NUCLEAR DIVISION</v>
          </cell>
          <cell r="E1317" t="str">
            <v>Operational</v>
          </cell>
          <cell r="F1317" t="str">
            <v>T60</v>
          </cell>
          <cell r="G1317" t="str">
            <v>Non Productive</v>
          </cell>
          <cell r="H1317" t="str">
            <v>RETRO PAY N-THRFTBL</v>
          </cell>
          <cell r="I1317">
            <v>0</v>
          </cell>
          <cell r="J1317">
            <v>6759.25</v>
          </cell>
          <cell r="K1317">
            <v>0</v>
          </cell>
          <cell r="L1317">
            <v>6759.25</v>
          </cell>
          <cell r="M1317">
            <v>6759.25</v>
          </cell>
          <cell r="N1317">
            <v>0</v>
          </cell>
          <cell r="O1317">
            <v>6759.25</v>
          </cell>
        </row>
        <row r="1318">
          <cell r="B1318" t="str">
            <v>NON BARG</v>
          </cell>
          <cell r="C1318">
            <v>31</v>
          </cell>
          <cell r="D1318" t="str">
            <v>NUCLEAR DIVISION</v>
          </cell>
          <cell r="E1318" t="str">
            <v>Operational</v>
          </cell>
          <cell r="F1318" t="str">
            <v>T70</v>
          </cell>
          <cell r="G1318" t="str">
            <v>Non Productive</v>
          </cell>
          <cell r="H1318" t="str">
            <v>LUMP SUM PAYMENT</v>
          </cell>
          <cell r="I1318">
            <v>0</v>
          </cell>
          <cell r="J1318">
            <v>129766</v>
          </cell>
          <cell r="K1318">
            <v>0</v>
          </cell>
          <cell r="L1318">
            <v>129766</v>
          </cell>
          <cell r="M1318">
            <v>129766</v>
          </cell>
          <cell r="N1318">
            <v>0</v>
          </cell>
          <cell r="O1318">
            <v>129766</v>
          </cell>
        </row>
        <row r="1319">
          <cell r="B1319" t="str">
            <v>NON BARG</v>
          </cell>
          <cell r="C1319">
            <v>31</v>
          </cell>
          <cell r="D1319" t="str">
            <v>NUCLEAR DIVISION</v>
          </cell>
          <cell r="E1319" t="str">
            <v>Operational</v>
          </cell>
          <cell r="F1319" t="str">
            <v>T80</v>
          </cell>
          <cell r="G1319" t="str">
            <v>Non Productive</v>
          </cell>
          <cell r="H1319" t="str">
            <v>OT ADJUSTMENT</v>
          </cell>
          <cell r="I1319">
            <v>0</v>
          </cell>
          <cell r="J1319">
            <v>1814.02</v>
          </cell>
          <cell r="K1319">
            <v>0</v>
          </cell>
          <cell r="L1319">
            <v>1814.02</v>
          </cell>
          <cell r="M1319">
            <v>1814.02</v>
          </cell>
          <cell r="N1319">
            <v>0</v>
          </cell>
          <cell r="O1319">
            <v>1814.02</v>
          </cell>
        </row>
        <row r="1320">
          <cell r="B1320" t="str">
            <v>NON BARG</v>
          </cell>
          <cell r="C1320">
            <v>31</v>
          </cell>
          <cell r="D1320" t="str">
            <v>NUCLEAR DIVISION</v>
          </cell>
          <cell r="E1320" t="str">
            <v>Operational</v>
          </cell>
          <cell r="F1320" t="str">
            <v>X11</v>
          </cell>
          <cell r="G1320" t="str">
            <v>Productive</v>
          </cell>
          <cell r="H1320" t="str">
            <v>WORK HEADQTRS-STR OT</v>
          </cell>
          <cell r="I1320">
            <v>10.5</v>
          </cell>
          <cell r="J1320">
            <v>404.38</v>
          </cell>
          <cell r="K1320">
            <v>404.38</v>
          </cell>
          <cell r="L1320">
            <v>0</v>
          </cell>
          <cell r="M1320">
            <v>404.38</v>
          </cell>
          <cell r="N1320">
            <v>0</v>
          </cell>
          <cell r="O1320">
            <v>404.38</v>
          </cell>
        </row>
        <row r="1321">
          <cell r="B1321" t="str">
            <v>NON BARG</v>
          </cell>
          <cell r="C1321">
            <v>31</v>
          </cell>
          <cell r="D1321" t="str">
            <v>NUCLEAR DIVISION</v>
          </cell>
          <cell r="E1321" t="str">
            <v>Operational</v>
          </cell>
          <cell r="F1321" t="str">
            <v>X12</v>
          </cell>
          <cell r="G1321" t="str">
            <v>Productive</v>
          </cell>
          <cell r="H1321" t="str">
            <v>TRAVEL TIME-STR OT</v>
          </cell>
          <cell r="I1321">
            <v>10</v>
          </cell>
          <cell r="J1321">
            <v>373.7</v>
          </cell>
          <cell r="K1321">
            <v>373.7</v>
          </cell>
          <cell r="L1321">
            <v>0</v>
          </cell>
          <cell r="M1321">
            <v>373.7</v>
          </cell>
          <cell r="N1321">
            <v>0</v>
          </cell>
          <cell r="O1321">
            <v>373.7</v>
          </cell>
        </row>
        <row r="1322">
          <cell r="B1322" t="str">
            <v>NON BARG</v>
          </cell>
          <cell r="C1322">
            <v>31</v>
          </cell>
          <cell r="D1322" t="str">
            <v>NUCLEAR DIVISION</v>
          </cell>
          <cell r="E1322" t="str">
            <v>Operational</v>
          </cell>
          <cell r="F1322" t="str">
            <v>X16</v>
          </cell>
          <cell r="G1322" t="str">
            <v>Productive</v>
          </cell>
          <cell r="H1322" t="str">
            <v>OTHER MEETING-STR OT</v>
          </cell>
          <cell r="I1322">
            <v>383.5</v>
          </cell>
          <cell r="J1322">
            <v>16048.29</v>
          </cell>
          <cell r="K1322">
            <v>16048.29</v>
          </cell>
          <cell r="L1322">
            <v>0</v>
          </cell>
          <cell r="M1322">
            <v>16048.29</v>
          </cell>
          <cell r="N1322">
            <v>0</v>
          </cell>
          <cell r="O1322">
            <v>16048.29</v>
          </cell>
        </row>
        <row r="1323">
          <cell r="B1323" t="str">
            <v>NON BARG</v>
          </cell>
          <cell r="C1323">
            <v>31</v>
          </cell>
          <cell r="D1323" t="str">
            <v>NUCLEAR DIVISION</v>
          </cell>
          <cell r="E1323" t="str">
            <v>Operational</v>
          </cell>
          <cell r="F1323" t="str">
            <v>X20</v>
          </cell>
          <cell r="G1323" t="str">
            <v>Productive</v>
          </cell>
          <cell r="H1323" t="str">
            <v>STRAIGHT OVERTIME</v>
          </cell>
          <cell r="I1323">
            <v>928.5</v>
          </cell>
          <cell r="J1323">
            <v>34087.1</v>
          </cell>
          <cell r="K1323">
            <v>34087.1</v>
          </cell>
          <cell r="L1323">
            <v>0</v>
          </cell>
          <cell r="M1323">
            <v>34087.1</v>
          </cell>
          <cell r="N1323">
            <v>0</v>
          </cell>
          <cell r="O1323">
            <v>34087.1</v>
          </cell>
        </row>
        <row r="1324">
          <cell r="B1324" t="str">
            <v>NON BARG</v>
          </cell>
          <cell r="C1324">
            <v>31</v>
          </cell>
          <cell r="D1324" t="str">
            <v>NUCLEAR DIVISION</v>
          </cell>
          <cell r="E1324" t="str">
            <v>Operational</v>
          </cell>
          <cell r="F1324" t="str">
            <v>X23</v>
          </cell>
          <cell r="G1324" t="str">
            <v>Productive</v>
          </cell>
          <cell r="H1324" t="str">
            <v>EXEMPT OT DEDUCTIBLE</v>
          </cell>
          <cell r="I1324">
            <v>66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</row>
        <row r="1325">
          <cell r="B1325" t="str">
            <v>NON BARG</v>
          </cell>
          <cell r="C1325">
            <v>31</v>
          </cell>
          <cell r="D1325" t="str">
            <v>NUCLEAR DIVISION</v>
          </cell>
          <cell r="E1325" t="str">
            <v>Operational</v>
          </cell>
          <cell r="F1325" t="str">
            <v>X24</v>
          </cell>
          <cell r="G1325" t="str">
            <v>Productive</v>
          </cell>
          <cell r="H1325" t="str">
            <v>STR OT-OPER SUPPORT</v>
          </cell>
          <cell r="I1325">
            <v>618.5</v>
          </cell>
          <cell r="J1325">
            <v>26198.95</v>
          </cell>
          <cell r="K1325">
            <v>26198.95</v>
          </cell>
          <cell r="L1325">
            <v>0</v>
          </cell>
          <cell r="M1325">
            <v>26198.95</v>
          </cell>
          <cell r="N1325">
            <v>0</v>
          </cell>
          <cell r="O1325">
            <v>26198.95</v>
          </cell>
        </row>
        <row r="1326">
          <cell r="B1326" t="str">
            <v>NON BARG</v>
          </cell>
          <cell r="C1326">
            <v>31</v>
          </cell>
          <cell r="D1326" t="str">
            <v>NUCLEAR DIVISION</v>
          </cell>
          <cell r="E1326" t="str">
            <v>Operational</v>
          </cell>
          <cell r="F1326" t="str">
            <v>X34</v>
          </cell>
          <cell r="G1326" t="str">
            <v>Productive</v>
          </cell>
          <cell r="H1326" t="str">
            <v>STR OT NUC SUPPORT</v>
          </cell>
          <cell r="I1326">
            <v>106889.25</v>
          </cell>
          <cell r="J1326">
            <v>4176803.21</v>
          </cell>
          <cell r="K1326">
            <v>4176803.21</v>
          </cell>
          <cell r="L1326">
            <v>0</v>
          </cell>
          <cell r="M1326">
            <v>4176803.21</v>
          </cell>
          <cell r="N1326">
            <v>0</v>
          </cell>
          <cell r="O1326">
            <v>4176803.21</v>
          </cell>
        </row>
        <row r="1327">
          <cell r="B1327" t="str">
            <v>NON BARG</v>
          </cell>
          <cell r="C1327">
            <v>31</v>
          </cell>
          <cell r="D1327" t="str">
            <v>NUCLEAR DIVISION</v>
          </cell>
          <cell r="E1327" t="str">
            <v>Operational</v>
          </cell>
          <cell r="F1327" t="str">
            <v>X51</v>
          </cell>
          <cell r="G1327" t="str">
            <v>Productive</v>
          </cell>
          <cell r="H1327" t="str">
            <v>3RD SHFT DIFF ST OT</v>
          </cell>
          <cell r="I1327">
            <v>0.5</v>
          </cell>
          <cell r="J1327">
            <v>0.3</v>
          </cell>
          <cell r="K1327">
            <v>0.3</v>
          </cell>
          <cell r="L1327">
            <v>0</v>
          </cell>
          <cell r="M1327">
            <v>0.3</v>
          </cell>
          <cell r="N1327">
            <v>0</v>
          </cell>
          <cell r="O1327">
            <v>0.3</v>
          </cell>
        </row>
        <row r="1328">
          <cell r="B1328" t="str">
            <v>NON BARG</v>
          </cell>
          <cell r="C1328">
            <v>31</v>
          </cell>
          <cell r="D1328" t="str">
            <v>NUCLEAR DIVISION</v>
          </cell>
          <cell r="E1328" t="str">
            <v>Operational</v>
          </cell>
          <cell r="F1328" t="str">
            <v>Y01</v>
          </cell>
          <cell r="G1328" t="str">
            <v>Productive</v>
          </cell>
          <cell r="H1328" t="str">
            <v>REGULAR-1 1/2</v>
          </cell>
          <cell r="I1328">
            <v>691.25</v>
          </cell>
          <cell r="J1328">
            <v>9993.16</v>
          </cell>
          <cell r="K1328">
            <v>9993.16</v>
          </cell>
          <cell r="L1328">
            <v>0</v>
          </cell>
          <cell r="M1328">
            <v>9993.16</v>
          </cell>
          <cell r="N1328">
            <v>0</v>
          </cell>
          <cell r="O1328">
            <v>9993.16</v>
          </cell>
        </row>
        <row r="1329">
          <cell r="B1329" t="str">
            <v>NON BARG</v>
          </cell>
          <cell r="C1329">
            <v>31</v>
          </cell>
          <cell r="D1329" t="str">
            <v>NUCLEAR DIVISION</v>
          </cell>
          <cell r="E1329" t="str">
            <v>Operational</v>
          </cell>
          <cell r="F1329" t="str">
            <v>Y09</v>
          </cell>
          <cell r="G1329" t="str">
            <v>Productive</v>
          </cell>
          <cell r="H1329" t="str">
            <v>OTHER HOURS-1 1/2</v>
          </cell>
          <cell r="I1329">
            <v>8</v>
          </cell>
          <cell r="J1329">
            <v>320.56</v>
          </cell>
          <cell r="K1329">
            <v>320.56</v>
          </cell>
          <cell r="L1329">
            <v>0</v>
          </cell>
          <cell r="M1329">
            <v>320.56</v>
          </cell>
          <cell r="N1329">
            <v>0</v>
          </cell>
          <cell r="O1329">
            <v>320.56</v>
          </cell>
        </row>
        <row r="1330">
          <cell r="B1330" t="str">
            <v>NON BARG</v>
          </cell>
          <cell r="C1330">
            <v>31</v>
          </cell>
          <cell r="D1330" t="str">
            <v>NUCLEAR DIVISION</v>
          </cell>
          <cell r="E1330" t="str">
            <v>Operational</v>
          </cell>
          <cell r="F1330" t="str">
            <v>Y12</v>
          </cell>
          <cell r="G1330" t="str">
            <v>Productive</v>
          </cell>
          <cell r="H1330" t="str">
            <v>TRAVEL TIME-1 1/2</v>
          </cell>
          <cell r="I1330">
            <v>17</v>
          </cell>
          <cell r="J1330">
            <v>736.74</v>
          </cell>
          <cell r="K1330">
            <v>736.74</v>
          </cell>
          <cell r="L1330">
            <v>0</v>
          </cell>
          <cell r="M1330">
            <v>736.74</v>
          </cell>
          <cell r="N1330">
            <v>0</v>
          </cell>
          <cell r="O1330">
            <v>736.74</v>
          </cell>
        </row>
        <row r="1331">
          <cell r="B1331" t="str">
            <v>NON BARG</v>
          </cell>
          <cell r="C1331">
            <v>31</v>
          </cell>
          <cell r="D1331" t="str">
            <v>NUCLEAR DIVISION</v>
          </cell>
          <cell r="E1331" t="str">
            <v>Operational</v>
          </cell>
          <cell r="F1331" t="str">
            <v>Y16</v>
          </cell>
          <cell r="G1331" t="str">
            <v>Productive</v>
          </cell>
          <cell r="H1331" t="str">
            <v>OTHER MEETING-1 1/2</v>
          </cell>
          <cell r="I1331">
            <v>446.5</v>
          </cell>
          <cell r="J1331">
            <v>18720.169999999998</v>
          </cell>
          <cell r="K1331">
            <v>18720.169999999998</v>
          </cell>
          <cell r="L1331">
            <v>0</v>
          </cell>
          <cell r="M1331">
            <v>18720.169999999998</v>
          </cell>
          <cell r="N1331">
            <v>0</v>
          </cell>
          <cell r="O1331">
            <v>18720.169999999998</v>
          </cell>
        </row>
        <row r="1332">
          <cell r="B1332" t="str">
            <v>NON BARG</v>
          </cell>
          <cell r="C1332">
            <v>31</v>
          </cell>
          <cell r="D1332" t="str">
            <v>NUCLEAR DIVISION</v>
          </cell>
          <cell r="E1332" t="str">
            <v>Operational</v>
          </cell>
          <cell r="F1332" t="str">
            <v>Y21</v>
          </cell>
          <cell r="G1332" t="str">
            <v>Productive</v>
          </cell>
          <cell r="H1332" t="str">
            <v>TIME &amp; ONE HALF OT</v>
          </cell>
          <cell r="I1332">
            <v>11719.75</v>
          </cell>
          <cell r="J1332">
            <v>444554.67</v>
          </cell>
          <cell r="K1332">
            <v>444554.67</v>
          </cell>
          <cell r="L1332">
            <v>0</v>
          </cell>
          <cell r="M1332">
            <v>444554.67</v>
          </cell>
          <cell r="N1332">
            <v>0</v>
          </cell>
          <cell r="O1332">
            <v>444554.67</v>
          </cell>
        </row>
        <row r="1333">
          <cell r="B1333" t="str">
            <v>NON BARG</v>
          </cell>
          <cell r="C1333">
            <v>31</v>
          </cell>
          <cell r="D1333" t="str">
            <v>NUCLEAR DIVISION</v>
          </cell>
          <cell r="E1333" t="str">
            <v>Operational</v>
          </cell>
          <cell r="F1333" t="str">
            <v>Y25</v>
          </cell>
          <cell r="G1333" t="str">
            <v>Productive</v>
          </cell>
          <cell r="H1333" t="str">
            <v>TEMP RELIEVING-1 1/2</v>
          </cell>
          <cell r="I1333">
            <v>1509.5</v>
          </cell>
          <cell r="J1333">
            <v>4471.76</v>
          </cell>
          <cell r="K1333">
            <v>4471.76</v>
          </cell>
          <cell r="L1333">
            <v>0</v>
          </cell>
          <cell r="M1333">
            <v>4471.76</v>
          </cell>
          <cell r="N1333">
            <v>0</v>
          </cell>
          <cell r="O1333">
            <v>4471.76</v>
          </cell>
        </row>
        <row r="1334">
          <cell r="B1334" t="str">
            <v>NON BARG</v>
          </cell>
          <cell r="C1334">
            <v>31</v>
          </cell>
          <cell r="D1334" t="str">
            <v>NUCLEAR DIVISION</v>
          </cell>
          <cell r="E1334" t="str">
            <v>Operational</v>
          </cell>
          <cell r="F1334" t="str">
            <v>Y50</v>
          </cell>
          <cell r="G1334" t="str">
            <v>Productive</v>
          </cell>
          <cell r="H1334" t="str">
            <v>1ST SHIFT DIFF-1 1/2</v>
          </cell>
          <cell r="I1334">
            <v>2373</v>
          </cell>
          <cell r="J1334">
            <v>2669.91</v>
          </cell>
          <cell r="K1334">
            <v>2669.91</v>
          </cell>
          <cell r="L1334">
            <v>0</v>
          </cell>
          <cell r="M1334">
            <v>2669.91</v>
          </cell>
          <cell r="N1334">
            <v>0</v>
          </cell>
          <cell r="O1334">
            <v>2669.91</v>
          </cell>
        </row>
        <row r="1335">
          <cell r="B1335" t="str">
            <v>NON BARG</v>
          </cell>
          <cell r="C1335">
            <v>31</v>
          </cell>
          <cell r="D1335" t="str">
            <v>NUCLEAR DIVISION</v>
          </cell>
          <cell r="E1335" t="str">
            <v>Operational</v>
          </cell>
          <cell r="F1335" t="str">
            <v>Y51</v>
          </cell>
          <cell r="G1335" t="str">
            <v>Productive</v>
          </cell>
          <cell r="H1335" t="str">
            <v>3RD SHIFT DIFF-1 1/2</v>
          </cell>
          <cell r="I1335">
            <v>1921.5</v>
          </cell>
          <cell r="J1335">
            <v>1729.54</v>
          </cell>
          <cell r="K1335">
            <v>1729.54</v>
          </cell>
          <cell r="L1335">
            <v>0</v>
          </cell>
          <cell r="M1335">
            <v>1729.54</v>
          </cell>
          <cell r="N1335">
            <v>0</v>
          </cell>
          <cell r="O1335">
            <v>1729.54</v>
          </cell>
        </row>
        <row r="1336">
          <cell r="B1336" t="str">
            <v>NON BARG</v>
          </cell>
          <cell r="C1336">
            <v>31</v>
          </cell>
          <cell r="D1336" t="str">
            <v>NUCLEAR DIVISION</v>
          </cell>
          <cell r="E1336" t="str">
            <v>Operational</v>
          </cell>
          <cell r="F1336" t="str">
            <v>Z01</v>
          </cell>
          <cell r="G1336" t="str">
            <v>Productive</v>
          </cell>
          <cell r="H1336" t="str">
            <v>REGULAR-DBL OT</v>
          </cell>
          <cell r="I1336">
            <v>20.5</v>
          </cell>
          <cell r="J1336">
            <v>680.42</v>
          </cell>
          <cell r="K1336">
            <v>680.42</v>
          </cell>
          <cell r="L1336">
            <v>0</v>
          </cell>
          <cell r="M1336">
            <v>680.42</v>
          </cell>
          <cell r="N1336">
            <v>0</v>
          </cell>
          <cell r="O1336">
            <v>680.42</v>
          </cell>
        </row>
        <row r="1337">
          <cell r="B1337" t="str">
            <v>NON BARG</v>
          </cell>
          <cell r="C1337">
            <v>31</v>
          </cell>
          <cell r="D1337" t="str">
            <v>NUCLEAR DIVISION</v>
          </cell>
          <cell r="E1337" t="str">
            <v>Operational</v>
          </cell>
          <cell r="F1337" t="str">
            <v>Z12</v>
          </cell>
          <cell r="G1337" t="str">
            <v>Productive</v>
          </cell>
          <cell r="H1337" t="str">
            <v>TRAVEL TIME-DBL OT</v>
          </cell>
          <cell r="I1337">
            <v>8</v>
          </cell>
          <cell r="J1337">
            <v>558.55999999999995</v>
          </cell>
          <cell r="K1337">
            <v>558.55999999999995</v>
          </cell>
          <cell r="L1337">
            <v>0</v>
          </cell>
          <cell r="M1337">
            <v>558.55999999999995</v>
          </cell>
          <cell r="N1337">
            <v>0</v>
          </cell>
          <cell r="O1337">
            <v>558.55999999999995</v>
          </cell>
        </row>
        <row r="1338">
          <cell r="B1338" t="str">
            <v>NON BARG</v>
          </cell>
          <cell r="C1338">
            <v>31</v>
          </cell>
          <cell r="D1338" t="str">
            <v>NUCLEAR DIVISION</v>
          </cell>
          <cell r="E1338" t="str">
            <v>Operational</v>
          </cell>
          <cell r="F1338" t="str">
            <v>Z16</v>
          </cell>
          <cell r="G1338" t="str">
            <v>Productive</v>
          </cell>
          <cell r="H1338" t="str">
            <v>OTHER MEETING-DBL OT</v>
          </cell>
          <cell r="I1338">
            <v>1</v>
          </cell>
          <cell r="J1338">
            <v>68.7</v>
          </cell>
          <cell r="K1338">
            <v>68.7</v>
          </cell>
          <cell r="L1338">
            <v>0</v>
          </cell>
          <cell r="M1338">
            <v>68.7</v>
          </cell>
          <cell r="N1338">
            <v>0</v>
          </cell>
          <cell r="O1338">
            <v>68.7</v>
          </cell>
        </row>
        <row r="1339">
          <cell r="B1339" t="str">
            <v>NON BARG</v>
          </cell>
          <cell r="C1339">
            <v>31</v>
          </cell>
          <cell r="D1339" t="str">
            <v>NUCLEAR DIVISION</v>
          </cell>
          <cell r="E1339" t="str">
            <v>Operational</v>
          </cell>
          <cell r="F1339" t="str">
            <v>Z22</v>
          </cell>
          <cell r="G1339" t="str">
            <v>Productive</v>
          </cell>
          <cell r="H1339" t="str">
            <v>DOUBLE OVERTIME</v>
          </cell>
          <cell r="I1339">
            <v>1494.5</v>
          </cell>
          <cell r="J1339">
            <v>77816.009999999995</v>
          </cell>
          <cell r="K1339">
            <v>77816.009999999995</v>
          </cell>
          <cell r="L1339">
            <v>0</v>
          </cell>
          <cell r="M1339">
            <v>77816.009999999995</v>
          </cell>
          <cell r="N1339">
            <v>0</v>
          </cell>
          <cell r="O1339">
            <v>77816.009999999995</v>
          </cell>
        </row>
        <row r="1340">
          <cell r="B1340" t="str">
            <v>NON BARG</v>
          </cell>
          <cell r="C1340">
            <v>31</v>
          </cell>
          <cell r="D1340" t="str">
            <v>NUCLEAR DIVISION</v>
          </cell>
          <cell r="E1340" t="str">
            <v>Operational</v>
          </cell>
          <cell r="F1340" t="str">
            <v>Z25</v>
          </cell>
          <cell r="G1340" t="str">
            <v>Productive</v>
          </cell>
          <cell r="H1340" t="str">
            <v>TMP REL DBL OT</v>
          </cell>
          <cell r="I1340">
            <v>241</v>
          </cell>
          <cell r="J1340">
            <v>709.24</v>
          </cell>
          <cell r="K1340">
            <v>709.24</v>
          </cell>
          <cell r="L1340">
            <v>0</v>
          </cell>
          <cell r="M1340">
            <v>709.24</v>
          </cell>
          <cell r="N1340">
            <v>0</v>
          </cell>
          <cell r="O1340">
            <v>709.24</v>
          </cell>
        </row>
        <row r="1341">
          <cell r="B1341" t="str">
            <v>NON BARG</v>
          </cell>
          <cell r="C1341">
            <v>31</v>
          </cell>
          <cell r="D1341" t="str">
            <v>NUCLEAR DIVISION</v>
          </cell>
          <cell r="E1341" t="str">
            <v>Operational</v>
          </cell>
          <cell r="F1341" t="str">
            <v>Z50</v>
          </cell>
          <cell r="G1341" t="str">
            <v>Productive</v>
          </cell>
          <cell r="H1341" t="str">
            <v>1ST SHFT DBL OT</v>
          </cell>
          <cell r="I1341">
            <v>323</v>
          </cell>
          <cell r="J1341">
            <v>484.55</v>
          </cell>
          <cell r="K1341">
            <v>484.55</v>
          </cell>
          <cell r="L1341">
            <v>0</v>
          </cell>
          <cell r="M1341">
            <v>484.55</v>
          </cell>
          <cell r="N1341">
            <v>0</v>
          </cell>
          <cell r="O1341">
            <v>484.55</v>
          </cell>
        </row>
        <row r="1342">
          <cell r="B1342" t="str">
            <v>NON BARG</v>
          </cell>
          <cell r="C1342">
            <v>31</v>
          </cell>
          <cell r="D1342" t="str">
            <v>NUCLEAR DIVISION</v>
          </cell>
          <cell r="E1342" t="str">
            <v>Operational</v>
          </cell>
          <cell r="F1342" t="str">
            <v>Z51</v>
          </cell>
          <cell r="G1342" t="str">
            <v>Productive</v>
          </cell>
          <cell r="H1342" t="str">
            <v>3RD SHFT DBL OT</v>
          </cell>
          <cell r="I1342">
            <v>187</v>
          </cell>
          <cell r="J1342">
            <v>224.4</v>
          </cell>
          <cell r="K1342">
            <v>224.4</v>
          </cell>
          <cell r="L1342">
            <v>0</v>
          </cell>
          <cell r="M1342">
            <v>224.4</v>
          </cell>
          <cell r="N1342">
            <v>0</v>
          </cell>
          <cell r="O1342">
            <v>224.4</v>
          </cell>
        </row>
        <row r="1343">
          <cell r="B1343" t="str">
            <v>NON BARG</v>
          </cell>
          <cell r="C1343">
            <v>56</v>
          </cell>
          <cell r="D1343" t="str">
            <v>POWER GENERATION</v>
          </cell>
          <cell r="E1343" t="str">
            <v>Operational</v>
          </cell>
          <cell r="F1343">
            <v>10</v>
          </cell>
          <cell r="G1343" t="str">
            <v>Productive</v>
          </cell>
          <cell r="H1343" t="str">
            <v>REGULAR</v>
          </cell>
          <cell r="I1343">
            <v>674502</v>
          </cell>
          <cell r="J1343">
            <v>24459390.73</v>
          </cell>
          <cell r="K1343">
            <v>24459390.73</v>
          </cell>
          <cell r="L1343">
            <v>0</v>
          </cell>
          <cell r="M1343">
            <v>24459390.73</v>
          </cell>
          <cell r="N1343">
            <v>0</v>
          </cell>
          <cell r="O1343">
            <v>24459390.73</v>
          </cell>
        </row>
        <row r="1344">
          <cell r="B1344" t="str">
            <v>NON BARG</v>
          </cell>
          <cell r="C1344">
            <v>56</v>
          </cell>
          <cell r="D1344" t="str">
            <v>POWER GENERATION</v>
          </cell>
          <cell r="E1344" t="str">
            <v>Operational</v>
          </cell>
          <cell r="F1344">
            <v>20</v>
          </cell>
          <cell r="G1344" t="str">
            <v>Non Productive</v>
          </cell>
          <cell r="H1344" t="str">
            <v>HOLIDAY</v>
          </cell>
          <cell r="I1344">
            <v>31040</v>
          </cell>
          <cell r="J1344">
            <v>1115656.82</v>
          </cell>
          <cell r="K1344">
            <v>0</v>
          </cell>
          <cell r="L1344">
            <v>1115656.82</v>
          </cell>
          <cell r="M1344">
            <v>1115656.82</v>
          </cell>
          <cell r="N1344">
            <v>0</v>
          </cell>
          <cell r="O1344">
            <v>1115656.82</v>
          </cell>
        </row>
        <row r="1345">
          <cell r="B1345" t="str">
            <v>NON BARG</v>
          </cell>
          <cell r="C1345">
            <v>56</v>
          </cell>
          <cell r="D1345" t="str">
            <v>POWER GENERATION</v>
          </cell>
          <cell r="E1345" t="str">
            <v>Operational</v>
          </cell>
          <cell r="F1345">
            <v>30</v>
          </cell>
          <cell r="G1345" t="str">
            <v>Non Productive</v>
          </cell>
          <cell r="H1345" t="str">
            <v>VACATION</v>
          </cell>
          <cell r="I1345">
            <v>54939</v>
          </cell>
          <cell r="J1345">
            <v>2028857.03</v>
          </cell>
          <cell r="K1345">
            <v>0</v>
          </cell>
          <cell r="L1345">
            <v>2028857.03</v>
          </cell>
          <cell r="M1345">
            <v>2028857.03</v>
          </cell>
          <cell r="N1345">
            <v>0</v>
          </cell>
          <cell r="O1345">
            <v>2028857.03</v>
          </cell>
        </row>
        <row r="1346">
          <cell r="B1346" t="str">
            <v>NON BARG</v>
          </cell>
          <cell r="C1346">
            <v>56</v>
          </cell>
          <cell r="D1346" t="str">
            <v>POWER GENERATION</v>
          </cell>
          <cell r="E1346" t="str">
            <v>Operational</v>
          </cell>
          <cell r="F1346">
            <v>40</v>
          </cell>
          <cell r="G1346" t="str">
            <v>Non Productive</v>
          </cell>
          <cell r="H1346" t="str">
            <v>EMPLOYEE ILLNESS</v>
          </cell>
          <cell r="I1346">
            <v>4591.25</v>
          </cell>
          <cell r="J1346">
            <v>144486.63</v>
          </cell>
          <cell r="K1346">
            <v>0</v>
          </cell>
          <cell r="L1346">
            <v>144486.63</v>
          </cell>
          <cell r="M1346">
            <v>144486.63</v>
          </cell>
          <cell r="N1346">
            <v>0</v>
          </cell>
          <cell r="O1346">
            <v>144486.63</v>
          </cell>
        </row>
        <row r="1347">
          <cell r="B1347" t="str">
            <v>NON BARG</v>
          </cell>
          <cell r="C1347">
            <v>56</v>
          </cell>
          <cell r="D1347" t="str">
            <v>POWER GENERATION</v>
          </cell>
          <cell r="E1347" t="str">
            <v>Operational</v>
          </cell>
          <cell r="F1347">
            <v>50</v>
          </cell>
          <cell r="G1347" t="str">
            <v>Non Productive</v>
          </cell>
          <cell r="H1347" t="str">
            <v>JURY DUTY</v>
          </cell>
          <cell r="I1347">
            <v>287.5</v>
          </cell>
          <cell r="J1347">
            <v>11426.08</v>
          </cell>
          <cell r="K1347">
            <v>0</v>
          </cell>
          <cell r="L1347">
            <v>11426.08</v>
          </cell>
          <cell r="M1347">
            <v>11426.08</v>
          </cell>
          <cell r="N1347">
            <v>0</v>
          </cell>
          <cell r="O1347">
            <v>11426.08</v>
          </cell>
        </row>
        <row r="1348">
          <cell r="B1348" t="str">
            <v>NON BARG</v>
          </cell>
          <cell r="C1348">
            <v>56</v>
          </cell>
          <cell r="D1348" t="str">
            <v>POWER GENERATION</v>
          </cell>
          <cell r="E1348" t="str">
            <v>Operational</v>
          </cell>
          <cell r="F1348">
            <v>60</v>
          </cell>
          <cell r="G1348" t="str">
            <v>Non Productive</v>
          </cell>
          <cell r="H1348" t="str">
            <v>COURT SERVICE</v>
          </cell>
          <cell r="I1348">
            <v>32</v>
          </cell>
          <cell r="J1348">
            <v>1002</v>
          </cell>
          <cell r="K1348">
            <v>0</v>
          </cell>
          <cell r="L1348">
            <v>1002</v>
          </cell>
          <cell r="M1348">
            <v>1002</v>
          </cell>
          <cell r="N1348">
            <v>0</v>
          </cell>
          <cell r="O1348">
            <v>1002</v>
          </cell>
        </row>
        <row r="1349">
          <cell r="B1349" t="str">
            <v>NON BARG</v>
          </cell>
          <cell r="C1349">
            <v>56</v>
          </cell>
          <cell r="D1349" t="str">
            <v>POWER GENERATION</v>
          </cell>
          <cell r="E1349" t="str">
            <v>Operational</v>
          </cell>
          <cell r="F1349">
            <v>70</v>
          </cell>
          <cell r="G1349" t="str">
            <v>Non Productive</v>
          </cell>
          <cell r="H1349" t="str">
            <v>DEATH IN FAMILY</v>
          </cell>
          <cell r="I1349">
            <v>904.5</v>
          </cell>
          <cell r="J1349">
            <v>30364.77</v>
          </cell>
          <cell r="K1349">
            <v>0</v>
          </cell>
          <cell r="L1349">
            <v>30364.77</v>
          </cell>
          <cell r="M1349">
            <v>30364.77</v>
          </cell>
          <cell r="N1349">
            <v>0</v>
          </cell>
          <cell r="O1349">
            <v>30364.77</v>
          </cell>
        </row>
        <row r="1350">
          <cell r="B1350" t="str">
            <v>NON BARG</v>
          </cell>
          <cell r="C1350">
            <v>56</v>
          </cell>
          <cell r="D1350" t="str">
            <v>POWER GENERATION</v>
          </cell>
          <cell r="E1350" t="str">
            <v>Operational</v>
          </cell>
          <cell r="F1350">
            <v>90</v>
          </cell>
          <cell r="G1350" t="str">
            <v>Non Productive</v>
          </cell>
          <cell r="H1350" t="str">
            <v>OTHER REGULAR HOURS</v>
          </cell>
          <cell r="I1350">
            <v>11576.25</v>
          </cell>
          <cell r="J1350">
            <v>368081.61</v>
          </cell>
          <cell r="K1350">
            <v>0</v>
          </cell>
          <cell r="L1350">
            <v>368081.61</v>
          </cell>
          <cell r="M1350">
            <v>368081.61</v>
          </cell>
          <cell r="N1350">
            <v>0</v>
          </cell>
          <cell r="O1350">
            <v>368081.61</v>
          </cell>
        </row>
        <row r="1351">
          <cell r="B1351" t="str">
            <v>NON BARG</v>
          </cell>
          <cell r="C1351">
            <v>56</v>
          </cell>
          <cell r="D1351" t="str">
            <v>POWER GENERATION</v>
          </cell>
          <cell r="E1351" t="str">
            <v>Operational</v>
          </cell>
          <cell r="F1351">
            <v>100</v>
          </cell>
          <cell r="G1351" t="str">
            <v>Non Productive</v>
          </cell>
          <cell r="H1351" t="str">
            <v>REST TIME</v>
          </cell>
          <cell r="I1351">
            <v>4</v>
          </cell>
          <cell r="J1351">
            <v>110.75</v>
          </cell>
          <cell r="K1351">
            <v>0</v>
          </cell>
          <cell r="L1351">
            <v>110.75</v>
          </cell>
          <cell r="M1351">
            <v>110.75</v>
          </cell>
          <cell r="N1351">
            <v>0</v>
          </cell>
          <cell r="O1351">
            <v>110.75</v>
          </cell>
        </row>
        <row r="1352">
          <cell r="B1352" t="str">
            <v>NON BARG</v>
          </cell>
          <cell r="C1352">
            <v>56</v>
          </cell>
          <cell r="D1352" t="str">
            <v>POWER GENERATION</v>
          </cell>
          <cell r="E1352" t="str">
            <v>Operational</v>
          </cell>
          <cell r="F1352">
            <v>140</v>
          </cell>
          <cell r="G1352" t="str">
            <v>Non Productive</v>
          </cell>
          <cell r="H1352" t="str">
            <v>SAFETY MEETING</v>
          </cell>
          <cell r="I1352">
            <v>95.5</v>
          </cell>
          <cell r="J1352">
            <v>2939.81</v>
          </cell>
          <cell r="K1352">
            <v>0</v>
          </cell>
          <cell r="L1352">
            <v>2939.81</v>
          </cell>
          <cell r="M1352">
            <v>2939.81</v>
          </cell>
          <cell r="N1352">
            <v>0</v>
          </cell>
          <cell r="O1352">
            <v>2939.81</v>
          </cell>
        </row>
        <row r="1353">
          <cell r="B1353" t="str">
            <v>NON BARG</v>
          </cell>
          <cell r="C1353">
            <v>56</v>
          </cell>
          <cell r="D1353" t="str">
            <v>POWER GENERATION</v>
          </cell>
          <cell r="E1353" t="str">
            <v>Operational</v>
          </cell>
          <cell r="F1353">
            <v>250</v>
          </cell>
          <cell r="G1353" t="str">
            <v>Non Productive</v>
          </cell>
          <cell r="H1353" t="str">
            <v>TEMPORARY RELIEVING</v>
          </cell>
          <cell r="I1353">
            <v>4714</v>
          </cell>
          <cell r="J1353">
            <v>6541.01</v>
          </cell>
          <cell r="K1353">
            <v>0</v>
          </cell>
          <cell r="L1353">
            <v>6541.01</v>
          </cell>
          <cell r="M1353">
            <v>6541.01</v>
          </cell>
          <cell r="N1353">
            <v>0</v>
          </cell>
          <cell r="O1353">
            <v>6541.01</v>
          </cell>
        </row>
        <row r="1354">
          <cell r="B1354" t="str">
            <v>NON BARG</v>
          </cell>
          <cell r="C1354">
            <v>56</v>
          </cell>
          <cell r="D1354" t="str">
            <v>POWER GENERATION</v>
          </cell>
          <cell r="E1354" t="str">
            <v>Operational</v>
          </cell>
          <cell r="F1354">
            <v>300</v>
          </cell>
          <cell r="G1354" t="str">
            <v>Non Productive</v>
          </cell>
          <cell r="H1354" t="str">
            <v>PERF EXC REWARD</v>
          </cell>
          <cell r="I1354">
            <v>0</v>
          </cell>
          <cell r="J1354">
            <v>794224</v>
          </cell>
          <cell r="K1354">
            <v>0</v>
          </cell>
          <cell r="L1354">
            <v>794224</v>
          </cell>
          <cell r="M1354">
            <v>794224</v>
          </cell>
          <cell r="N1354">
            <v>0</v>
          </cell>
          <cell r="O1354">
            <v>794224</v>
          </cell>
        </row>
        <row r="1355">
          <cell r="B1355" t="str">
            <v>NON BARG</v>
          </cell>
          <cell r="C1355">
            <v>56</v>
          </cell>
          <cell r="D1355" t="str">
            <v>POWER GENERATION</v>
          </cell>
          <cell r="E1355" t="str">
            <v>Operational</v>
          </cell>
          <cell r="F1355">
            <v>310</v>
          </cell>
          <cell r="G1355" t="str">
            <v>Excluded</v>
          </cell>
          <cell r="H1355" t="str">
            <v>DISABILITY - COMPANY</v>
          </cell>
          <cell r="I1355">
            <v>0</v>
          </cell>
          <cell r="J1355">
            <v>2954.4</v>
          </cell>
          <cell r="K1355">
            <v>0</v>
          </cell>
          <cell r="L1355">
            <v>0</v>
          </cell>
          <cell r="M1355">
            <v>0</v>
          </cell>
          <cell r="N1355">
            <v>2954.4</v>
          </cell>
          <cell r="O1355">
            <v>2954.4</v>
          </cell>
        </row>
        <row r="1356">
          <cell r="B1356" t="str">
            <v>NON BARG</v>
          </cell>
          <cell r="C1356">
            <v>56</v>
          </cell>
          <cell r="D1356" t="str">
            <v>POWER GENERATION</v>
          </cell>
          <cell r="E1356" t="str">
            <v>Operational</v>
          </cell>
          <cell r="F1356">
            <v>330</v>
          </cell>
          <cell r="G1356" t="str">
            <v>Excluded</v>
          </cell>
          <cell r="H1356" t="str">
            <v>RETRO PAY THRFTBL</v>
          </cell>
          <cell r="I1356">
            <v>0</v>
          </cell>
          <cell r="J1356">
            <v>2675.66</v>
          </cell>
          <cell r="K1356">
            <v>0</v>
          </cell>
          <cell r="L1356">
            <v>0</v>
          </cell>
          <cell r="M1356">
            <v>0</v>
          </cell>
          <cell r="N1356">
            <v>2675.66</v>
          </cell>
          <cell r="O1356">
            <v>2675.66</v>
          </cell>
        </row>
        <row r="1357">
          <cell r="B1357" t="str">
            <v>NON BARG</v>
          </cell>
          <cell r="C1357">
            <v>56</v>
          </cell>
          <cell r="D1357" t="str">
            <v>POWER GENERATION</v>
          </cell>
          <cell r="E1357" t="str">
            <v>Operational</v>
          </cell>
          <cell r="F1357">
            <v>430</v>
          </cell>
          <cell r="G1357" t="str">
            <v>Non Productive</v>
          </cell>
          <cell r="H1357" t="str">
            <v>FINAL VACATION ALLOW</v>
          </cell>
          <cell r="I1357">
            <v>14715.75</v>
          </cell>
          <cell r="J1357">
            <v>502004.19</v>
          </cell>
          <cell r="K1357">
            <v>0</v>
          </cell>
          <cell r="L1357">
            <v>502004.19</v>
          </cell>
          <cell r="M1357">
            <v>502004.19</v>
          </cell>
          <cell r="N1357">
            <v>0</v>
          </cell>
          <cell r="O1357">
            <v>502004.19</v>
          </cell>
        </row>
        <row r="1358">
          <cell r="B1358" t="str">
            <v>NON BARG</v>
          </cell>
          <cell r="C1358">
            <v>56</v>
          </cell>
          <cell r="D1358" t="str">
            <v>POWER GENERATION</v>
          </cell>
          <cell r="E1358" t="str">
            <v>Operational</v>
          </cell>
          <cell r="F1358">
            <v>450</v>
          </cell>
          <cell r="G1358" t="str">
            <v>Non Productive</v>
          </cell>
          <cell r="H1358" t="str">
            <v>LIGHT DUTY OJ INJ</v>
          </cell>
          <cell r="I1358">
            <v>43.5</v>
          </cell>
          <cell r="J1358">
            <v>1141.8800000000001</v>
          </cell>
          <cell r="K1358">
            <v>0</v>
          </cell>
          <cell r="L1358">
            <v>1141.8800000000001</v>
          </cell>
          <cell r="M1358">
            <v>1141.8800000000001</v>
          </cell>
          <cell r="N1358">
            <v>0</v>
          </cell>
          <cell r="O1358">
            <v>1141.8800000000001</v>
          </cell>
        </row>
        <row r="1359">
          <cell r="B1359" t="str">
            <v>NON BARG</v>
          </cell>
          <cell r="C1359">
            <v>56</v>
          </cell>
          <cell r="D1359" t="str">
            <v>POWER GENERATION</v>
          </cell>
          <cell r="E1359" t="str">
            <v>Operational</v>
          </cell>
          <cell r="F1359">
            <v>460</v>
          </cell>
          <cell r="G1359" t="str">
            <v>Non Productive</v>
          </cell>
          <cell r="H1359" t="str">
            <v>LIGHT DUTY-OTHER</v>
          </cell>
          <cell r="I1359">
            <v>360</v>
          </cell>
          <cell r="J1359">
            <v>9835.98</v>
          </cell>
          <cell r="K1359">
            <v>0</v>
          </cell>
          <cell r="L1359">
            <v>9835.98</v>
          </cell>
          <cell r="M1359">
            <v>9835.98</v>
          </cell>
          <cell r="N1359">
            <v>0</v>
          </cell>
          <cell r="O1359">
            <v>9835.98</v>
          </cell>
        </row>
        <row r="1360">
          <cell r="B1360" t="str">
            <v>NON BARG</v>
          </cell>
          <cell r="C1360">
            <v>56</v>
          </cell>
          <cell r="D1360" t="str">
            <v>POWER GENERATION</v>
          </cell>
          <cell r="E1360" t="str">
            <v>Operational</v>
          </cell>
          <cell r="F1360">
            <v>480</v>
          </cell>
          <cell r="G1360" t="str">
            <v>Non Productive</v>
          </cell>
          <cell r="H1360" t="str">
            <v>FINAL FLOATING HOL</v>
          </cell>
          <cell r="I1360">
            <v>376</v>
          </cell>
          <cell r="J1360">
            <v>13036.7</v>
          </cell>
          <cell r="K1360">
            <v>0</v>
          </cell>
          <cell r="L1360">
            <v>13036.7</v>
          </cell>
          <cell r="M1360">
            <v>13036.7</v>
          </cell>
          <cell r="N1360">
            <v>0</v>
          </cell>
          <cell r="O1360">
            <v>13036.7</v>
          </cell>
        </row>
        <row r="1361">
          <cell r="B1361" t="str">
            <v>NON BARG</v>
          </cell>
          <cell r="C1361">
            <v>56</v>
          </cell>
          <cell r="D1361" t="str">
            <v>POWER GENERATION</v>
          </cell>
          <cell r="E1361" t="str">
            <v>Operational</v>
          </cell>
          <cell r="F1361">
            <v>530</v>
          </cell>
          <cell r="G1361" t="str">
            <v>Non Productive</v>
          </cell>
          <cell r="H1361" t="str">
            <v>S/T DISAB 100 PCT</v>
          </cell>
          <cell r="I1361">
            <v>832</v>
          </cell>
          <cell r="J1361">
            <v>28180.7</v>
          </cell>
          <cell r="K1361">
            <v>0</v>
          </cell>
          <cell r="L1361">
            <v>28180.7</v>
          </cell>
          <cell r="M1361">
            <v>28180.7</v>
          </cell>
          <cell r="N1361">
            <v>0</v>
          </cell>
          <cell r="O1361">
            <v>28180.7</v>
          </cell>
        </row>
        <row r="1362">
          <cell r="B1362" t="str">
            <v>NON BARG</v>
          </cell>
          <cell r="C1362">
            <v>56</v>
          </cell>
          <cell r="D1362" t="str">
            <v>POWER GENERATION</v>
          </cell>
          <cell r="E1362" t="str">
            <v>Operational</v>
          </cell>
          <cell r="F1362">
            <v>540</v>
          </cell>
          <cell r="G1362" t="str">
            <v>Non Productive</v>
          </cell>
          <cell r="H1362" t="str">
            <v>S/T DISAB 80 PCT</v>
          </cell>
          <cell r="I1362">
            <v>472</v>
          </cell>
          <cell r="J1362">
            <v>12786.32</v>
          </cell>
          <cell r="K1362">
            <v>0</v>
          </cell>
          <cell r="L1362">
            <v>12786.32</v>
          </cell>
          <cell r="M1362">
            <v>12786.32</v>
          </cell>
          <cell r="N1362">
            <v>0</v>
          </cell>
          <cell r="O1362">
            <v>12786.32</v>
          </cell>
        </row>
        <row r="1363">
          <cell r="B1363" t="str">
            <v>NON BARG</v>
          </cell>
          <cell r="C1363">
            <v>56</v>
          </cell>
          <cell r="D1363" t="str">
            <v>POWER GENERATION</v>
          </cell>
          <cell r="E1363" t="str">
            <v>Operational</v>
          </cell>
          <cell r="F1363">
            <v>550</v>
          </cell>
          <cell r="G1363" t="str">
            <v>Non Productive</v>
          </cell>
          <cell r="H1363" t="str">
            <v>S/T DISAB 60 PCT</v>
          </cell>
          <cell r="I1363">
            <v>48</v>
          </cell>
          <cell r="J1363">
            <v>1085.76</v>
          </cell>
          <cell r="K1363">
            <v>0</v>
          </cell>
          <cell r="L1363">
            <v>1085.76</v>
          </cell>
          <cell r="M1363">
            <v>1085.76</v>
          </cell>
          <cell r="N1363">
            <v>0</v>
          </cell>
          <cell r="O1363">
            <v>1085.76</v>
          </cell>
        </row>
        <row r="1364">
          <cell r="B1364" t="str">
            <v>NON BARG</v>
          </cell>
          <cell r="C1364">
            <v>56</v>
          </cell>
          <cell r="D1364" t="str">
            <v>POWER GENERATION</v>
          </cell>
          <cell r="E1364" t="str">
            <v>Operational</v>
          </cell>
          <cell r="F1364">
            <v>560</v>
          </cell>
          <cell r="G1364" t="str">
            <v>Non Productive</v>
          </cell>
          <cell r="H1364" t="str">
            <v>LUMP SUM - MERIT</v>
          </cell>
          <cell r="I1364">
            <v>0</v>
          </cell>
          <cell r="J1364">
            <v>163390</v>
          </cell>
          <cell r="K1364">
            <v>0</v>
          </cell>
          <cell r="L1364">
            <v>163390</v>
          </cell>
          <cell r="M1364">
            <v>163390</v>
          </cell>
          <cell r="N1364">
            <v>0</v>
          </cell>
          <cell r="O1364">
            <v>163390</v>
          </cell>
        </row>
        <row r="1365">
          <cell r="B1365" t="str">
            <v>NON BARG</v>
          </cell>
          <cell r="C1365">
            <v>56</v>
          </cell>
          <cell r="D1365" t="str">
            <v>POWER GENERATION</v>
          </cell>
          <cell r="E1365" t="str">
            <v>Operational</v>
          </cell>
          <cell r="F1365">
            <v>580</v>
          </cell>
          <cell r="G1365" t="str">
            <v>Non Productive</v>
          </cell>
          <cell r="H1365" t="str">
            <v>SICKNESS IN FAMILY</v>
          </cell>
          <cell r="I1365">
            <v>874</v>
          </cell>
          <cell r="J1365">
            <v>27135.22</v>
          </cell>
          <cell r="K1365">
            <v>0</v>
          </cell>
          <cell r="L1365">
            <v>27135.22</v>
          </cell>
          <cell r="M1365">
            <v>27135.22</v>
          </cell>
          <cell r="N1365">
            <v>0</v>
          </cell>
          <cell r="O1365">
            <v>27135.22</v>
          </cell>
        </row>
        <row r="1366">
          <cell r="B1366" t="str">
            <v>NON BARG</v>
          </cell>
          <cell r="C1366">
            <v>56</v>
          </cell>
          <cell r="D1366" t="str">
            <v>POWER GENERATION</v>
          </cell>
          <cell r="E1366" t="str">
            <v>Operational</v>
          </cell>
          <cell r="F1366">
            <v>970</v>
          </cell>
          <cell r="G1366" t="str">
            <v>Excluded</v>
          </cell>
          <cell r="H1366" t="str">
            <v>PRETAX MEDICAL</v>
          </cell>
          <cell r="I1366">
            <v>0</v>
          </cell>
          <cell r="J1366">
            <v>-1424311.1</v>
          </cell>
          <cell r="K1366">
            <v>0</v>
          </cell>
          <cell r="L1366">
            <v>0</v>
          </cell>
          <cell r="M1366">
            <v>0</v>
          </cell>
          <cell r="N1366">
            <v>-1424311.1</v>
          </cell>
          <cell r="O1366">
            <v>-1424311.1</v>
          </cell>
        </row>
        <row r="1367">
          <cell r="B1367" t="str">
            <v>NON BARG</v>
          </cell>
          <cell r="C1367">
            <v>56</v>
          </cell>
          <cell r="D1367" t="str">
            <v>POWER GENERATION</v>
          </cell>
          <cell r="E1367" t="str">
            <v>Operational</v>
          </cell>
          <cell r="F1367">
            <v>971</v>
          </cell>
          <cell r="G1367" t="str">
            <v>Excluded</v>
          </cell>
          <cell r="H1367" t="str">
            <v>MEDICAL BENEFIT $</v>
          </cell>
          <cell r="I1367">
            <v>0</v>
          </cell>
          <cell r="J1367">
            <v>1082068</v>
          </cell>
          <cell r="K1367">
            <v>0</v>
          </cell>
          <cell r="L1367">
            <v>0</v>
          </cell>
          <cell r="M1367">
            <v>0</v>
          </cell>
          <cell r="N1367">
            <v>1082068</v>
          </cell>
          <cell r="O1367">
            <v>1082068</v>
          </cell>
        </row>
        <row r="1368">
          <cell r="B1368" t="str">
            <v>NON BARG</v>
          </cell>
          <cell r="C1368">
            <v>56</v>
          </cell>
          <cell r="D1368" t="str">
            <v>POWER GENERATION</v>
          </cell>
          <cell r="E1368" t="str">
            <v>Operational</v>
          </cell>
          <cell r="F1368">
            <v>972</v>
          </cell>
          <cell r="G1368" t="str">
            <v>Excluded</v>
          </cell>
          <cell r="H1368" t="str">
            <v>PRETAX DENTAL</v>
          </cell>
          <cell r="I1368">
            <v>0</v>
          </cell>
          <cell r="J1368">
            <v>-72941.69</v>
          </cell>
          <cell r="K1368">
            <v>0</v>
          </cell>
          <cell r="L1368">
            <v>0</v>
          </cell>
          <cell r="M1368">
            <v>0</v>
          </cell>
          <cell r="N1368">
            <v>-72941.69</v>
          </cell>
          <cell r="O1368">
            <v>-72941.69</v>
          </cell>
        </row>
        <row r="1369">
          <cell r="B1369" t="str">
            <v>NON BARG</v>
          </cell>
          <cell r="C1369">
            <v>56</v>
          </cell>
          <cell r="D1369" t="str">
            <v>POWER GENERATION</v>
          </cell>
          <cell r="E1369" t="str">
            <v>Operational</v>
          </cell>
          <cell r="F1369">
            <v>973</v>
          </cell>
          <cell r="G1369" t="str">
            <v>Excluded</v>
          </cell>
          <cell r="H1369" t="str">
            <v>DENTAL BENEFIT $</v>
          </cell>
          <cell r="I1369">
            <v>0</v>
          </cell>
          <cell r="J1369">
            <v>28905.5</v>
          </cell>
          <cell r="K1369">
            <v>0</v>
          </cell>
          <cell r="L1369">
            <v>0</v>
          </cell>
          <cell r="M1369">
            <v>0</v>
          </cell>
          <cell r="N1369">
            <v>28905.5</v>
          </cell>
          <cell r="O1369">
            <v>28905.5</v>
          </cell>
        </row>
        <row r="1370">
          <cell r="B1370" t="str">
            <v>NON BARG</v>
          </cell>
          <cell r="C1370">
            <v>56</v>
          </cell>
          <cell r="D1370" t="str">
            <v>POWER GENERATION</v>
          </cell>
          <cell r="E1370" t="str">
            <v>Operational</v>
          </cell>
          <cell r="F1370">
            <v>974</v>
          </cell>
          <cell r="G1370" t="str">
            <v>Excluded</v>
          </cell>
          <cell r="H1370" t="str">
            <v>PRETAX EMP LIFE INS</v>
          </cell>
          <cell r="I1370">
            <v>0</v>
          </cell>
          <cell r="J1370">
            <v>-155459.32</v>
          </cell>
          <cell r="K1370">
            <v>0</v>
          </cell>
          <cell r="L1370">
            <v>0</v>
          </cell>
          <cell r="M1370">
            <v>0</v>
          </cell>
          <cell r="N1370">
            <v>-155459.32</v>
          </cell>
          <cell r="O1370">
            <v>-155459.32</v>
          </cell>
        </row>
        <row r="1371">
          <cell r="B1371" t="str">
            <v>NON BARG</v>
          </cell>
          <cell r="C1371">
            <v>56</v>
          </cell>
          <cell r="D1371" t="str">
            <v>POWER GENERATION</v>
          </cell>
          <cell r="E1371" t="str">
            <v>Operational</v>
          </cell>
          <cell r="F1371">
            <v>976</v>
          </cell>
          <cell r="G1371" t="str">
            <v>Excluded</v>
          </cell>
          <cell r="H1371" t="str">
            <v>LIFE INS BENEFIT $</v>
          </cell>
          <cell r="I1371">
            <v>0</v>
          </cell>
          <cell r="J1371">
            <v>39751.519999999997</v>
          </cell>
          <cell r="K1371">
            <v>0</v>
          </cell>
          <cell r="L1371">
            <v>0</v>
          </cell>
          <cell r="M1371">
            <v>0</v>
          </cell>
          <cell r="N1371">
            <v>39751.519999999997</v>
          </cell>
          <cell r="O1371">
            <v>39751.519999999997</v>
          </cell>
        </row>
        <row r="1372">
          <cell r="B1372" t="str">
            <v>NON BARG</v>
          </cell>
          <cell r="C1372">
            <v>56</v>
          </cell>
          <cell r="D1372" t="str">
            <v>POWER GENERATION</v>
          </cell>
          <cell r="E1372" t="str">
            <v>Operational</v>
          </cell>
          <cell r="F1372">
            <v>977</v>
          </cell>
          <cell r="G1372" t="str">
            <v>Excluded</v>
          </cell>
          <cell r="H1372" t="str">
            <v>PRETAX LTD</v>
          </cell>
          <cell r="I1372">
            <v>0</v>
          </cell>
          <cell r="J1372">
            <v>-189762.43</v>
          </cell>
          <cell r="K1372">
            <v>0</v>
          </cell>
          <cell r="L1372">
            <v>0</v>
          </cell>
          <cell r="M1372">
            <v>0</v>
          </cell>
          <cell r="N1372">
            <v>-189762.43</v>
          </cell>
          <cell r="O1372">
            <v>-189762.43</v>
          </cell>
        </row>
        <row r="1373">
          <cell r="B1373" t="str">
            <v>NON BARG</v>
          </cell>
          <cell r="C1373">
            <v>56</v>
          </cell>
          <cell r="D1373" t="str">
            <v>POWER GENERATION</v>
          </cell>
          <cell r="E1373" t="str">
            <v>Operational</v>
          </cell>
          <cell r="F1373">
            <v>978</v>
          </cell>
          <cell r="G1373" t="str">
            <v>Excluded</v>
          </cell>
          <cell r="H1373" t="str">
            <v>LTD BENEFIT $</v>
          </cell>
          <cell r="I1373">
            <v>0</v>
          </cell>
          <cell r="J1373">
            <v>179060.83</v>
          </cell>
          <cell r="K1373">
            <v>0</v>
          </cell>
          <cell r="L1373">
            <v>0</v>
          </cell>
          <cell r="M1373">
            <v>0</v>
          </cell>
          <cell r="N1373">
            <v>179060.83</v>
          </cell>
          <cell r="O1373">
            <v>179060.83</v>
          </cell>
        </row>
        <row r="1374">
          <cell r="B1374" t="str">
            <v>NON BARG</v>
          </cell>
          <cell r="C1374">
            <v>56</v>
          </cell>
          <cell r="D1374" t="str">
            <v>POWER GENERATION</v>
          </cell>
          <cell r="E1374" t="str">
            <v>Operational</v>
          </cell>
          <cell r="F1374">
            <v>979</v>
          </cell>
          <cell r="G1374" t="str">
            <v>Excluded</v>
          </cell>
          <cell r="H1374" t="str">
            <v>VACATION BUY</v>
          </cell>
          <cell r="I1374">
            <v>0</v>
          </cell>
          <cell r="J1374">
            <v>-62671.08</v>
          </cell>
          <cell r="K1374">
            <v>0</v>
          </cell>
          <cell r="L1374">
            <v>0</v>
          </cell>
          <cell r="M1374">
            <v>0</v>
          </cell>
          <cell r="N1374">
            <v>-62671.08</v>
          </cell>
          <cell r="O1374">
            <v>-62671.08</v>
          </cell>
        </row>
        <row r="1375">
          <cell r="B1375" t="str">
            <v>NON BARG</v>
          </cell>
          <cell r="C1375">
            <v>56</v>
          </cell>
          <cell r="D1375" t="str">
            <v>POWER GENERATION</v>
          </cell>
          <cell r="E1375" t="str">
            <v>Operational</v>
          </cell>
          <cell r="F1375">
            <v>981</v>
          </cell>
          <cell r="G1375" t="str">
            <v>Excluded</v>
          </cell>
          <cell r="H1375" t="str">
            <v>PRETAX HLTH CARE</v>
          </cell>
          <cell r="I1375">
            <v>0</v>
          </cell>
          <cell r="J1375">
            <v>-98157.66</v>
          </cell>
          <cell r="K1375">
            <v>0</v>
          </cell>
          <cell r="L1375">
            <v>0</v>
          </cell>
          <cell r="M1375">
            <v>0</v>
          </cell>
          <cell r="N1375">
            <v>-98157.66</v>
          </cell>
          <cell r="O1375">
            <v>-98157.66</v>
          </cell>
        </row>
        <row r="1376">
          <cell r="B1376" t="str">
            <v>NON BARG</v>
          </cell>
          <cell r="C1376">
            <v>56</v>
          </cell>
          <cell r="D1376" t="str">
            <v>POWER GENERATION</v>
          </cell>
          <cell r="E1376" t="str">
            <v>Operational</v>
          </cell>
          <cell r="F1376">
            <v>983</v>
          </cell>
          <cell r="G1376" t="str">
            <v>Excluded</v>
          </cell>
          <cell r="H1376" t="str">
            <v>PRETAX DEP CARE</v>
          </cell>
          <cell r="I1376">
            <v>0</v>
          </cell>
          <cell r="J1376">
            <v>-17496.48</v>
          </cell>
          <cell r="K1376">
            <v>0</v>
          </cell>
          <cell r="L1376">
            <v>0</v>
          </cell>
          <cell r="M1376">
            <v>0</v>
          </cell>
          <cell r="N1376">
            <v>-17496.48</v>
          </cell>
          <cell r="O1376">
            <v>-17496.48</v>
          </cell>
        </row>
        <row r="1377">
          <cell r="B1377" t="str">
            <v>NON BARG</v>
          </cell>
          <cell r="C1377">
            <v>56</v>
          </cell>
          <cell r="D1377" t="str">
            <v>POWER GENERATION</v>
          </cell>
          <cell r="E1377" t="str">
            <v>Operational</v>
          </cell>
          <cell r="F1377">
            <v>984</v>
          </cell>
          <cell r="G1377" t="str">
            <v>Excluded</v>
          </cell>
          <cell r="H1377" t="str">
            <v>VISION - PRE-TAX DED</v>
          </cell>
          <cell r="I1377">
            <v>0</v>
          </cell>
          <cell r="J1377">
            <v>-32587.95</v>
          </cell>
          <cell r="K1377">
            <v>0</v>
          </cell>
          <cell r="L1377">
            <v>0</v>
          </cell>
          <cell r="M1377">
            <v>0</v>
          </cell>
          <cell r="N1377">
            <v>-32587.95</v>
          </cell>
          <cell r="O1377">
            <v>-32587.95</v>
          </cell>
        </row>
        <row r="1378">
          <cell r="B1378" t="str">
            <v>NON BARG</v>
          </cell>
          <cell r="C1378">
            <v>56</v>
          </cell>
          <cell r="D1378" t="str">
            <v>POWER GENERATION</v>
          </cell>
          <cell r="E1378" t="str">
            <v>Operational</v>
          </cell>
          <cell r="F1378">
            <v>985</v>
          </cell>
          <cell r="G1378" t="str">
            <v>Excluded</v>
          </cell>
          <cell r="H1378" t="str">
            <v>VACATION BUY</v>
          </cell>
          <cell r="I1378">
            <v>0</v>
          </cell>
          <cell r="J1378">
            <v>-3048.69</v>
          </cell>
          <cell r="K1378">
            <v>0</v>
          </cell>
          <cell r="L1378">
            <v>0</v>
          </cell>
          <cell r="M1378">
            <v>0</v>
          </cell>
          <cell r="N1378">
            <v>-3048.69</v>
          </cell>
          <cell r="O1378">
            <v>-3048.69</v>
          </cell>
        </row>
        <row r="1379">
          <cell r="B1379" t="str">
            <v>NON BARG</v>
          </cell>
          <cell r="C1379">
            <v>56</v>
          </cell>
          <cell r="D1379" t="str">
            <v>POWER GENERATION</v>
          </cell>
          <cell r="E1379" t="str">
            <v>Operational</v>
          </cell>
          <cell r="F1379">
            <v>990</v>
          </cell>
          <cell r="G1379" t="str">
            <v>Excluded</v>
          </cell>
          <cell r="H1379" t="str">
            <v>THRIFT CATCH UP</v>
          </cell>
          <cell r="I1379">
            <v>0</v>
          </cell>
          <cell r="J1379">
            <v>-14551.35</v>
          </cell>
          <cell r="K1379">
            <v>0</v>
          </cell>
          <cell r="L1379">
            <v>0</v>
          </cell>
          <cell r="M1379">
            <v>0</v>
          </cell>
          <cell r="N1379">
            <v>-14551.35</v>
          </cell>
          <cell r="O1379">
            <v>-14551.35</v>
          </cell>
        </row>
        <row r="1380">
          <cell r="B1380" t="str">
            <v>NON BARG</v>
          </cell>
          <cell r="C1380">
            <v>56</v>
          </cell>
          <cell r="D1380" t="str">
            <v>POWER GENERATION</v>
          </cell>
          <cell r="E1380" t="str">
            <v>Operational</v>
          </cell>
          <cell r="F1380">
            <v>998</v>
          </cell>
          <cell r="G1380" t="str">
            <v>Excluded</v>
          </cell>
          <cell r="H1380" t="str">
            <v>BA THRFT STP AT CAP</v>
          </cell>
          <cell r="I1380">
            <v>0</v>
          </cell>
          <cell r="J1380">
            <v>-1557149.03</v>
          </cell>
          <cell r="K1380">
            <v>0</v>
          </cell>
          <cell r="L1380">
            <v>0</v>
          </cell>
          <cell r="M1380">
            <v>0</v>
          </cell>
          <cell r="N1380">
            <v>-1557149.03</v>
          </cell>
          <cell r="O1380">
            <v>-1557149.03</v>
          </cell>
        </row>
        <row r="1381">
          <cell r="B1381" t="str">
            <v>NON BARG</v>
          </cell>
          <cell r="C1381">
            <v>56</v>
          </cell>
          <cell r="D1381" t="str">
            <v>POWER GENERATION</v>
          </cell>
          <cell r="E1381" t="str">
            <v>Operational</v>
          </cell>
          <cell r="F1381">
            <v>999</v>
          </cell>
          <cell r="G1381" t="str">
            <v>Excluded</v>
          </cell>
          <cell r="H1381" t="str">
            <v>SUP THRFT STP AT CAP</v>
          </cell>
          <cell r="I1381">
            <v>0</v>
          </cell>
          <cell r="J1381">
            <v>-844730.93</v>
          </cell>
          <cell r="K1381">
            <v>0</v>
          </cell>
          <cell r="L1381">
            <v>0</v>
          </cell>
          <cell r="M1381">
            <v>0</v>
          </cell>
          <cell r="N1381">
            <v>-844730.93</v>
          </cell>
          <cell r="O1381">
            <v>-844730.93</v>
          </cell>
        </row>
        <row r="1382">
          <cell r="B1382" t="str">
            <v>NON BARG</v>
          </cell>
          <cell r="C1382">
            <v>56</v>
          </cell>
          <cell r="D1382" t="str">
            <v>POWER GENERATION</v>
          </cell>
          <cell r="E1382" t="str">
            <v>Operational</v>
          </cell>
          <cell r="F1382" t="str">
            <v>C04</v>
          </cell>
          <cell r="G1382" t="str">
            <v>Excluded</v>
          </cell>
          <cell r="H1382" t="str">
            <v>OUT OF STATE DFRNTL</v>
          </cell>
          <cell r="I1382">
            <v>0</v>
          </cell>
          <cell r="J1382">
            <v>6760</v>
          </cell>
          <cell r="K1382">
            <v>0</v>
          </cell>
          <cell r="L1382">
            <v>0</v>
          </cell>
          <cell r="M1382">
            <v>0</v>
          </cell>
          <cell r="N1382">
            <v>6760</v>
          </cell>
          <cell r="O1382">
            <v>6760</v>
          </cell>
        </row>
        <row r="1383">
          <cell r="B1383" t="str">
            <v>NON BARG</v>
          </cell>
          <cell r="C1383">
            <v>56</v>
          </cell>
          <cell r="D1383" t="str">
            <v>POWER GENERATION</v>
          </cell>
          <cell r="E1383" t="str">
            <v>Operational</v>
          </cell>
          <cell r="F1383" t="str">
            <v>C09</v>
          </cell>
          <cell r="G1383" t="str">
            <v>Excluded</v>
          </cell>
          <cell r="H1383" t="str">
            <v>SEVERANCE PAY</v>
          </cell>
          <cell r="I1383">
            <v>0</v>
          </cell>
          <cell r="J1383">
            <v>2485185.75</v>
          </cell>
          <cell r="K1383">
            <v>0</v>
          </cell>
          <cell r="L1383">
            <v>0</v>
          </cell>
          <cell r="M1383">
            <v>0</v>
          </cell>
          <cell r="N1383">
            <v>2485185.75</v>
          </cell>
          <cell r="O1383">
            <v>2485185.75</v>
          </cell>
        </row>
        <row r="1384">
          <cell r="B1384" t="str">
            <v>NON BARG</v>
          </cell>
          <cell r="C1384">
            <v>56</v>
          </cell>
          <cell r="D1384" t="str">
            <v>POWER GENERATION</v>
          </cell>
          <cell r="E1384" t="str">
            <v>Operational</v>
          </cell>
          <cell r="F1384" t="str">
            <v>C11</v>
          </cell>
          <cell r="G1384" t="str">
            <v>Excluded</v>
          </cell>
          <cell r="H1384" t="str">
            <v>GEOGRAPHIC DIFFERENTIAL</v>
          </cell>
          <cell r="I1384">
            <v>0</v>
          </cell>
          <cell r="J1384">
            <v>12855.33</v>
          </cell>
          <cell r="K1384">
            <v>0</v>
          </cell>
          <cell r="L1384">
            <v>0</v>
          </cell>
          <cell r="M1384">
            <v>0</v>
          </cell>
          <cell r="N1384">
            <v>12855.33</v>
          </cell>
          <cell r="O1384">
            <v>12855.33</v>
          </cell>
        </row>
        <row r="1385">
          <cell r="B1385" t="str">
            <v>NON BARG</v>
          </cell>
          <cell r="C1385">
            <v>56</v>
          </cell>
          <cell r="D1385" t="str">
            <v>POWER GENERATION</v>
          </cell>
          <cell r="E1385" t="str">
            <v>Operational</v>
          </cell>
          <cell r="F1385" t="str">
            <v>C37</v>
          </cell>
          <cell r="G1385" t="str">
            <v>Excluded</v>
          </cell>
          <cell r="H1385" t="str">
            <v>UNUSED VACATION PAY</v>
          </cell>
          <cell r="I1385">
            <v>0</v>
          </cell>
          <cell r="J1385">
            <v>4575.54</v>
          </cell>
          <cell r="K1385">
            <v>0</v>
          </cell>
          <cell r="L1385">
            <v>0</v>
          </cell>
          <cell r="M1385">
            <v>0</v>
          </cell>
          <cell r="N1385">
            <v>4575.54</v>
          </cell>
          <cell r="O1385">
            <v>4575.54</v>
          </cell>
        </row>
        <row r="1386">
          <cell r="B1386" t="str">
            <v>NON BARG</v>
          </cell>
          <cell r="C1386">
            <v>56</v>
          </cell>
          <cell r="D1386" t="str">
            <v>POWER GENERATION</v>
          </cell>
          <cell r="E1386" t="str">
            <v>Operational</v>
          </cell>
          <cell r="F1386" t="str">
            <v>D30</v>
          </cell>
          <cell r="G1386" t="str">
            <v>Excluded</v>
          </cell>
          <cell r="H1386" t="str">
            <v>IMP STOCK OPTION</v>
          </cell>
          <cell r="I1386">
            <v>0</v>
          </cell>
          <cell r="J1386">
            <v>154924.75</v>
          </cell>
          <cell r="K1386">
            <v>0</v>
          </cell>
          <cell r="L1386">
            <v>0</v>
          </cell>
          <cell r="M1386">
            <v>0</v>
          </cell>
          <cell r="N1386">
            <v>154924.75</v>
          </cell>
          <cell r="O1386">
            <v>154924.75</v>
          </cell>
        </row>
        <row r="1387">
          <cell r="B1387" t="str">
            <v>NON BARG</v>
          </cell>
          <cell r="C1387">
            <v>56</v>
          </cell>
          <cell r="D1387" t="str">
            <v>POWER GENERATION</v>
          </cell>
          <cell r="E1387" t="str">
            <v>Operational</v>
          </cell>
          <cell r="F1387" t="str">
            <v>G01</v>
          </cell>
          <cell r="G1387" t="str">
            <v>Excluded</v>
          </cell>
          <cell r="H1387" t="str">
            <v>SIGNING BONUS</v>
          </cell>
          <cell r="I1387">
            <v>0</v>
          </cell>
          <cell r="J1387">
            <v>115849.32</v>
          </cell>
          <cell r="K1387">
            <v>0</v>
          </cell>
          <cell r="L1387">
            <v>0</v>
          </cell>
          <cell r="M1387">
            <v>0</v>
          </cell>
          <cell r="N1387">
            <v>115849.32</v>
          </cell>
          <cell r="O1387">
            <v>115849.32</v>
          </cell>
        </row>
        <row r="1388">
          <cell r="B1388" t="str">
            <v>NON BARG</v>
          </cell>
          <cell r="C1388">
            <v>56</v>
          </cell>
          <cell r="D1388" t="str">
            <v>POWER GENERATION</v>
          </cell>
          <cell r="E1388" t="str">
            <v>Operational</v>
          </cell>
          <cell r="F1388" t="str">
            <v>G04</v>
          </cell>
          <cell r="G1388" t="str">
            <v>Excluded</v>
          </cell>
          <cell r="H1388" t="str">
            <v>GROSSUP</v>
          </cell>
          <cell r="I1388">
            <v>0</v>
          </cell>
          <cell r="J1388">
            <v>961.61</v>
          </cell>
          <cell r="K1388">
            <v>0</v>
          </cell>
          <cell r="L1388">
            <v>0</v>
          </cell>
          <cell r="M1388">
            <v>0</v>
          </cell>
          <cell r="N1388">
            <v>961.61</v>
          </cell>
          <cell r="O1388">
            <v>961.61</v>
          </cell>
        </row>
        <row r="1389">
          <cell r="B1389" t="str">
            <v>NON BARG</v>
          </cell>
          <cell r="C1389">
            <v>56</v>
          </cell>
          <cell r="D1389" t="str">
            <v>POWER GENERATION</v>
          </cell>
          <cell r="E1389" t="str">
            <v>Operational</v>
          </cell>
          <cell r="F1389" t="str">
            <v>G09</v>
          </cell>
          <cell r="G1389" t="str">
            <v>Excluded</v>
          </cell>
          <cell r="H1389" t="str">
            <v>WELLNESS REFUND</v>
          </cell>
          <cell r="I1389">
            <v>0</v>
          </cell>
          <cell r="J1389">
            <v>1002.33</v>
          </cell>
          <cell r="K1389">
            <v>0</v>
          </cell>
          <cell r="L1389">
            <v>0</v>
          </cell>
          <cell r="M1389">
            <v>0</v>
          </cell>
          <cell r="N1389">
            <v>1002.33</v>
          </cell>
          <cell r="O1389">
            <v>1002.33</v>
          </cell>
        </row>
        <row r="1390">
          <cell r="B1390" t="str">
            <v>NON BARG</v>
          </cell>
          <cell r="C1390">
            <v>56</v>
          </cell>
          <cell r="D1390" t="str">
            <v>POWER GENERATION</v>
          </cell>
          <cell r="E1390" t="str">
            <v>Operational</v>
          </cell>
          <cell r="F1390" t="str">
            <v>G20</v>
          </cell>
          <cell r="G1390" t="str">
            <v>Excluded</v>
          </cell>
          <cell r="H1390" t="str">
            <v>MOV EXP-TXBL</v>
          </cell>
          <cell r="I1390">
            <v>0</v>
          </cell>
          <cell r="J1390">
            <v>353578.1</v>
          </cell>
          <cell r="K1390">
            <v>0</v>
          </cell>
          <cell r="L1390">
            <v>0</v>
          </cell>
          <cell r="M1390">
            <v>0</v>
          </cell>
          <cell r="N1390">
            <v>353578.1</v>
          </cell>
          <cell r="O1390">
            <v>353578.1</v>
          </cell>
        </row>
        <row r="1391">
          <cell r="B1391" t="str">
            <v>NON BARG</v>
          </cell>
          <cell r="C1391">
            <v>56</v>
          </cell>
          <cell r="D1391" t="str">
            <v>POWER GENERATION</v>
          </cell>
          <cell r="E1391" t="str">
            <v>Operational</v>
          </cell>
          <cell r="F1391" t="str">
            <v>G25</v>
          </cell>
          <cell r="G1391" t="str">
            <v>Excluded</v>
          </cell>
          <cell r="H1391" t="str">
            <v>MOV EXP GROSSUP</v>
          </cell>
          <cell r="I1391">
            <v>0</v>
          </cell>
          <cell r="J1391">
            <v>125223.43</v>
          </cell>
          <cell r="K1391">
            <v>0</v>
          </cell>
          <cell r="L1391">
            <v>0</v>
          </cell>
          <cell r="M1391">
            <v>0</v>
          </cell>
          <cell r="N1391">
            <v>125223.43</v>
          </cell>
          <cell r="O1391">
            <v>125223.43</v>
          </cell>
        </row>
        <row r="1392">
          <cell r="B1392" t="str">
            <v>NON BARG</v>
          </cell>
          <cell r="C1392">
            <v>56</v>
          </cell>
          <cell r="D1392" t="str">
            <v>POWER GENERATION</v>
          </cell>
          <cell r="E1392" t="str">
            <v>Operational</v>
          </cell>
          <cell r="F1392" t="str">
            <v>G30</v>
          </cell>
          <cell r="G1392" t="str">
            <v>Excluded</v>
          </cell>
          <cell r="H1392" t="str">
            <v>MOV EXP INCENT TXBL</v>
          </cell>
          <cell r="I1392">
            <v>0</v>
          </cell>
          <cell r="J1392">
            <v>45830</v>
          </cell>
          <cell r="K1392">
            <v>0</v>
          </cell>
          <cell r="L1392">
            <v>0</v>
          </cell>
          <cell r="M1392">
            <v>0</v>
          </cell>
          <cell r="N1392">
            <v>45830</v>
          </cell>
          <cell r="O1392">
            <v>45830</v>
          </cell>
        </row>
        <row r="1393">
          <cell r="B1393" t="str">
            <v>NON BARG</v>
          </cell>
          <cell r="C1393">
            <v>56</v>
          </cell>
          <cell r="D1393" t="str">
            <v>POWER GENERATION</v>
          </cell>
          <cell r="E1393" t="str">
            <v>Operational</v>
          </cell>
          <cell r="F1393" t="str">
            <v>H30</v>
          </cell>
          <cell r="G1393" t="str">
            <v>Non Productive</v>
          </cell>
          <cell r="H1393" t="str">
            <v>PERF EXC REWARD</v>
          </cell>
          <cell r="I1393">
            <v>0</v>
          </cell>
          <cell r="J1393">
            <v>2040356</v>
          </cell>
          <cell r="K1393">
            <v>0</v>
          </cell>
          <cell r="L1393">
            <v>2040356</v>
          </cell>
          <cell r="M1393">
            <v>2040356</v>
          </cell>
          <cell r="N1393">
            <v>0</v>
          </cell>
          <cell r="O1393">
            <v>2040356</v>
          </cell>
        </row>
        <row r="1394">
          <cell r="B1394" t="str">
            <v>NON BARG</v>
          </cell>
          <cell r="C1394">
            <v>56</v>
          </cell>
          <cell r="D1394" t="str">
            <v>POWER GENERATION</v>
          </cell>
          <cell r="E1394" t="str">
            <v>Operational</v>
          </cell>
          <cell r="F1394" t="str">
            <v>H35</v>
          </cell>
          <cell r="G1394" t="str">
            <v>Excluded</v>
          </cell>
          <cell r="H1394" t="str">
            <v>INCENTIVE</v>
          </cell>
          <cell r="I1394">
            <v>0</v>
          </cell>
          <cell r="J1394">
            <v>257888</v>
          </cell>
          <cell r="K1394">
            <v>0</v>
          </cell>
          <cell r="L1394">
            <v>0</v>
          </cell>
          <cell r="M1394">
            <v>0</v>
          </cell>
          <cell r="N1394">
            <v>257888</v>
          </cell>
          <cell r="O1394">
            <v>257888</v>
          </cell>
        </row>
        <row r="1395">
          <cell r="B1395" t="str">
            <v>NON BARG</v>
          </cell>
          <cell r="C1395">
            <v>56</v>
          </cell>
          <cell r="D1395" t="str">
            <v>POWER GENERATION</v>
          </cell>
          <cell r="E1395" t="str">
            <v>Operational</v>
          </cell>
          <cell r="F1395" t="str">
            <v>J10</v>
          </cell>
          <cell r="G1395" t="str">
            <v>Excluded</v>
          </cell>
          <cell r="H1395" t="str">
            <v>O.T. MEALS NON-XM</v>
          </cell>
          <cell r="I1395">
            <v>1113</v>
          </cell>
          <cell r="J1395">
            <v>12243</v>
          </cell>
          <cell r="K1395">
            <v>0</v>
          </cell>
          <cell r="L1395">
            <v>0</v>
          </cell>
          <cell r="M1395">
            <v>0</v>
          </cell>
          <cell r="N1395">
            <v>12243</v>
          </cell>
          <cell r="O1395">
            <v>12243</v>
          </cell>
        </row>
        <row r="1396">
          <cell r="B1396" t="str">
            <v>NON BARG</v>
          </cell>
          <cell r="C1396">
            <v>56</v>
          </cell>
          <cell r="D1396" t="str">
            <v>POWER GENERATION</v>
          </cell>
          <cell r="E1396" t="str">
            <v>Operational</v>
          </cell>
          <cell r="F1396" t="str">
            <v>J20</v>
          </cell>
          <cell r="G1396" t="str">
            <v>Excluded</v>
          </cell>
          <cell r="H1396" t="str">
            <v>IMP INC EXCESS LIF T</v>
          </cell>
          <cell r="I1396">
            <v>0</v>
          </cell>
          <cell r="J1396">
            <v>100046.79</v>
          </cell>
          <cell r="K1396">
            <v>0</v>
          </cell>
          <cell r="L1396">
            <v>0</v>
          </cell>
          <cell r="M1396">
            <v>0</v>
          </cell>
          <cell r="N1396">
            <v>100046.79</v>
          </cell>
          <cell r="O1396">
            <v>100046.79</v>
          </cell>
        </row>
        <row r="1397">
          <cell r="B1397" t="str">
            <v>NON BARG</v>
          </cell>
          <cell r="C1397">
            <v>56</v>
          </cell>
          <cell r="D1397" t="str">
            <v>POWER GENERATION</v>
          </cell>
          <cell r="E1397" t="str">
            <v>Operational</v>
          </cell>
          <cell r="F1397" t="str">
            <v>J25</v>
          </cell>
          <cell r="G1397" t="str">
            <v>Excluded</v>
          </cell>
          <cell r="H1397" t="str">
            <v>IMP INC DEP LIFE</v>
          </cell>
          <cell r="I1397">
            <v>0</v>
          </cell>
          <cell r="J1397">
            <v>6649.9</v>
          </cell>
          <cell r="K1397">
            <v>0</v>
          </cell>
          <cell r="L1397">
            <v>0</v>
          </cell>
          <cell r="M1397">
            <v>0</v>
          </cell>
          <cell r="N1397">
            <v>6649.9</v>
          </cell>
          <cell r="O1397">
            <v>6649.9</v>
          </cell>
        </row>
        <row r="1398">
          <cell r="B1398" t="str">
            <v>NON BARG</v>
          </cell>
          <cell r="C1398">
            <v>56</v>
          </cell>
          <cell r="D1398" t="str">
            <v>POWER GENERATION</v>
          </cell>
          <cell r="E1398" t="str">
            <v>Operational</v>
          </cell>
          <cell r="F1398" t="str">
            <v>J68</v>
          </cell>
          <cell r="G1398" t="str">
            <v>Excluded</v>
          </cell>
          <cell r="H1398" t="str">
            <v>COMMUT CO. CAR</v>
          </cell>
          <cell r="I1398">
            <v>0</v>
          </cell>
          <cell r="J1398">
            <v>11041.5</v>
          </cell>
          <cell r="K1398">
            <v>0</v>
          </cell>
          <cell r="L1398">
            <v>0</v>
          </cell>
          <cell r="M1398">
            <v>0</v>
          </cell>
          <cell r="N1398">
            <v>11041.5</v>
          </cell>
          <cell r="O1398">
            <v>11041.5</v>
          </cell>
        </row>
        <row r="1399">
          <cell r="B1399" t="str">
            <v>NON BARG</v>
          </cell>
          <cell r="C1399">
            <v>56</v>
          </cell>
          <cell r="D1399" t="str">
            <v>POWER GENERATION</v>
          </cell>
          <cell r="E1399" t="str">
            <v>Operational</v>
          </cell>
          <cell r="F1399" t="str">
            <v>J81</v>
          </cell>
          <cell r="G1399" t="str">
            <v>Excluded</v>
          </cell>
          <cell r="H1399" t="str">
            <v>IMP CNTR CAR V INS 1</v>
          </cell>
          <cell r="I1399">
            <v>0</v>
          </cell>
          <cell r="J1399">
            <v>147</v>
          </cell>
          <cell r="K1399">
            <v>0</v>
          </cell>
          <cell r="L1399">
            <v>0</v>
          </cell>
          <cell r="M1399">
            <v>0</v>
          </cell>
          <cell r="N1399">
            <v>147</v>
          </cell>
          <cell r="O1399">
            <v>147</v>
          </cell>
        </row>
        <row r="1400">
          <cell r="B1400" t="str">
            <v>NON BARG</v>
          </cell>
          <cell r="C1400">
            <v>56</v>
          </cell>
          <cell r="D1400" t="str">
            <v>POWER GENERATION</v>
          </cell>
          <cell r="E1400" t="str">
            <v>Operational</v>
          </cell>
          <cell r="F1400" t="str">
            <v>J82</v>
          </cell>
          <cell r="G1400" t="str">
            <v>Excluded</v>
          </cell>
          <cell r="H1400" t="str">
            <v>IMP CNTR CAR V INS 2</v>
          </cell>
          <cell r="I1400">
            <v>0</v>
          </cell>
          <cell r="J1400">
            <v>10043</v>
          </cell>
          <cell r="K1400">
            <v>0</v>
          </cell>
          <cell r="L1400">
            <v>0</v>
          </cell>
          <cell r="M1400">
            <v>0</v>
          </cell>
          <cell r="N1400">
            <v>10043</v>
          </cell>
          <cell r="O1400">
            <v>10043</v>
          </cell>
        </row>
        <row r="1401">
          <cell r="B1401" t="str">
            <v>NON BARG</v>
          </cell>
          <cell r="C1401">
            <v>56</v>
          </cell>
          <cell r="D1401" t="str">
            <v>POWER GENERATION</v>
          </cell>
          <cell r="E1401" t="str">
            <v>Operational</v>
          </cell>
          <cell r="F1401" t="str">
            <v>J83</v>
          </cell>
          <cell r="G1401" t="str">
            <v>Excluded</v>
          </cell>
          <cell r="H1401" t="str">
            <v>IMP CNTR CAR V INS 3</v>
          </cell>
          <cell r="I1401">
            <v>0</v>
          </cell>
          <cell r="J1401">
            <v>264</v>
          </cell>
          <cell r="K1401">
            <v>0</v>
          </cell>
          <cell r="L1401">
            <v>0</v>
          </cell>
          <cell r="M1401">
            <v>0</v>
          </cell>
          <cell r="N1401">
            <v>264</v>
          </cell>
          <cell r="O1401">
            <v>264</v>
          </cell>
        </row>
        <row r="1402">
          <cell r="B1402" t="str">
            <v>NON BARG</v>
          </cell>
          <cell r="C1402">
            <v>56</v>
          </cell>
          <cell r="D1402" t="str">
            <v>POWER GENERATION</v>
          </cell>
          <cell r="E1402" t="str">
            <v>Operational</v>
          </cell>
          <cell r="F1402" t="str">
            <v>P05</v>
          </cell>
          <cell r="G1402" t="str">
            <v>Excluded</v>
          </cell>
          <cell r="H1402" t="str">
            <v>DEF COMP PAYOUT-PRIN</v>
          </cell>
          <cell r="I1402">
            <v>0</v>
          </cell>
          <cell r="J1402">
            <v>23432.78</v>
          </cell>
          <cell r="K1402">
            <v>0</v>
          </cell>
          <cell r="L1402">
            <v>0</v>
          </cell>
          <cell r="M1402">
            <v>0</v>
          </cell>
          <cell r="N1402">
            <v>23432.78</v>
          </cell>
          <cell r="O1402">
            <v>23432.78</v>
          </cell>
        </row>
        <row r="1403">
          <cell r="B1403" t="str">
            <v>NON BARG</v>
          </cell>
          <cell r="C1403">
            <v>56</v>
          </cell>
          <cell r="D1403" t="str">
            <v>POWER GENERATION</v>
          </cell>
          <cell r="E1403" t="str">
            <v>Operational</v>
          </cell>
          <cell r="F1403" t="str">
            <v>P30</v>
          </cell>
          <cell r="G1403" t="str">
            <v>Excluded</v>
          </cell>
          <cell r="H1403" t="str">
            <v>STOCK OPTION TAX</v>
          </cell>
          <cell r="I1403">
            <v>0</v>
          </cell>
          <cell r="J1403">
            <v>50602.92</v>
          </cell>
          <cell r="K1403">
            <v>0</v>
          </cell>
          <cell r="L1403">
            <v>0</v>
          </cell>
          <cell r="M1403">
            <v>0</v>
          </cell>
          <cell r="N1403">
            <v>50602.92</v>
          </cell>
          <cell r="O1403">
            <v>50602.92</v>
          </cell>
        </row>
        <row r="1404">
          <cell r="B1404" t="str">
            <v>NON BARG</v>
          </cell>
          <cell r="C1404">
            <v>56</v>
          </cell>
          <cell r="D1404" t="str">
            <v>POWER GENERATION</v>
          </cell>
          <cell r="E1404" t="str">
            <v>Operational</v>
          </cell>
          <cell r="F1404" t="str">
            <v>P51</v>
          </cell>
          <cell r="G1404" t="str">
            <v>Excluded</v>
          </cell>
          <cell r="H1404" t="str">
            <v>CC V INS RMB N-TX 1</v>
          </cell>
          <cell r="I1404">
            <v>0</v>
          </cell>
          <cell r="J1404">
            <v>189</v>
          </cell>
          <cell r="K1404">
            <v>0</v>
          </cell>
          <cell r="L1404">
            <v>0</v>
          </cell>
          <cell r="M1404">
            <v>0</v>
          </cell>
          <cell r="N1404">
            <v>189</v>
          </cell>
          <cell r="O1404">
            <v>189</v>
          </cell>
        </row>
        <row r="1405">
          <cell r="B1405" t="str">
            <v>NON BARG</v>
          </cell>
          <cell r="C1405">
            <v>56</v>
          </cell>
          <cell r="D1405" t="str">
            <v>POWER GENERATION</v>
          </cell>
          <cell r="E1405" t="str">
            <v>Operational</v>
          </cell>
          <cell r="F1405" t="str">
            <v>P52</v>
          </cell>
          <cell r="G1405" t="str">
            <v>Excluded</v>
          </cell>
          <cell r="H1405" t="str">
            <v>CC V INS RMB N-TX 2</v>
          </cell>
          <cell r="I1405">
            <v>0</v>
          </cell>
          <cell r="J1405">
            <v>16890.5</v>
          </cell>
          <cell r="K1405">
            <v>0</v>
          </cell>
          <cell r="L1405">
            <v>0</v>
          </cell>
          <cell r="M1405">
            <v>0</v>
          </cell>
          <cell r="N1405">
            <v>16890.5</v>
          </cell>
          <cell r="O1405">
            <v>16890.5</v>
          </cell>
        </row>
        <row r="1406">
          <cell r="B1406" t="str">
            <v>NON BARG</v>
          </cell>
          <cell r="C1406">
            <v>56</v>
          </cell>
          <cell r="D1406" t="str">
            <v>POWER GENERATION</v>
          </cell>
          <cell r="E1406" t="str">
            <v>Operational</v>
          </cell>
          <cell r="F1406" t="str">
            <v>P53</v>
          </cell>
          <cell r="G1406" t="str">
            <v>Excluded</v>
          </cell>
          <cell r="H1406" t="str">
            <v>CC V INS RMB N-TX 3</v>
          </cell>
          <cell r="I1406">
            <v>0</v>
          </cell>
          <cell r="J1406">
            <v>444</v>
          </cell>
          <cell r="K1406">
            <v>0</v>
          </cell>
          <cell r="L1406">
            <v>0</v>
          </cell>
          <cell r="M1406">
            <v>0</v>
          </cell>
          <cell r="N1406">
            <v>444</v>
          </cell>
          <cell r="O1406">
            <v>444</v>
          </cell>
        </row>
        <row r="1407">
          <cell r="B1407" t="str">
            <v>NON BARG</v>
          </cell>
          <cell r="C1407">
            <v>56</v>
          </cell>
          <cell r="D1407" t="str">
            <v>POWER GENERATION</v>
          </cell>
          <cell r="E1407" t="str">
            <v>Operational</v>
          </cell>
          <cell r="F1407" t="str">
            <v>P61</v>
          </cell>
          <cell r="G1407" t="str">
            <v>Excluded</v>
          </cell>
          <cell r="H1407" t="str">
            <v>MOV EXP NON TXBL</v>
          </cell>
          <cell r="I1407">
            <v>0</v>
          </cell>
          <cell r="J1407">
            <v>6496.1</v>
          </cell>
          <cell r="K1407">
            <v>0</v>
          </cell>
          <cell r="L1407">
            <v>0</v>
          </cell>
          <cell r="M1407">
            <v>0</v>
          </cell>
          <cell r="N1407">
            <v>6496.1</v>
          </cell>
          <cell r="O1407">
            <v>6496.1</v>
          </cell>
        </row>
        <row r="1408">
          <cell r="B1408" t="str">
            <v>NON BARG</v>
          </cell>
          <cell r="C1408">
            <v>56</v>
          </cell>
          <cell r="D1408" t="str">
            <v>POWER GENERATION</v>
          </cell>
          <cell r="E1408" t="str">
            <v>Operational</v>
          </cell>
          <cell r="F1408" t="str">
            <v>R40</v>
          </cell>
          <cell r="G1408" t="str">
            <v>Excluded</v>
          </cell>
          <cell r="H1408" t="str">
            <v>FULL DY DIS-NOT PAID</v>
          </cell>
          <cell r="I1408">
            <v>280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</row>
        <row r="1409">
          <cell r="B1409" t="str">
            <v>NON BARG</v>
          </cell>
          <cell r="C1409">
            <v>56</v>
          </cell>
          <cell r="D1409" t="str">
            <v>POWER GENERATION</v>
          </cell>
          <cell r="E1409" t="str">
            <v>Operational</v>
          </cell>
          <cell r="F1409" t="str">
            <v>R42</v>
          </cell>
          <cell r="G1409" t="str">
            <v>Excluded</v>
          </cell>
          <cell r="H1409" t="str">
            <v>HOL WRK-VAC-NOT PAID</v>
          </cell>
          <cell r="I1409">
            <v>336</v>
          </cell>
          <cell r="J1409">
            <v>11783.76</v>
          </cell>
          <cell r="K1409">
            <v>0</v>
          </cell>
          <cell r="L1409">
            <v>0</v>
          </cell>
          <cell r="M1409">
            <v>0</v>
          </cell>
          <cell r="N1409">
            <v>11783.76</v>
          </cell>
          <cell r="O1409">
            <v>11783.76</v>
          </cell>
        </row>
        <row r="1410">
          <cell r="B1410" t="str">
            <v>NON BARG</v>
          </cell>
          <cell r="C1410">
            <v>56</v>
          </cell>
          <cell r="D1410" t="str">
            <v>POWER GENERATION</v>
          </cell>
          <cell r="E1410" t="str">
            <v>Operational</v>
          </cell>
          <cell r="F1410" t="str">
            <v>R59</v>
          </cell>
          <cell r="G1410" t="str">
            <v>Excluded</v>
          </cell>
          <cell r="H1410" t="str">
            <v>FMLA - INFO ONLY</v>
          </cell>
          <cell r="I1410">
            <v>1576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</row>
        <row r="1411">
          <cell r="B1411" t="str">
            <v>NON BARG</v>
          </cell>
          <cell r="C1411">
            <v>56</v>
          </cell>
          <cell r="D1411" t="str">
            <v>POWER GENERATION</v>
          </cell>
          <cell r="E1411" t="str">
            <v>Operational</v>
          </cell>
          <cell r="F1411" t="str">
            <v>R63</v>
          </cell>
          <cell r="G1411" t="str">
            <v>Excluded</v>
          </cell>
          <cell r="H1411" t="str">
            <v>EMPL ILL-NOT PAID</v>
          </cell>
          <cell r="I1411">
            <v>-52.5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</row>
        <row r="1412">
          <cell r="B1412" t="str">
            <v>NON BARG</v>
          </cell>
          <cell r="C1412">
            <v>56</v>
          </cell>
          <cell r="D1412" t="str">
            <v>POWER GENERATION</v>
          </cell>
          <cell r="E1412" t="str">
            <v>Operational</v>
          </cell>
          <cell r="F1412" t="str">
            <v>R64</v>
          </cell>
          <cell r="G1412" t="str">
            <v>Excluded</v>
          </cell>
          <cell r="H1412" t="str">
            <v>FAMILY LEAVE NOT-PD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</row>
        <row r="1413">
          <cell r="B1413" t="str">
            <v>NON BARG</v>
          </cell>
          <cell r="C1413">
            <v>56</v>
          </cell>
          <cell r="D1413" t="str">
            <v>POWER GENERATION</v>
          </cell>
          <cell r="E1413" t="str">
            <v>Operational</v>
          </cell>
          <cell r="F1413" t="str">
            <v>R65</v>
          </cell>
          <cell r="G1413" t="str">
            <v>Excluded</v>
          </cell>
          <cell r="H1413" t="str">
            <v>EMPL REQ N-PD</v>
          </cell>
          <cell r="I1413">
            <v>188.5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</row>
        <row r="1414">
          <cell r="B1414" t="str">
            <v>NON BARG</v>
          </cell>
          <cell r="C1414">
            <v>56</v>
          </cell>
          <cell r="D1414" t="str">
            <v>POWER GENERATION</v>
          </cell>
          <cell r="E1414" t="str">
            <v>Operational</v>
          </cell>
          <cell r="F1414" t="str">
            <v>R69</v>
          </cell>
          <cell r="G1414" t="str">
            <v>Excluded</v>
          </cell>
          <cell r="H1414" t="str">
            <v>OTHER-NOT PAID</v>
          </cell>
          <cell r="I1414">
            <v>261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</row>
        <row r="1415">
          <cell r="B1415" t="str">
            <v>NON BARG</v>
          </cell>
          <cell r="C1415">
            <v>56</v>
          </cell>
          <cell r="D1415" t="str">
            <v>POWER GENERATION</v>
          </cell>
          <cell r="E1415" t="str">
            <v>Operational</v>
          </cell>
          <cell r="F1415" t="str">
            <v>R71</v>
          </cell>
          <cell r="G1415" t="str">
            <v>Excluded</v>
          </cell>
          <cell r="H1415" t="str">
            <v>DEFERRED COMP</v>
          </cell>
          <cell r="I1415">
            <v>0</v>
          </cell>
          <cell r="J1415">
            <v>154025</v>
          </cell>
          <cell r="K1415">
            <v>0</v>
          </cell>
          <cell r="L1415">
            <v>0</v>
          </cell>
          <cell r="M1415">
            <v>0</v>
          </cell>
          <cell r="N1415">
            <v>154025</v>
          </cell>
          <cell r="O1415">
            <v>154025</v>
          </cell>
        </row>
        <row r="1416">
          <cell r="B1416" t="str">
            <v>NON BARG</v>
          </cell>
          <cell r="C1416">
            <v>56</v>
          </cell>
          <cell r="D1416" t="str">
            <v>POWER GENERATION</v>
          </cell>
          <cell r="E1416" t="str">
            <v>Operational</v>
          </cell>
          <cell r="F1416" t="str">
            <v>S50</v>
          </cell>
          <cell r="G1416" t="str">
            <v>Non Productive</v>
          </cell>
          <cell r="H1416" t="str">
            <v>SHIFT DIFF REG M-8AM</v>
          </cell>
          <cell r="I1416">
            <v>1078</v>
          </cell>
          <cell r="J1416">
            <v>808.5</v>
          </cell>
          <cell r="K1416">
            <v>0</v>
          </cell>
          <cell r="L1416">
            <v>808.5</v>
          </cell>
          <cell r="M1416">
            <v>808.5</v>
          </cell>
          <cell r="N1416">
            <v>0</v>
          </cell>
          <cell r="O1416">
            <v>808.5</v>
          </cell>
        </row>
        <row r="1417">
          <cell r="B1417" t="str">
            <v>NON BARG</v>
          </cell>
          <cell r="C1417">
            <v>56</v>
          </cell>
          <cell r="D1417" t="str">
            <v>POWER GENERATION</v>
          </cell>
          <cell r="E1417" t="str">
            <v>Operational</v>
          </cell>
          <cell r="F1417" t="str">
            <v>S51</v>
          </cell>
          <cell r="G1417" t="str">
            <v>Non Productive</v>
          </cell>
          <cell r="H1417" t="str">
            <v>SHIFT DIFF REG 4PM-M</v>
          </cell>
          <cell r="I1417">
            <v>184</v>
          </cell>
          <cell r="J1417">
            <v>110.4</v>
          </cell>
          <cell r="K1417">
            <v>0</v>
          </cell>
          <cell r="L1417">
            <v>110.4</v>
          </cell>
          <cell r="M1417">
            <v>110.4</v>
          </cell>
          <cell r="N1417">
            <v>0</v>
          </cell>
          <cell r="O1417">
            <v>110.4</v>
          </cell>
        </row>
        <row r="1418">
          <cell r="B1418" t="str">
            <v>NON BARG</v>
          </cell>
          <cell r="C1418">
            <v>56</v>
          </cell>
          <cell r="D1418" t="str">
            <v>POWER GENERATION</v>
          </cell>
          <cell r="E1418" t="str">
            <v>Operational</v>
          </cell>
          <cell r="F1418" t="str">
            <v>T05</v>
          </cell>
          <cell r="G1418" t="str">
            <v>Non Productive</v>
          </cell>
          <cell r="H1418" t="str">
            <v>RETENTION BONUS</v>
          </cell>
          <cell r="I1418">
            <v>0</v>
          </cell>
          <cell r="J1418">
            <v>32500</v>
          </cell>
          <cell r="K1418">
            <v>0</v>
          </cell>
          <cell r="L1418">
            <v>32500</v>
          </cell>
          <cell r="M1418">
            <v>32500</v>
          </cell>
          <cell r="N1418">
            <v>0</v>
          </cell>
          <cell r="O1418">
            <v>32500</v>
          </cell>
        </row>
        <row r="1419">
          <cell r="B1419" t="str">
            <v>NON BARG</v>
          </cell>
          <cell r="C1419">
            <v>56</v>
          </cell>
          <cell r="D1419" t="str">
            <v>POWER GENERATION</v>
          </cell>
          <cell r="E1419" t="str">
            <v>Operational</v>
          </cell>
          <cell r="F1419" t="str">
            <v>T12</v>
          </cell>
          <cell r="G1419" t="str">
            <v>Non Productive</v>
          </cell>
          <cell r="H1419" t="str">
            <v>ALTERNATIVE AWARD</v>
          </cell>
          <cell r="I1419">
            <v>0</v>
          </cell>
          <cell r="J1419">
            <v>3850</v>
          </cell>
          <cell r="K1419">
            <v>0</v>
          </cell>
          <cell r="L1419">
            <v>3850</v>
          </cell>
          <cell r="M1419">
            <v>3850</v>
          </cell>
          <cell r="N1419">
            <v>0</v>
          </cell>
          <cell r="O1419">
            <v>3850</v>
          </cell>
        </row>
        <row r="1420">
          <cell r="B1420" t="str">
            <v>NON BARG</v>
          </cell>
          <cell r="C1420">
            <v>56</v>
          </cell>
          <cell r="D1420" t="str">
            <v>POWER GENERATION</v>
          </cell>
          <cell r="E1420" t="str">
            <v>Operational</v>
          </cell>
          <cell r="F1420" t="str">
            <v>T20</v>
          </cell>
          <cell r="G1420" t="str">
            <v>Excluded</v>
          </cell>
          <cell r="H1420" t="str">
            <v>IMPUTED ED ASSIST</v>
          </cell>
          <cell r="I1420">
            <v>0</v>
          </cell>
          <cell r="J1420">
            <v>745.94</v>
          </cell>
          <cell r="K1420">
            <v>0</v>
          </cell>
          <cell r="L1420">
            <v>0</v>
          </cell>
          <cell r="M1420">
            <v>0</v>
          </cell>
          <cell r="N1420">
            <v>745.94</v>
          </cell>
          <cell r="O1420">
            <v>745.94</v>
          </cell>
        </row>
        <row r="1421">
          <cell r="B1421" t="str">
            <v>NON BARG</v>
          </cell>
          <cell r="C1421">
            <v>56</v>
          </cell>
          <cell r="D1421" t="str">
            <v>POWER GENERATION</v>
          </cell>
          <cell r="E1421" t="str">
            <v>Operational</v>
          </cell>
          <cell r="F1421" t="str">
            <v>T41</v>
          </cell>
          <cell r="G1421" t="str">
            <v>Non Productive</v>
          </cell>
          <cell r="H1421" t="str">
            <v>MISC. EARN</v>
          </cell>
          <cell r="I1421">
            <v>0</v>
          </cell>
          <cell r="J1421">
            <v>3023</v>
          </cell>
          <cell r="K1421">
            <v>0</v>
          </cell>
          <cell r="L1421">
            <v>3023</v>
          </cell>
          <cell r="M1421">
            <v>3023</v>
          </cell>
          <cell r="N1421">
            <v>0</v>
          </cell>
          <cell r="O1421">
            <v>3023</v>
          </cell>
        </row>
        <row r="1422">
          <cell r="B1422" t="str">
            <v>NON BARG</v>
          </cell>
          <cell r="C1422">
            <v>56</v>
          </cell>
          <cell r="D1422" t="str">
            <v>POWER GENERATION</v>
          </cell>
          <cell r="E1422" t="str">
            <v>Operational</v>
          </cell>
          <cell r="F1422" t="str">
            <v>T60</v>
          </cell>
          <cell r="G1422" t="str">
            <v>Non Productive</v>
          </cell>
          <cell r="H1422" t="str">
            <v>RETRO PAY N-THRFTBL</v>
          </cell>
          <cell r="I1422">
            <v>0</v>
          </cell>
          <cell r="J1422">
            <v>170.1</v>
          </cell>
          <cell r="K1422">
            <v>0</v>
          </cell>
          <cell r="L1422">
            <v>170.1</v>
          </cell>
          <cell r="M1422">
            <v>170.1</v>
          </cell>
          <cell r="N1422">
            <v>0</v>
          </cell>
          <cell r="O1422">
            <v>170.1</v>
          </cell>
        </row>
        <row r="1423">
          <cell r="B1423" t="str">
            <v>NON BARG</v>
          </cell>
          <cell r="C1423">
            <v>56</v>
          </cell>
          <cell r="D1423" t="str">
            <v>POWER GENERATION</v>
          </cell>
          <cell r="E1423" t="str">
            <v>Operational</v>
          </cell>
          <cell r="F1423" t="str">
            <v>T70</v>
          </cell>
          <cell r="G1423" t="str">
            <v>Non Productive</v>
          </cell>
          <cell r="H1423" t="str">
            <v>LUMP SUM PAYMENT</v>
          </cell>
          <cell r="I1423">
            <v>0</v>
          </cell>
          <cell r="J1423">
            <v>29848</v>
          </cell>
          <cell r="K1423">
            <v>0</v>
          </cell>
          <cell r="L1423">
            <v>29848</v>
          </cell>
          <cell r="M1423">
            <v>29848</v>
          </cell>
          <cell r="N1423">
            <v>0</v>
          </cell>
          <cell r="O1423">
            <v>29848</v>
          </cell>
        </row>
        <row r="1424">
          <cell r="B1424" t="str">
            <v>NON BARG</v>
          </cell>
          <cell r="C1424">
            <v>56</v>
          </cell>
          <cell r="D1424" t="str">
            <v>POWER GENERATION</v>
          </cell>
          <cell r="E1424" t="str">
            <v>Operational</v>
          </cell>
          <cell r="F1424" t="str">
            <v>T80</v>
          </cell>
          <cell r="G1424" t="str">
            <v>Non Productive</v>
          </cell>
          <cell r="H1424" t="str">
            <v>OT ADJUSTMENT</v>
          </cell>
          <cell r="I1424">
            <v>0</v>
          </cell>
          <cell r="J1424">
            <v>476.81</v>
          </cell>
          <cell r="K1424">
            <v>0</v>
          </cell>
          <cell r="L1424">
            <v>476.81</v>
          </cell>
          <cell r="M1424">
            <v>476.81</v>
          </cell>
          <cell r="N1424">
            <v>0</v>
          </cell>
          <cell r="O1424">
            <v>476.81</v>
          </cell>
        </row>
        <row r="1425">
          <cell r="B1425" t="str">
            <v>NON BARG</v>
          </cell>
          <cell r="C1425">
            <v>56</v>
          </cell>
          <cell r="D1425" t="str">
            <v>POWER GENERATION</v>
          </cell>
          <cell r="E1425" t="str">
            <v>Operational</v>
          </cell>
          <cell r="F1425" t="str">
            <v>X20</v>
          </cell>
          <cell r="G1425" t="str">
            <v>Productive</v>
          </cell>
          <cell r="H1425" t="str">
            <v>STRAIGHT OVERTIME</v>
          </cell>
          <cell r="I1425">
            <v>5607</v>
          </cell>
          <cell r="J1425">
            <v>192537.69</v>
          </cell>
          <cell r="K1425">
            <v>192537.69</v>
          </cell>
          <cell r="L1425">
            <v>0</v>
          </cell>
          <cell r="M1425">
            <v>192537.69</v>
          </cell>
          <cell r="N1425">
            <v>0</v>
          </cell>
          <cell r="O1425">
            <v>192537.69</v>
          </cell>
        </row>
        <row r="1426">
          <cell r="B1426" t="str">
            <v>NON BARG</v>
          </cell>
          <cell r="C1426">
            <v>56</v>
          </cell>
          <cell r="D1426" t="str">
            <v>POWER GENERATION</v>
          </cell>
          <cell r="E1426" t="str">
            <v>Operational</v>
          </cell>
          <cell r="F1426" t="str">
            <v>X23</v>
          </cell>
          <cell r="G1426" t="str">
            <v>Productive</v>
          </cell>
          <cell r="H1426" t="str">
            <v>EXEMPT OT DEDUCTIBLE</v>
          </cell>
          <cell r="I1426">
            <v>1456.5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</row>
        <row r="1427">
          <cell r="B1427" t="str">
            <v>NON BARG</v>
          </cell>
          <cell r="C1427">
            <v>56</v>
          </cell>
          <cell r="D1427" t="str">
            <v>POWER GENERATION</v>
          </cell>
          <cell r="E1427" t="str">
            <v>Operational</v>
          </cell>
          <cell r="F1427" t="str">
            <v>X24</v>
          </cell>
          <cell r="G1427" t="str">
            <v>Productive</v>
          </cell>
          <cell r="H1427" t="str">
            <v>STR OT-OPER SUPPORT</v>
          </cell>
          <cell r="I1427">
            <v>26357.5</v>
          </cell>
          <cell r="J1427">
            <v>963874.31</v>
          </cell>
          <cell r="K1427">
            <v>963874.31</v>
          </cell>
          <cell r="L1427">
            <v>0</v>
          </cell>
          <cell r="M1427">
            <v>963874.31</v>
          </cell>
          <cell r="N1427">
            <v>0</v>
          </cell>
          <cell r="O1427">
            <v>963874.31</v>
          </cell>
        </row>
        <row r="1428">
          <cell r="B1428" t="str">
            <v>NON BARG</v>
          </cell>
          <cell r="C1428">
            <v>56</v>
          </cell>
          <cell r="D1428" t="str">
            <v>POWER GENERATION</v>
          </cell>
          <cell r="E1428" t="str">
            <v>Operational</v>
          </cell>
          <cell r="F1428" t="str">
            <v>X25</v>
          </cell>
          <cell r="G1428" t="str">
            <v>Productive</v>
          </cell>
          <cell r="H1428" t="str">
            <v>TMP REL STR OT</v>
          </cell>
          <cell r="I1428">
            <v>205</v>
          </cell>
          <cell r="J1428">
            <v>284.79000000000002</v>
          </cell>
          <cell r="K1428">
            <v>284.79000000000002</v>
          </cell>
          <cell r="L1428">
            <v>0</v>
          </cell>
          <cell r="M1428">
            <v>284.79000000000002</v>
          </cell>
          <cell r="N1428">
            <v>0</v>
          </cell>
          <cell r="O1428">
            <v>284.79000000000002</v>
          </cell>
        </row>
        <row r="1429">
          <cell r="B1429" t="str">
            <v>NON BARG</v>
          </cell>
          <cell r="C1429">
            <v>56</v>
          </cell>
          <cell r="D1429" t="str">
            <v>POWER GENERATION</v>
          </cell>
          <cell r="E1429" t="str">
            <v>Operational</v>
          </cell>
          <cell r="F1429" t="str">
            <v>X34</v>
          </cell>
          <cell r="G1429" t="str">
            <v>Productive</v>
          </cell>
          <cell r="H1429" t="str">
            <v>STR OT NUC SUPPORT</v>
          </cell>
          <cell r="I1429">
            <v>199</v>
          </cell>
          <cell r="J1429">
            <v>7025.83</v>
          </cell>
          <cell r="K1429">
            <v>7025.83</v>
          </cell>
          <cell r="L1429">
            <v>0</v>
          </cell>
          <cell r="M1429">
            <v>7025.83</v>
          </cell>
          <cell r="N1429">
            <v>0</v>
          </cell>
          <cell r="O1429">
            <v>7025.83</v>
          </cell>
        </row>
        <row r="1430">
          <cell r="B1430" t="str">
            <v>NON BARG</v>
          </cell>
          <cell r="C1430">
            <v>56</v>
          </cell>
          <cell r="D1430" t="str">
            <v>POWER GENERATION</v>
          </cell>
          <cell r="E1430" t="str">
            <v>Operational</v>
          </cell>
          <cell r="F1430" t="str">
            <v>Y01</v>
          </cell>
          <cell r="G1430" t="str">
            <v>Productive</v>
          </cell>
          <cell r="H1430" t="str">
            <v>REGULAR-1 1/2</v>
          </cell>
          <cell r="I1430">
            <v>98</v>
          </cell>
          <cell r="J1430">
            <v>1355.94</v>
          </cell>
          <cell r="K1430">
            <v>1355.94</v>
          </cell>
          <cell r="L1430">
            <v>0</v>
          </cell>
          <cell r="M1430">
            <v>1355.94</v>
          </cell>
          <cell r="N1430">
            <v>0</v>
          </cell>
          <cell r="O1430">
            <v>1355.94</v>
          </cell>
        </row>
        <row r="1431">
          <cell r="B1431" t="str">
            <v>NON BARG</v>
          </cell>
          <cell r="C1431">
            <v>56</v>
          </cell>
          <cell r="D1431" t="str">
            <v>POWER GENERATION</v>
          </cell>
          <cell r="E1431" t="str">
            <v>Operational</v>
          </cell>
          <cell r="F1431" t="str">
            <v>Y12</v>
          </cell>
          <cell r="G1431" t="str">
            <v>Productive</v>
          </cell>
          <cell r="H1431" t="str">
            <v>TRAVEL TIME-1 1/2</v>
          </cell>
          <cell r="I1431">
            <v>20.5</v>
          </cell>
          <cell r="J1431">
            <v>863.88</v>
          </cell>
          <cell r="K1431">
            <v>863.88</v>
          </cell>
          <cell r="L1431">
            <v>0</v>
          </cell>
          <cell r="M1431">
            <v>863.88</v>
          </cell>
          <cell r="N1431">
            <v>0</v>
          </cell>
          <cell r="O1431">
            <v>863.88</v>
          </cell>
        </row>
        <row r="1432">
          <cell r="B1432" t="str">
            <v>NON BARG</v>
          </cell>
          <cell r="C1432">
            <v>56</v>
          </cell>
          <cell r="D1432" t="str">
            <v>POWER GENERATION</v>
          </cell>
          <cell r="E1432" t="str">
            <v>Operational</v>
          </cell>
          <cell r="F1432" t="str">
            <v>Y21</v>
          </cell>
          <cell r="G1432" t="str">
            <v>Productive</v>
          </cell>
          <cell r="H1432" t="str">
            <v>TIME &amp; ONE HALF OT</v>
          </cell>
          <cell r="I1432">
            <v>9840.25</v>
          </cell>
          <cell r="J1432">
            <v>390945.76</v>
          </cell>
          <cell r="K1432">
            <v>390945.76</v>
          </cell>
          <cell r="L1432">
            <v>0</v>
          </cell>
          <cell r="M1432">
            <v>390945.76</v>
          </cell>
          <cell r="N1432">
            <v>0</v>
          </cell>
          <cell r="O1432">
            <v>390945.76</v>
          </cell>
        </row>
        <row r="1433">
          <cell r="B1433" t="str">
            <v>NON BARG</v>
          </cell>
          <cell r="C1433">
            <v>56</v>
          </cell>
          <cell r="D1433" t="str">
            <v>POWER GENERATION</v>
          </cell>
          <cell r="E1433" t="str">
            <v>Operational</v>
          </cell>
          <cell r="F1433" t="str">
            <v>Y50</v>
          </cell>
          <cell r="G1433" t="str">
            <v>Productive</v>
          </cell>
          <cell r="H1433" t="str">
            <v>1ST SHIFT DIFF-1 1/2</v>
          </cell>
          <cell r="I1433">
            <v>403.5</v>
          </cell>
          <cell r="J1433">
            <v>453.95</v>
          </cell>
          <cell r="K1433">
            <v>453.95</v>
          </cell>
          <cell r="L1433">
            <v>0</v>
          </cell>
          <cell r="M1433">
            <v>453.95</v>
          </cell>
          <cell r="N1433">
            <v>0</v>
          </cell>
          <cell r="O1433">
            <v>453.95</v>
          </cell>
        </row>
        <row r="1434">
          <cell r="B1434" t="str">
            <v>NON BARG</v>
          </cell>
          <cell r="C1434">
            <v>56</v>
          </cell>
          <cell r="D1434" t="str">
            <v>POWER GENERATION</v>
          </cell>
          <cell r="E1434" t="str">
            <v>Operational</v>
          </cell>
          <cell r="F1434" t="str">
            <v>Y51</v>
          </cell>
          <cell r="G1434" t="str">
            <v>Productive</v>
          </cell>
          <cell r="H1434" t="str">
            <v>3RD SHIFT DIFF-1 1/2</v>
          </cell>
          <cell r="I1434">
            <v>253</v>
          </cell>
          <cell r="J1434">
            <v>227.71</v>
          </cell>
          <cell r="K1434">
            <v>227.71</v>
          </cell>
          <cell r="L1434">
            <v>0</v>
          </cell>
          <cell r="M1434">
            <v>227.71</v>
          </cell>
          <cell r="N1434">
            <v>0</v>
          </cell>
          <cell r="O1434">
            <v>227.71</v>
          </cell>
        </row>
        <row r="1435">
          <cell r="B1435" t="str">
            <v>NON BARG</v>
          </cell>
          <cell r="C1435">
            <v>56</v>
          </cell>
          <cell r="D1435" t="str">
            <v>POWER GENERATION</v>
          </cell>
          <cell r="E1435" t="str">
            <v>Operational</v>
          </cell>
          <cell r="F1435" t="str">
            <v>Z22</v>
          </cell>
          <cell r="G1435" t="str">
            <v>Productive</v>
          </cell>
          <cell r="H1435" t="str">
            <v>DOUBLE OVERTIME</v>
          </cell>
          <cell r="I1435">
            <v>892.75</v>
          </cell>
          <cell r="J1435">
            <v>50209.64</v>
          </cell>
          <cell r="K1435">
            <v>50209.64</v>
          </cell>
          <cell r="L1435">
            <v>0</v>
          </cell>
          <cell r="M1435">
            <v>50209.64</v>
          </cell>
          <cell r="N1435">
            <v>0</v>
          </cell>
          <cell r="O1435">
            <v>50209.64</v>
          </cell>
        </row>
        <row r="1436">
          <cell r="B1436" t="str">
            <v>NON BARG</v>
          </cell>
          <cell r="C1436">
            <v>56</v>
          </cell>
          <cell r="D1436" t="str">
            <v>POWER GENERATION</v>
          </cell>
          <cell r="E1436" t="str">
            <v>Operational</v>
          </cell>
          <cell r="F1436" t="str">
            <v>Z50</v>
          </cell>
          <cell r="G1436" t="str">
            <v>Productive</v>
          </cell>
          <cell r="H1436" t="str">
            <v>1ST SHFT DBL OT</v>
          </cell>
          <cell r="I1436">
            <v>104.75</v>
          </cell>
          <cell r="J1436">
            <v>157.13</v>
          </cell>
          <cell r="K1436">
            <v>157.13</v>
          </cell>
          <cell r="L1436">
            <v>0</v>
          </cell>
          <cell r="M1436">
            <v>157.13</v>
          </cell>
          <cell r="N1436">
            <v>0</v>
          </cell>
          <cell r="O1436">
            <v>157.13</v>
          </cell>
        </row>
        <row r="1437">
          <cell r="B1437" t="str">
            <v>NON BARG</v>
          </cell>
          <cell r="C1437">
            <v>56</v>
          </cell>
          <cell r="D1437" t="str">
            <v>POWER GENERATION</v>
          </cell>
          <cell r="E1437" t="str">
            <v>Operational</v>
          </cell>
          <cell r="F1437" t="str">
            <v>Z51</v>
          </cell>
          <cell r="G1437" t="str">
            <v>Productive</v>
          </cell>
          <cell r="H1437" t="str">
            <v>3RD SHFT DBL OT</v>
          </cell>
          <cell r="I1437">
            <v>52</v>
          </cell>
          <cell r="J1437">
            <v>62.4</v>
          </cell>
          <cell r="K1437">
            <v>62.4</v>
          </cell>
          <cell r="L1437">
            <v>0</v>
          </cell>
          <cell r="M1437">
            <v>62.4</v>
          </cell>
          <cell r="N1437">
            <v>0</v>
          </cell>
          <cell r="O1437">
            <v>62.4</v>
          </cell>
        </row>
        <row r="1438">
          <cell r="B1438" t="str">
            <v>NON BARG</v>
          </cell>
          <cell r="C1438">
            <v>53</v>
          </cell>
          <cell r="D1438" t="str">
            <v>POWER SYSTEMS</v>
          </cell>
          <cell r="E1438" t="str">
            <v>Operational</v>
          </cell>
          <cell r="F1438">
            <v>10</v>
          </cell>
          <cell r="G1438" t="str">
            <v>Productive</v>
          </cell>
          <cell r="H1438" t="str">
            <v>REGULAR</v>
          </cell>
          <cell r="I1438">
            <v>2750752</v>
          </cell>
          <cell r="J1438">
            <v>82793742.099999994</v>
          </cell>
          <cell r="K1438">
            <v>82793742.099999994</v>
          </cell>
          <cell r="L1438">
            <v>0</v>
          </cell>
          <cell r="M1438">
            <v>82793742.099999994</v>
          </cell>
          <cell r="N1438">
            <v>0</v>
          </cell>
          <cell r="O1438">
            <v>82793742.099999994</v>
          </cell>
        </row>
        <row r="1439">
          <cell r="B1439" t="str">
            <v>NON BARG</v>
          </cell>
          <cell r="C1439">
            <v>53</v>
          </cell>
          <cell r="D1439" t="str">
            <v>POWER SYSTEMS</v>
          </cell>
          <cell r="E1439" t="str">
            <v>Operational</v>
          </cell>
          <cell r="F1439">
            <v>20</v>
          </cell>
          <cell r="G1439" t="str">
            <v>Non Productive</v>
          </cell>
          <cell r="H1439" t="str">
            <v>HOLIDAY</v>
          </cell>
          <cell r="I1439">
            <v>129656</v>
          </cell>
          <cell r="J1439">
            <v>3874473.9</v>
          </cell>
          <cell r="K1439">
            <v>0</v>
          </cell>
          <cell r="L1439">
            <v>3874473.9</v>
          </cell>
          <cell r="M1439">
            <v>3874473.9</v>
          </cell>
          <cell r="N1439">
            <v>0</v>
          </cell>
          <cell r="O1439">
            <v>3874473.9</v>
          </cell>
        </row>
        <row r="1440">
          <cell r="B1440" t="str">
            <v>NON BARG</v>
          </cell>
          <cell r="C1440">
            <v>53</v>
          </cell>
          <cell r="D1440" t="str">
            <v>POWER SYSTEMS</v>
          </cell>
          <cell r="E1440" t="str">
            <v>Operational</v>
          </cell>
          <cell r="F1440">
            <v>30</v>
          </cell>
          <cell r="G1440" t="str">
            <v>Non Productive</v>
          </cell>
          <cell r="H1440" t="str">
            <v>VACATION</v>
          </cell>
          <cell r="I1440">
            <v>236281.25</v>
          </cell>
          <cell r="J1440">
            <v>7323117.0899999999</v>
          </cell>
          <cell r="K1440">
            <v>0</v>
          </cell>
          <cell r="L1440">
            <v>7323117.0899999999</v>
          </cell>
          <cell r="M1440">
            <v>7323117.0899999999</v>
          </cell>
          <cell r="N1440">
            <v>0</v>
          </cell>
          <cell r="O1440">
            <v>7323117.0899999999</v>
          </cell>
        </row>
        <row r="1441">
          <cell r="B1441" t="str">
            <v>NON BARG</v>
          </cell>
          <cell r="C1441">
            <v>53</v>
          </cell>
          <cell r="D1441" t="str">
            <v>POWER SYSTEMS</v>
          </cell>
          <cell r="E1441" t="str">
            <v>Operational</v>
          </cell>
          <cell r="F1441">
            <v>40</v>
          </cell>
          <cell r="G1441" t="str">
            <v>Non Productive</v>
          </cell>
          <cell r="H1441" t="str">
            <v>EMPLOYEE ILLNESS</v>
          </cell>
          <cell r="I1441">
            <v>25745</v>
          </cell>
          <cell r="J1441">
            <v>682383.78</v>
          </cell>
          <cell r="K1441">
            <v>0</v>
          </cell>
          <cell r="L1441">
            <v>682383.78</v>
          </cell>
          <cell r="M1441">
            <v>682383.78</v>
          </cell>
          <cell r="N1441">
            <v>0</v>
          </cell>
          <cell r="O1441">
            <v>682383.78</v>
          </cell>
        </row>
        <row r="1442">
          <cell r="B1442" t="str">
            <v>NON BARG</v>
          </cell>
          <cell r="C1442">
            <v>53</v>
          </cell>
          <cell r="D1442" t="str">
            <v>POWER SYSTEMS</v>
          </cell>
          <cell r="E1442" t="str">
            <v>Operational</v>
          </cell>
          <cell r="F1442">
            <v>50</v>
          </cell>
          <cell r="G1442" t="str">
            <v>Non Productive</v>
          </cell>
          <cell r="H1442" t="str">
            <v>JURY DUTY</v>
          </cell>
          <cell r="I1442">
            <v>1592.75</v>
          </cell>
          <cell r="J1442">
            <v>46119.65</v>
          </cell>
          <cell r="K1442">
            <v>0</v>
          </cell>
          <cell r="L1442">
            <v>46119.65</v>
          </cell>
          <cell r="M1442">
            <v>46119.65</v>
          </cell>
          <cell r="N1442">
            <v>0</v>
          </cell>
          <cell r="O1442">
            <v>46119.65</v>
          </cell>
        </row>
        <row r="1443">
          <cell r="B1443" t="str">
            <v>NON BARG</v>
          </cell>
          <cell r="C1443">
            <v>53</v>
          </cell>
          <cell r="D1443" t="str">
            <v>POWER SYSTEMS</v>
          </cell>
          <cell r="E1443" t="str">
            <v>Operational</v>
          </cell>
          <cell r="F1443">
            <v>60</v>
          </cell>
          <cell r="G1443" t="str">
            <v>Non Productive</v>
          </cell>
          <cell r="H1443" t="str">
            <v>COURT SERVICE</v>
          </cell>
          <cell r="I1443">
            <v>16</v>
          </cell>
          <cell r="J1443">
            <v>365.1</v>
          </cell>
          <cell r="K1443">
            <v>0</v>
          </cell>
          <cell r="L1443">
            <v>365.1</v>
          </cell>
          <cell r="M1443">
            <v>365.1</v>
          </cell>
          <cell r="N1443">
            <v>0</v>
          </cell>
          <cell r="O1443">
            <v>365.1</v>
          </cell>
        </row>
        <row r="1444">
          <cell r="B1444" t="str">
            <v>NON BARG</v>
          </cell>
          <cell r="C1444">
            <v>53</v>
          </cell>
          <cell r="D1444" t="str">
            <v>POWER SYSTEMS</v>
          </cell>
          <cell r="E1444" t="str">
            <v>Operational</v>
          </cell>
          <cell r="F1444">
            <v>70</v>
          </cell>
          <cell r="G1444" t="str">
            <v>Non Productive</v>
          </cell>
          <cell r="H1444" t="str">
            <v>DEATH IN FAMILY</v>
          </cell>
          <cell r="I1444">
            <v>2809</v>
          </cell>
          <cell r="J1444">
            <v>85046.33</v>
          </cell>
          <cell r="K1444">
            <v>0</v>
          </cell>
          <cell r="L1444">
            <v>85046.33</v>
          </cell>
          <cell r="M1444">
            <v>85046.33</v>
          </cell>
          <cell r="N1444">
            <v>0</v>
          </cell>
          <cell r="O1444">
            <v>85046.33</v>
          </cell>
        </row>
        <row r="1445">
          <cell r="B1445" t="str">
            <v>NON BARG</v>
          </cell>
          <cell r="C1445">
            <v>53</v>
          </cell>
          <cell r="D1445" t="str">
            <v>POWER SYSTEMS</v>
          </cell>
          <cell r="E1445" t="str">
            <v>Operational</v>
          </cell>
          <cell r="F1445">
            <v>80</v>
          </cell>
          <cell r="G1445" t="str">
            <v>Non Productive</v>
          </cell>
          <cell r="H1445" t="str">
            <v>SER ILL IN FAM</v>
          </cell>
          <cell r="I1445">
            <v>38.5</v>
          </cell>
          <cell r="J1445">
            <v>1280.53</v>
          </cell>
          <cell r="K1445">
            <v>0</v>
          </cell>
          <cell r="L1445">
            <v>1280.53</v>
          </cell>
          <cell r="M1445">
            <v>1280.53</v>
          </cell>
          <cell r="N1445">
            <v>0</v>
          </cell>
          <cell r="O1445">
            <v>1280.53</v>
          </cell>
        </row>
        <row r="1446">
          <cell r="B1446" t="str">
            <v>NON BARG</v>
          </cell>
          <cell r="C1446">
            <v>53</v>
          </cell>
          <cell r="D1446" t="str">
            <v>POWER SYSTEMS</v>
          </cell>
          <cell r="E1446" t="str">
            <v>Operational</v>
          </cell>
          <cell r="F1446">
            <v>90</v>
          </cell>
          <cell r="G1446" t="str">
            <v>Non Productive</v>
          </cell>
          <cell r="H1446" t="str">
            <v>OTHER REGULAR HOURS</v>
          </cell>
          <cell r="I1446">
            <v>2847.25</v>
          </cell>
          <cell r="J1446">
            <v>91317.52</v>
          </cell>
          <cell r="K1446">
            <v>0</v>
          </cell>
          <cell r="L1446">
            <v>91317.52</v>
          </cell>
          <cell r="M1446">
            <v>91317.52</v>
          </cell>
          <cell r="N1446">
            <v>0</v>
          </cell>
          <cell r="O1446">
            <v>91317.52</v>
          </cell>
        </row>
        <row r="1447">
          <cell r="B1447" t="str">
            <v>NON BARG</v>
          </cell>
          <cell r="C1447">
            <v>53</v>
          </cell>
          <cell r="D1447" t="str">
            <v>POWER SYSTEMS</v>
          </cell>
          <cell r="E1447" t="str">
            <v>Operational</v>
          </cell>
          <cell r="F1447">
            <v>100</v>
          </cell>
          <cell r="G1447" t="str">
            <v>Non Productive</v>
          </cell>
          <cell r="H1447" t="str">
            <v>REST TIME</v>
          </cell>
          <cell r="I1447">
            <v>97</v>
          </cell>
          <cell r="J1447">
            <v>2666.64</v>
          </cell>
          <cell r="K1447">
            <v>0</v>
          </cell>
          <cell r="L1447">
            <v>2666.64</v>
          </cell>
          <cell r="M1447">
            <v>2666.64</v>
          </cell>
          <cell r="N1447">
            <v>0</v>
          </cell>
          <cell r="O1447">
            <v>2666.64</v>
          </cell>
        </row>
        <row r="1448">
          <cell r="B1448" t="str">
            <v>NON BARG</v>
          </cell>
          <cell r="C1448">
            <v>53</v>
          </cell>
          <cell r="D1448" t="str">
            <v>POWER SYSTEMS</v>
          </cell>
          <cell r="E1448" t="str">
            <v>Operational</v>
          </cell>
          <cell r="F1448">
            <v>120</v>
          </cell>
          <cell r="G1448" t="str">
            <v>Non Productive</v>
          </cell>
          <cell r="H1448" t="str">
            <v>TRAVEL TIME</v>
          </cell>
          <cell r="I1448">
            <v>12.25</v>
          </cell>
          <cell r="J1448">
            <v>323.32</v>
          </cell>
          <cell r="K1448">
            <v>0</v>
          </cell>
          <cell r="L1448">
            <v>323.32</v>
          </cell>
          <cell r="M1448">
            <v>323.32</v>
          </cell>
          <cell r="N1448">
            <v>0</v>
          </cell>
          <cell r="O1448">
            <v>323.32</v>
          </cell>
        </row>
        <row r="1449">
          <cell r="B1449" t="str">
            <v>NON BARG</v>
          </cell>
          <cell r="C1449">
            <v>53</v>
          </cell>
          <cell r="D1449" t="str">
            <v>POWER SYSTEMS</v>
          </cell>
          <cell r="E1449" t="str">
            <v>Operational</v>
          </cell>
          <cell r="F1449">
            <v>130</v>
          </cell>
          <cell r="G1449" t="str">
            <v>Non Productive</v>
          </cell>
          <cell r="H1449" t="str">
            <v>EQUIPMENT BREAKDOWN</v>
          </cell>
          <cell r="I1449">
            <v>15.25</v>
          </cell>
          <cell r="J1449">
            <v>402.43</v>
          </cell>
          <cell r="K1449">
            <v>0</v>
          </cell>
          <cell r="L1449">
            <v>402.43</v>
          </cell>
          <cell r="M1449">
            <v>402.43</v>
          </cell>
          <cell r="N1449">
            <v>0</v>
          </cell>
          <cell r="O1449">
            <v>402.43</v>
          </cell>
        </row>
        <row r="1450">
          <cell r="B1450" t="str">
            <v>NON BARG</v>
          </cell>
          <cell r="C1450">
            <v>53</v>
          </cell>
          <cell r="D1450" t="str">
            <v>POWER SYSTEMS</v>
          </cell>
          <cell r="E1450" t="str">
            <v>Operational</v>
          </cell>
          <cell r="F1450">
            <v>140</v>
          </cell>
          <cell r="G1450" t="str">
            <v>Non Productive</v>
          </cell>
          <cell r="H1450" t="str">
            <v>SAFETY MEETING</v>
          </cell>
          <cell r="I1450">
            <v>106</v>
          </cell>
          <cell r="J1450">
            <v>2807.67</v>
          </cell>
          <cell r="K1450">
            <v>0</v>
          </cell>
          <cell r="L1450">
            <v>2807.67</v>
          </cell>
          <cell r="M1450">
            <v>2807.67</v>
          </cell>
          <cell r="N1450">
            <v>0</v>
          </cell>
          <cell r="O1450">
            <v>2807.67</v>
          </cell>
        </row>
        <row r="1451">
          <cell r="B1451" t="str">
            <v>NON BARG</v>
          </cell>
          <cell r="C1451">
            <v>53</v>
          </cell>
          <cell r="D1451" t="str">
            <v>POWER SYSTEMS</v>
          </cell>
          <cell r="E1451" t="str">
            <v>Operational</v>
          </cell>
          <cell r="F1451">
            <v>160</v>
          </cell>
          <cell r="G1451" t="str">
            <v>Non Productive</v>
          </cell>
          <cell r="H1451" t="str">
            <v>OTHER MEETING</v>
          </cell>
          <cell r="I1451">
            <v>4.25</v>
          </cell>
          <cell r="J1451">
            <v>107.99</v>
          </cell>
          <cell r="K1451">
            <v>0</v>
          </cell>
          <cell r="L1451">
            <v>107.99</v>
          </cell>
          <cell r="M1451">
            <v>107.99</v>
          </cell>
          <cell r="N1451">
            <v>0</v>
          </cell>
          <cell r="O1451">
            <v>107.99</v>
          </cell>
        </row>
        <row r="1452">
          <cell r="B1452" t="str">
            <v>NON BARG</v>
          </cell>
          <cell r="C1452">
            <v>53</v>
          </cell>
          <cell r="D1452" t="str">
            <v>POWER SYSTEMS</v>
          </cell>
          <cell r="E1452" t="str">
            <v>Operational</v>
          </cell>
          <cell r="F1452">
            <v>170</v>
          </cell>
          <cell r="G1452" t="str">
            <v>Non Productive</v>
          </cell>
          <cell r="H1452" t="str">
            <v>RAIN TIME</v>
          </cell>
          <cell r="I1452">
            <v>55.75</v>
          </cell>
          <cell r="J1452">
            <v>1487.71</v>
          </cell>
          <cell r="K1452">
            <v>0</v>
          </cell>
          <cell r="L1452">
            <v>1487.71</v>
          </cell>
          <cell r="M1452">
            <v>1487.71</v>
          </cell>
          <cell r="N1452">
            <v>0</v>
          </cell>
          <cell r="O1452">
            <v>1487.71</v>
          </cell>
        </row>
        <row r="1453">
          <cell r="B1453" t="str">
            <v>NON BARG</v>
          </cell>
          <cell r="C1453">
            <v>53</v>
          </cell>
          <cell r="D1453" t="str">
            <v>POWER SYSTEMS</v>
          </cell>
          <cell r="E1453" t="str">
            <v>Operational</v>
          </cell>
          <cell r="F1453">
            <v>250</v>
          </cell>
          <cell r="G1453" t="str">
            <v>Non Productive</v>
          </cell>
          <cell r="H1453" t="str">
            <v>TEMPORARY RELIEVING</v>
          </cell>
          <cell r="I1453">
            <v>15617</v>
          </cell>
          <cell r="J1453">
            <v>37328.699999999997</v>
          </cell>
          <cell r="K1453">
            <v>0</v>
          </cell>
          <cell r="L1453">
            <v>37328.699999999997</v>
          </cell>
          <cell r="M1453">
            <v>37328.699999999997</v>
          </cell>
          <cell r="N1453">
            <v>0</v>
          </cell>
          <cell r="O1453">
            <v>37328.699999999997</v>
          </cell>
        </row>
        <row r="1454">
          <cell r="B1454" t="str">
            <v>NON BARG</v>
          </cell>
          <cell r="C1454">
            <v>53</v>
          </cell>
          <cell r="D1454" t="str">
            <v>POWER SYSTEMS</v>
          </cell>
          <cell r="E1454" t="str">
            <v>Operational</v>
          </cell>
          <cell r="F1454">
            <v>300</v>
          </cell>
          <cell r="G1454" t="str">
            <v>Non Productive</v>
          </cell>
          <cell r="H1454" t="str">
            <v>PERF EXC REWARD</v>
          </cell>
          <cell r="I1454">
            <v>0</v>
          </cell>
          <cell r="J1454">
            <v>2916950</v>
          </cell>
          <cell r="K1454">
            <v>0</v>
          </cell>
          <cell r="L1454">
            <v>2916950</v>
          </cell>
          <cell r="M1454">
            <v>2916950</v>
          </cell>
          <cell r="N1454">
            <v>0</v>
          </cell>
          <cell r="O1454">
            <v>2916950</v>
          </cell>
        </row>
        <row r="1455">
          <cell r="B1455" t="str">
            <v>NON BARG</v>
          </cell>
          <cell r="C1455">
            <v>53</v>
          </cell>
          <cell r="D1455" t="str">
            <v>POWER SYSTEMS</v>
          </cell>
          <cell r="E1455" t="str">
            <v>Operational</v>
          </cell>
          <cell r="F1455">
            <v>310</v>
          </cell>
          <cell r="G1455" t="str">
            <v>Excluded</v>
          </cell>
          <cell r="H1455" t="str">
            <v>DISABILITY - COMPANY</v>
          </cell>
          <cell r="I1455">
            <v>0</v>
          </cell>
          <cell r="J1455">
            <v>4147.24</v>
          </cell>
          <cell r="K1455">
            <v>0</v>
          </cell>
          <cell r="L1455">
            <v>0</v>
          </cell>
          <cell r="M1455">
            <v>0</v>
          </cell>
          <cell r="N1455">
            <v>4147.24</v>
          </cell>
          <cell r="O1455">
            <v>4147.24</v>
          </cell>
        </row>
        <row r="1456">
          <cell r="B1456" t="str">
            <v>NON BARG</v>
          </cell>
          <cell r="C1456">
            <v>53</v>
          </cell>
          <cell r="D1456" t="str">
            <v>POWER SYSTEMS</v>
          </cell>
          <cell r="E1456" t="str">
            <v>Operational</v>
          </cell>
          <cell r="F1456">
            <v>330</v>
          </cell>
          <cell r="G1456" t="str">
            <v>Excluded</v>
          </cell>
          <cell r="H1456" t="str">
            <v>RETRO PAY THRFTBL</v>
          </cell>
          <cell r="I1456">
            <v>0</v>
          </cell>
          <cell r="J1456">
            <v>15009.9</v>
          </cell>
          <cell r="K1456">
            <v>0</v>
          </cell>
          <cell r="L1456">
            <v>0</v>
          </cell>
          <cell r="M1456">
            <v>0</v>
          </cell>
          <cell r="N1456">
            <v>15009.9</v>
          </cell>
          <cell r="O1456">
            <v>15009.9</v>
          </cell>
        </row>
        <row r="1457">
          <cell r="B1457" t="str">
            <v>NON BARG</v>
          </cell>
          <cell r="C1457">
            <v>53</v>
          </cell>
          <cell r="D1457" t="str">
            <v>POWER SYSTEMS</v>
          </cell>
          <cell r="E1457" t="str">
            <v>Operational</v>
          </cell>
          <cell r="F1457">
            <v>370</v>
          </cell>
          <cell r="G1457" t="str">
            <v>Excluded</v>
          </cell>
          <cell r="H1457" t="str">
            <v>VACATION SELL</v>
          </cell>
          <cell r="I1457">
            <v>0</v>
          </cell>
          <cell r="J1457">
            <v>201.98</v>
          </cell>
          <cell r="K1457">
            <v>0</v>
          </cell>
          <cell r="L1457">
            <v>0</v>
          </cell>
          <cell r="M1457">
            <v>0</v>
          </cell>
          <cell r="N1457">
            <v>201.98</v>
          </cell>
          <cell r="O1457">
            <v>201.98</v>
          </cell>
        </row>
        <row r="1458">
          <cell r="B1458" t="str">
            <v>NON BARG</v>
          </cell>
          <cell r="C1458">
            <v>53</v>
          </cell>
          <cell r="D1458" t="str">
            <v>POWER SYSTEMS</v>
          </cell>
          <cell r="E1458" t="str">
            <v>Operational</v>
          </cell>
          <cell r="F1458">
            <v>410</v>
          </cell>
          <cell r="G1458" t="str">
            <v>Non Productive</v>
          </cell>
          <cell r="H1458" t="str">
            <v>PART DAY DISABILITY</v>
          </cell>
          <cell r="I1458">
            <v>43</v>
          </cell>
          <cell r="J1458">
            <v>1557.34</v>
          </cell>
          <cell r="K1458">
            <v>0</v>
          </cell>
          <cell r="L1458">
            <v>1557.34</v>
          </cell>
          <cell r="M1458">
            <v>1557.34</v>
          </cell>
          <cell r="N1458">
            <v>0</v>
          </cell>
          <cell r="O1458">
            <v>1557.34</v>
          </cell>
        </row>
        <row r="1459">
          <cell r="B1459" t="str">
            <v>NON BARG</v>
          </cell>
          <cell r="C1459">
            <v>53</v>
          </cell>
          <cell r="D1459" t="str">
            <v>POWER SYSTEMS</v>
          </cell>
          <cell r="E1459" t="str">
            <v>Operational</v>
          </cell>
          <cell r="F1459">
            <v>430</v>
          </cell>
          <cell r="G1459" t="str">
            <v>Non Productive</v>
          </cell>
          <cell r="H1459" t="str">
            <v>FINAL VACATION ALLOW</v>
          </cell>
          <cell r="I1459">
            <v>10381.5</v>
          </cell>
          <cell r="J1459">
            <v>337020.53</v>
          </cell>
          <cell r="K1459">
            <v>0</v>
          </cell>
          <cell r="L1459">
            <v>337020.53</v>
          </cell>
          <cell r="M1459">
            <v>337020.53</v>
          </cell>
          <cell r="N1459">
            <v>0</v>
          </cell>
          <cell r="O1459">
            <v>337020.53</v>
          </cell>
        </row>
        <row r="1460">
          <cell r="B1460" t="str">
            <v>NON BARG</v>
          </cell>
          <cell r="C1460">
            <v>53</v>
          </cell>
          <cell r="D1460" t="str">
            <v>POWER SYSTEMS</v>
          </cell>
          <cell r="E1460" t="str">
            <v>Operational</v>
          </cell>
          <cell r="F1460">
            <v>440</v>
          </cell>
          <cell r="G1460" t="str">
            <v>Non Productive</v>
          </cell>
          <cell r="H1460" t="str">
            <v>EXTENSION SICK TIME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</row>
        <row r="1461">
          <cell r="B1461" t="str">
            <v>NON BARG</v>
          </cell>
          <cell r="C1461">
            <v>53</v>
          </cell>
          <cell r="D1461" t="str">
            <v>POWER SYSTEMS</v>
          </cell>
          <cell r="E1461" t="str">
            <v>Operational</v>
          </cell>
          <cell r="F1461">
            <v>450</v>
          </cell>
          <cell r="G1461" t="str">
            <v>Non Productive</v>
          </cell>
          <cell r="H1461" t="str">
            <v>LIGHT DUTY OJ INJ</v>
          </cell>
          <cell r="I1461">
            <v>112</v>
          </cell>
          <cell r="J1461">
            <v>1598.8</v>
          </cell>
          <cell r="K1461">
            <v>0</v>
          </cell>
          <cell r="L1461">
            <v>1598.8</v>
          </cell>
          <cell r="M1461">
            <v>1598.8</v>
          </cell>
          <cell r="N1461">
            <v>0</v>
          </cell>
          <cell r="O1461">
            <v>1598.8</v>
          </cell>
        </row>
        <row r="1462">
          <cell r="B1462" t="str">
            <v>NON BARG</v>
          </cell>
          <cell r="C1462">
            <v>53</v>
          </cell>
          <cell r="D1462" t="str">
            <v>POWER SYSTEMS</v>
          </cell>
          <cell r="E1462" t="str">
            <v>Operational</v>
          </cell>
          <cell r="F1462">
            <v>460</v>
          </cell>
          <cell r="G1462" t="str">
            <v>Non Productive</v>
          </cell>
          <cell r="H1462" t="str">
            <v>LIGHT DUTY-OTHER</v>
          </cell>
          <cell r="I1462">
            <v>715</v>
          </cell>
          <cell r="J1462">
            <v>15158.25</v>
          </cell>
          <cell r="K1462">
            <v>0</v>
          </cell>
          <cell r="L1462">
            <v>15158.25</v>
          </cell>
          <cell r="M1462">
            <v>15158.25</v>
          </cell>
          <cell r="N1462">
            <v>0</v>
          </cell>
          <cell r="O1462">
            <v>15158.25</v>
          </cell>
        </row>
        <row r="1463">
          <cell r="B1463" t="str">
            <v>NON BARG</v>
          </cell>
          <cell r="C1463">
            <v>53</v>
          </cell>
          <cell r="D1463" t="str">
            <v>POWER SYSTEMS</v>
          </cell>
          <cell r="E1463" t="str">
            <v>Operational</v>
          </cell>
          <cell r="F1463">
            <v>480</v>
          </cell>
          <cell r="G1463" t="str">
            <v>Non Productive</v>
          </cell>
          <cell r="H1463" t="str">
            <v>FINAL FLOATING HOL</v>
          </cell>
          <cell r="I1463">
            <v>192</v>
          </cell>
          <cell r="J1463">
            <v>8195.5400000000009</v>
          </cell>
          <cell r="K1463">
            <v>0</v>
          </cell>
          <cell r="L1463">
            <v>8195.5400000000009</v>
          </cell>
          <cell r="M1463">
            <v>8195.5400000000009</v>
          </cell>
          <cell r="N1463">
            <v>0</v>
          </cell>
          <cell r="O1463">
            <v>8195.5400000000009</v>
          </cell>
        </row>
        <row r="1464">
          <cell r="B1464" t="str">
            <v>NON BARG</v>
          </cell>
          <cell r="C1464">
            <v>53</v>
          </cell>
          <cell r="D1464" t="str">
            <v>POWER SYSTEMS</v>
          </cell>
          <cell r="E1464" t="str">
            <v>Operational</v>
          </cell>
          <cell r="F1464">
            <v>530</v>
          </cell>
          <cell r="G1464" t="str">
            <v>Non Productive</v>
          </cell>
          <cell r="H1464" t="str">
            <v>S/T DISAB 100 PCT</v>
          </cell>
          <cell r="I1464">
            <v>5488</v>
          </cell>
          <cell r="J1464">
            <v>148988.85</v>
          </cell>
          <cell r="K1464">
            <v>0</v>
          </cell>
          <cell r="L1464">
            <v>148988.85</v>
          </cell>
          <cell r="M1464">
            <v>148988.85</v>
          </cell>
          <cell r="N1464">
            <v>0</v>
          </cell>
          <cell r="O1464">
            <v>148988.85</v>
          </cell>
        </row>
        <row r="1465">
          <cell r="B1465" t="str">
            <v>NON BARG</v>
          </cell>
          <cell r="C1465">
            <v>53</v>
          </cell>
          <cell r="D1465" t="str">
            <v>POWER SYSTEMS</v>
          </cell>
          <cell r="E1465" t="str">
            <v>Operational</v>
          </cell>
          <cell r="F1465">
            <v>540</v>
          </cell>
          <cell r="G1465" t="str">
            <v>Non Productive</v>
          </cell>
          <cell r="H1465" t="str">
            <v>S/T DISAB 80 PCT</v>
          </cell>
          <cell r="I1465">
            <v>1296</v>
          </cell>
          <cell r="J1465">
            <v>23038.880000000001</v>
          </cell>
          <cell r="K1465">
            <v>0</v>
          </cell>
          <cell r="L1465">
            <v>23038.880000000001</v>
          </cell>
          <cell r="M1465">
            <v>23038.880000000001</v>
          </cell>
          <cell r="N1465">
            <v>0</v>
          </cell>
          <cell r="O1465">
            <v>23038.880000000001</v>
          </cell>
        </row>
        <row r="1466">
          <cell r="B1466" t="str">
            <v>NON BARG</v>
          </cell>
          <cell r="C1466">
            <v>53</v>
          </cell>
          <cell r="D1466" t="str">
            <v>POWER SYSTEMS</v>
          </cell>
          <cell r="E1466" t="str">
            <v>Operational</v>
          </cell>
          <cell r="F1466">
            <v>550</v>
          </cell>
          <cell r="G1466" t="str">
            <v>Non Productive</v>
          </cell>
          <cell r="H1466" t="str">
            <v>S/T DISAB 60 PCT</v>
          </cell>
          <cell r="I1466">
            <v>1209</v>
          </cell>
          <cell r="J1466">
            <v>14103.54</v>
          </cell>
          <cell r="K1466">
            <v>0</v>
          </cell>
          <cell r="L1466">
            <v>14103.54</v>
          </cell>
          <cell r="M1466">
            <v>14103.54</v>
          </cell>
          <cell r="N1466">
            <v>0</v>
          </cell>
          <cell r="O1466">
            <v>14103.54</v>
          </cell>
        </row>
        <row r="1467">
          <cell r="B1467" t="str">
            <v>NON BARG</v>
          </cell>
          <cell r="C1467">
            <v>53</v>
          </cell>
          <cell r="D1467" t="str">
            <v>POWER SYSTEMS</v>
          </cell>
          <cell r="E1467" t="str">
            <v>Operational</v>
          </cell>
          <cell r="F1467">
            <v>560</v>
          </cell>
          <cell r="G1467" t="str">
            <v>Non Productive</v>
          </cell>
          <cell r="H1467" t="str">
            <v>LUMP SUM - MERIT</v>
          </cell>
          <cell r="I1467">
            <v>0</v>
          </cell>
          <cell r="J1467">
            <v>1235409</v>
          </cell>
          <cell r="K1467">
            <v>0</v>
          </cell>
          <cell r="L1467">
            <v>1235409</v>
          </cell>
          <cell r="M1467">
            <v>1235409</v>
          </cell>
          <cell r="N1467">
            <v>0</v>
          </cell>
          <cell r="O1467">
            <v>1235409</v>
          </cell>
        </row>
        <row r="1468">
          <cell r="B1468" t="str">
            <v>NON BARG</v>
          </cell>
          <cell r="C1468">
            <v>53</v>
          </cell>
          <cell r="D1468" t="str">
            <v>POWER SYSTEMS</v>
          </cell>
          <cell r="E1468" t="str">
            <v>Operational</v>
          </cell>
          <cell r="F1468">
            <v>580</v>
          </cell>
          <cell r="G1468" t="str">
            <v>Non Productive</v>
          </cell>
          <cell r="H1468" t="str">
            <v>SICKNESS IN FAMILY</v>
          </cell>
          <cell r="I1468">
            <v>6863</v>
          </cell>
          <cell r="J1468">
            <v>197044.58</v>
          </cell>
          <cell r="K1468">
            <v>0</v>
          </cell>
          <cell r="L1468">
            <v>197044.58</v>
          </cell>
          <cell r="M1468">
            <v>197044.58</v>
          </cell>
          <cell r="N1468">
            <v>0</v>
          </cell>
          <cell r="O1468">
            <v>197044.58</v>
          </cell>
        </row>
        <row r="1469">
          <cell r="B1469" t="str">
            <v>NON BARG</v>
          </cell>
          <cell r="C1469">
            <v>53</v>
          </cell>
          <cell r="D1469" t="str">
            <v>POWER SYSTEMS</v>
          </cell>
          <cell r="E1469" t="str">
            <v>Operational</v>
          </cell>
          <cell r="F1469">
            <v>960</v>
          </cell>
          <cell r="G1469" t="str">
            <v>Excluded</v>
          </cell>
          <cell r="H1469" t="str">
            <v>PRETAX CHILD-CARE DEDUCTION</v>
          </cell>
          <cell r="I1469">
            <v>0</v>
          </cell>
          <cell r="J1469">
            <v>-931.5</v>
          </cell>
          <cell r="K1469">
            <v>0</v>
          </cell>
          <cell r="L1469">
            <v>0</v>
          </cell>
          <cell r="M1469">
            <v>0</v>
          </cell>
          <cell r="N1469">
            <v>-931.5</v>
          </cell>
          <cell r="O1469">
            <v>-931.5</v>
          </cell>
        </row>
        <row r="1470">
          <cell r="B1470" t="str">
            <v>NON BARG</v>
          </cell>
          <cell r="C1470">
            <v>53</v>
          </cell>
          <cell r="D1470" t="str">
            <v>POWER SYSTEMS</v>
          </cell>
          <cell r="E1470" t="str">
            <v>Operational</v>
          </cell>
          <cell r="F1470">
            <v>970</v>
          </cell>
          <cell r="G1470" t="str">
            <v>Excluded</v>
          </cell>
          <cell r="H1470" t="str">
            <v>PRETAX MEDICAL</v>
          </cell>
          <cell r="I1470">
            <v>0</v>
          </cell>
          <cell r="J1470">
            <v>-5429401.7599999998</v>
          </cell>
          <cell r="K1470">
            <v>0</v>
          </cell>
          <cell r="L1470">
            <v>0</v>
          </cell>
          <cell r="M1470">
            <v>0</v>
          </cell>
          <cell r="N1470">
            <v>-5429401.7599999998</v>
          </cell>
          <cell r="O1470">
            <v>-5429401.7599999998</v>
          </cell>
        </row>
        <row r="1471">
          <cell r="B1471" t="str">
            <v>NON BARG</v>
          </cell>
          <cell r="C1471">
            <v>53</v>
          </cell>
          <cell r="D1471" t="str">
            <v>POWER SYSTEMS</v>
          </cell>
          <cell r="E1471" t="str">
            <v>Operational</v>
          </cell>
          <cell r="F1471">
            <v>971</v>
          </cell>
          <cell r="G1471" t="str">
            <v>Excluded</v>
          </cell>
          <cell r="H1471" t="str">
            <v>MEDICAL BENEFIT $</v>
          </cell>
          <cell r="I1471">
            <v>0</v>
          </cell>
          <cell r="J1471">
            <v>4194712</v>
          </cell>
          <cell r="K1471">
            <v>0</v>
          </cell>
          <cell r="L1471">
            <v>0</v>
          </cell>
          <cell r="M1471">
            <v>0</v>
          </cell>
          <cell r="N1471">
            <v>4194712</v>
          </cell>
          <cell r="O1471">
            <v>4194712</v>
          </cell>
        </row>
        <row r="1472">
          <cell r="B1472" t="str">
            <v>NON BARG</v>
          </cell>
          <cell r="C1472">
            <v>53</v>
          </cell>
          <cell r="D1472" t="str">
            <v>POWER SYSTEMS</v>
          </cell>
          <cell r="E1472" t="str">
            <v>Operational</v>
          </cell>
          <cell r="F1472">
            <v>972</v>
          </cell>
          <cell r="G1472" t="str">
            <v>Excluded</v>
          </cell>
          <cell r="H1472" t="str">
            <v>PRETAX DENTAL</v>
          </cell>
          <cell r="I1472">
            <v>0</v>
          </cell>
          <cell r="J1472">
            <v>-278180.21000000002</v>
          </cell>
          <cell r="K1472">
            <v>0</v>
          </cell>
          <cell r="L1472">
            <v>0</v>
          </cell>
          <cell r="M1472">
            <v>0</v>
          </cell>
          <cell r="N1472">
            <v>-278180.21000000002</v>
          </cell>
          <cell r="O1472">
            <v>-278180.21000000002</v>
          </cell>
        </row>
        <row r="1473">
          <cell r="B1473" t="str">
            <v>NON BARG</v>
          </cell>
          <cell r="C1473">
            <v>53</v>
          </cell>
          <cell r="D1473" t="str">
            <v>POWER SYSTEMS</v>
          </cell>
          <cell r="E1473" t="str">
            <v>Operational</v>
          </cell>
          <cell r="F1473">
            <v>973</v>
          </cell>
          <cell r="G1473" t="str">
            <v>Excluded</v>
          </cell>
          <cell r="H1473" t="str">
            <v>DENTAL BENEFIT $</v>
          </cell>
          <cell r="I1473">
            <v>0</v>
          </cell>
          <cell r="J1473">
            <v>117123.5</v>
          </cell>
          <cell r="K1473">
            <v>0</v>
          </cell>
          <cell r="L1473">
            <v>0</v>
          </cell>
          <cell r="M1473">
            <v>0</v>
          </cell>
          <cell r="N1473">
            <v>117123.5</v>
          </cell>
          <cell r="O1473">
            <v>117123.5</v>
          </cell>
        </row>
        <row r="1474">
          <cell r="B1474" t="str">
            <v>NON BARG</v>
          </cell>
          <cell r="C1474">
            <v>53</v>
          </cell>
          <cell r="D1474" t="str">
            <v>POWER SYSTEMS</v>
          </cell>
          <cell r="E1474" t="str">
            <v>Operational</v>
          </cell>
          <cell r="F1474">
            <v>974</v>
          </cell>
          <cell r="G1474" t="str">
            <v>Excluded</v>
          </cell>
          <cell r="H1474" t="str">
            <v>PRETAX EMP LIFE INS</v>
          </cell>
          <cell r="I1474">
            <v>0</v>
          </cell>
          <cell r="J1474">
            <v>-525885.59</v>
          </cell>
          <cell r="K1474">
            <v>0</v>
          </cell>
          <cell r="L1474">
            <v>0</v>
          </cell>
          <cell r="M1474">
            <v>0</v>
          </cell>
          <cell r="N1474">
            <v>-525885.59</v>
          </cell>
          <cell r="O1474">
            <v>-525885.59</v>
          </cell>
        </row>
        <row r="1475">
          <cell r="B1475" t="str">
            <v>NON BARG</v>
          </cell>
          <cell r="C1475">
            <v>53</v>
          </cell>
          <cell r="D1475" t="str">
            <v>POWER SYSTEMS</v>
          </cell>
          <cell r="E1475" t="str">
            <v>Operational</v>
          </cell>
          <cell r="F1475">
            <v>976</v>
          </cell>
          <cell r="G1475" t="str">
            <v>Excluded</v>
          </cell>
          <cell r="H1475" t="str">
            <v>LIFE INS BENEFIT $</v>
          </cell>
          <cell r="I1475">
            <v>0</v>
          </cell>
          <cell r="J1475">
            <v>130204.14</v>
          </cell>
          <cell r="K1475">
            <v>0</v>
          </cell>
          <cell r="L1475">
            <v>0</v>
          </cell>
          <cell r="M1475">
            <v>0</v>
          </cell>
          <cell r="N1475">
            <v>130204.14</v>
          </cell>
          <cell r="O1475">
            <v>130204.14</v>
          </cell>
        </row>
        <row r="1476">
          <cell r="B1476" t="str">
            <v>NON BARG</v>
          </cell>
          <cell r="C1476">
            <v>53</v>
          </cell>
          <cell r="D1476" t="str">
            <v>POWER SYSTEMS</v>
          </cell>
          <cell r="E1476" t="str">
            <v>Operational</v>
          </cell>
          <cell r="F1476">
            <v>977</v>
          </cell>
          <cell r="G1476" t="str">
            <v>Excluded</v>
          </cell>
          <cell r="H1476" t="str">
            <v>PRETAX LTD</v>
          </cell>
          <cell r="I1476">
            <v>0</v>
          </cell>
          <cell r="J1476">
            <v>-614139.98</v>
          </cell>
          <cell r="K1476">
            <v>0</v>
          </cell>
          <cell r="L1476">
            <v>0</v>
          </cell>
          <cell r="M1476">
            <v>0</v>
          </cell>
          <cell r="N1476">
            <v>-614139.98</v>
          </cell>
          <cell r="O1476">
            <v>-614139.98</v>
          </cell>
        </row>
        <row r="1477">
          <cell r="B1477" t="str">
            <v>NON BARG</v>
          </cell>
          <cell r="C1477">
            <v>53</v>
          </cell>
          <cell r="D1477" t="str">
            <v>POWER SYSTEMS</v>
          </cell>
          <cell r="E1477" t="str">
            <v>Operational</v>
          </cell>
          <cell r="F1477">
            <v>978</v>
          </cell>
          <cell r="G1477" t="str">
            <v>Excluded</v>
          </cell>
          <cell r="H1477" t="str">
            <v>LTD BENEFIT $</v>
          </cell>
          <cell r="I1477">
            <v>0</v>
          </cell>
          <cell r="J1477">
            <v>575796.1</v>
          </cell>
          <cell r="K1477">
            <v>0</v>
          </cell>
          <cell r="L1477">
            <v>0</v>
          </cell>
          <cell r="M1477">
            <v>0</v>
          </cell>
          <cell r="N1477">
            <v>575796.1</v>
          </cell>
          <cell r="O1477">
            <v>575796.1</v>
          </cell>
        </row>
        <row r="1478">
          <cell r="B1478" t="str">
            <v>NON BARG</v>
          </cell>
          <cell r="C1478">
            <v>53</v>
          </cell>
          <cell r="D1478" t="str">
            <v>POWER SYSTEMS</v>
          </cell>
          <cell r="E1478" t="str">
            <v>Operational</v>
          </cell>
          <cell r="F1478">
            <v>979</v>
          </cell>
          <cell r="G1478" t="str">
            <v>Excluded</v>
          </cell>
          <cell r="H1478" t="str">
            <v>VACATION BUY</v>
          </cell>
          <cell r="I1478">
            <v>0</v>
          </cell>
          <cell r="J1478">
            <v>-353322.69</v>
          </cell>
          <cell r="K1478">
            <v>0</v>
          </cell>
          <cell r="L1478">
            <v>0</v>
          </cell>
          <cell r="M1478">
            <v>0</v>
          </cell>
          <cell r="N1478">
            <v>-353322.69</v>
          </cell>
          <cell r="O1478">
            <v>-353322.69</v>
          </cell>
        </row>
        <row r="1479">
          <cell r="B1479" t="str">
            <v>NON BARG</v>
          </cell>
          <cell r="C1479">
            <v>53</v>
          </cell>
          <cell r="D1479" t="str">
            <v>POWER SYSTEMS</v>
          </cell>
          <cell r="E1479" t="str">
            <v>Operational</v>
          </cell>
          <cell r="F1479">
            <v>981</v>
          </cell>
          <cell r="G1479" t="str">
            <v>Excluded</v>
          </cell>
          <cell r="H1479" t="str">
            <v>PRETAX HLTH CARE</v>
          </cell>
          <cell r="I1479">
            <v>0</v>
          </cell>
          <cell r="J1479">
            <v>-288343.81</v>
          </cell>
          <cell r="K1479">
            <v>0</v>
          </cell>
          <cell r="L1479">
            <v>0</v>
          </cell>
          <cell r="M1479">
            <v>0</v>
          </cell>
          <cell r="N1479">
            <v>-288343.81</v>
          </cell>
          <cell r="O1479">
            <v>-288343.81</v>
          </cell>
        </row>
        <row r="1480">
          <cell r="B1480" t="str">
            <v>NON BARG</v>
          </cell>
          <cell r="C1480">
            <v>53</v>
          </cell>
          <cell r="D1480" t="str">
            <v>POWER SYSTEMS</v>
          </cell>
          <cell r="E1480" t="str">
            <v>Operational</v>
          </cell>
          <cell r="F1480">
            <v>983</v>
          </cell>
          <cell r="G1480" t="str">
            <v>Excluded</v>
          </cell>
          <cell r="H1480" t="str">
            <v>PRETAX DEP CARE</v>
          </cell>
          <cell r="I1480">
            <v>0</v>
          </cell>
          <cell r="J1480">
            <v>-112047.44</v>
          </cell>
          <cell r="K1480">
            <v>0</v>
          </cell>
          <cell r="L1480">
            <v>0</v>
          </cell>
          <cell r="M1480">
            <v>0</v>
          </cell>
          <cell r="N1480">
            <v>-112047.44</v>
          </cell>
          <cell r="O1480">
            <v>-112047.44</v>
          </cell>
        </row>
        <row r="1481">
          <cell r="B1481" t="str">
            <v>NON BARG</v>
          </cell>
          <cell r="C1481">
            <v>53</v>
          </cell>
          <cell r="D1481" t="str">
            <v>POWER SYSTEMS</v>
          </cell>
          <cell r="E1481" t="str">
            <v>Operational</v>
          </cell>
          <cell r="F1481">
            <v>984</v>
          </cell>
          <cell r="G1481" t="str">
            <v>Excluded</v>
          </cell>
          <cell r="H1481" t="str">
            <v>VISION - PRE-TAX DED</v>
          </cell>
          <cell r="I1481">
            <v>0</v>
          </cell>
          <cell r="J1481">
            <v>-130997.89</v>
          </cell>
          <cell r="K1481">
            <v>0</v>
          </cell>
          <cell r="L1481">
            <v>0</v>
          </cell>
          <cell r="M1481">
            <v>0</v>
          </cell>
          <cell r="N1481">
            <v>-130997.89</v>
          </cell>
          <cell r="O1481">
            <v>-130997.89</v>
          </cell>
        </row>
        <row r="1482">
          <cell r="B1482" t="str">
            <v>NON BARG</v>
          </cell>
          <cell r="C1482">
            <v>53</v>
          </cell>
          <cell r="D1482" t="str">
            <v>POWER SYSTEMS</v>
          </cell>
          <cell r="E1482" t="str">
            <v>Operational</v>
          </cell>
          <cell r="F1482">
            <v>985</v>
          </cell>
          <cell r="G1482" t="str">
            <v>Excluded</v>
          </cell>
          <cell r="H1482" t="str">
            <v>VACATION BUY</v>
          </cell>
          <cell r="I1482">
            <v>0</v>
          </cell>
          <cell r="J1482">
            <v>-4592.08</v>
          </cell>
          <cell r="K1482">
            <v>0</v>
          </cell>
          <cell r="L1482">
            <v>0</v>
          </cell>
          <cell r="M1482">
            <v>0</v>
          </cell>
          <cell r="N1482">
            <v>-4592.08</v>
          </cell>
          <cell r="O1482">
            <v>-4592.08</v>
          </cell>
        </row>
        <row r="1483">
          <cell r="B1483" t="str">
            <v>NON BARG</v>
          </cell>
          <cell r="C1483">
            <v>53</v>
          </cell>
          <cell r="D1483" t="str">
            <v>POWER SYSTEMS</v>
          </cell>
          <cell r="E1483" t="str">
            <v>Operational</v>
          </cell>
          <cell r="F1483">
            <v>990</v>
          </cell>
          <cell r="G1483" t="str">
            <v>Excluded</v>
          </cell>
          <cell r="H1483" t="str">
            <v>THRIFT CATCH UP</v>
          </cell>
          <cell r="I1483">
            <v>0</v>
          </cell>
          <cell r="J1483">
            <v>-70465.39</v>
          </cell>
          <cell r="K1483">
            <v>0</v>
          </cell>
          <cell r="L1483">
            <v>0</v>
          </cell>
          <cell r="M1483">
            <v>0</v>
          </cell>
          <cell r="N1483">
            <v>-70465.39</v>
          </cell>
          <cell r="O1483">
            <v>-70465.39</v>
          </cell>
        </row>
        <row r="1484">
          <cell r="B1484" t="str">
            <v>NON BARG</v>
          </cell>
          <cell r="C1484">
            <v>53</v>
          </cell>
          <cell r="D1484" t="str">
            <v>POWER SYSTEMS</v>
          </cell>
          <cell r="E1484" t="str">
            <v>Operational</v>
          </cell>
          <cell r="F1484">
            <v>998</v>
          </cell>
          <cell r="G1484" t="str">
            <v>Excluded</v>
          </cell>
          <cell r="H1484" t="str">
            <v>BA THRFT STP AT CAP</v>
          </cell>
          <cell r="I1484">
            <v>0</v>
          </cell>
          <cell r="J1484">
            <v>-5347952.2300000004</v>
          </cell>
          <cell r="K1484">
            <v>0</v>
          </cell>
          <cell r="L1484">
            <v>0</v>
          </cell>
          <cell r="M1484">
            <v>0</v>
          </cell>
          <cell r="N1484">
            <v>-5347952.2300000004</v>
          </cell>
          <cell r="O1484">
            <v>-5347952.2300000004</v>
          </cell>
        </row>
        <row r="1485">
          <cell r="B1485" t="str">
            <v>NON BARG</v>
          </cell>
          <cell r="C1485">
            <v>53</v>
          </cell>
          <cell r="D1485" t="str">
            <v>POWER SYSTEMS</v>
          </cell>
          <cell r="E1485" t="str">
            <v>Operational</v>
          </cell>
          <cell r="F1485">
            <v>999</v>
          </cell>
          <cell r="G1485" t="str">
            <v>Excluded</v>
          </cell>
          <cell r="H1485" t="str">
            <v>SUP THRFT STP AT CAP</v>
          </cell>
          <cell r="I1485">
            <v>0</v>
          </cell>
          <cell r="J1485">
            <v>-3233664.01</v>
          </cell>
          <cell r="K1485">
            <v>0</v>
          </cell>
          <cell r="L1485">
            <v>0</v>
          </cell>
          <cell r="M1485">
            <v>0</v>
          </cell>
          <cell r="N1485">
            <v>-3233664.01</v>
          </cell>
          <cell r="O1485">
            <v>-3233664.01</v>
          </cell>
        </row>
        <row r="1486">
          <cell r="B1486" t="str">
            <v>NON BARG</v>
          </cell>
          <cell r="C1486">
            <v>53</v>
          </cell>
          <cell r="D1486" t="str">
            <v>POWER SYSTEMS</v>
          </cell>
          <cell r="E1486" t="str">
            <v>Operational</v>
          </cell>
          <cell r="F1486" t="str">
            <v>C09</v>
          </cell>
          <cell r="G1486" t="str">
            <v>Excluded</v>
          </cell>
          <cell r="H1486" t="str">
            <v>SEVERANCE PAY</v>
          </cell>
          <cell r="I1486">
            <v>0</v>
          </cell>
          <cell r="J1486">
            <v>474971</v>
          </cell>
          <cell r="K1486">
            <v>0</v>
          </cell>
          <cell r="L1486">
            <v>0</v>
          </cell>
          <cell r="M1486">
            <v>0</v>
          </cell>
          <cell r="N1486">
            <v>474971</v>
          </cell>
          <cell r="O1486">
            <v>474971</v>
          </cell>
        </row>
        <row r="1487">
          <cell r="B1487" t="str">
            <v>NON BARG</v>
          </cell>
          <cell r="C1487">
            <v>53</v>
          </cell>
          <cell r="D1487" t="str">
            <v>POWER SYSTEMS</v>
          </cell>
          <cell r="E1487" t="str">
            <v>Operational</v>
          </cell>
          <cell r="F1487" t="str">
            <v>C25</v>
          </cell>
          <cell r="G1487" t="str">
            <v>Excluded</v>
          </cell>
          <cell r="H1487" t="str">
            <v>CALL OUT LIST OT</v>
          </cell>
          <cell r="I1487">
            <v>0</v>
          </cell>
          <cell r="J1487">
            <v>555.24</v>
          </cell>
          <cell r="K1487">
            <v>0</v>
          </cell>
          <cell r="L1487">
            <v>0</v>
          </cell>
          <cell r="M1487">
            <v>0</v>
          </cell>
          <cell r="N1487">
            <v>555.24</v>
          </cell>
          <cell r="O1487">
            <v>555.24</v>
          </cell>
        </row>
        <row r="1488">
          <cell r="B1488" t="str">
            <v>NON BARG</v>
          </cell>
          <cell r="C1488">
            <v>53</v>
          </cell>
          <cell r="D1488" t="str">
            <v>POWER SYSTEMS</v>
          </cell>
          <cell r="E1488" t="str">
            <v>Operational</v>
          </cell>
          <cell r="F1488" t="str">
            <v>C37</v>
          </cell>
          <cell r="G1488" t="str">
            <v>Excluded</v>
          </cell>
          <cell r="H1488" t="str">
            <v>UNUSED VACATION PAY</v>
          </cell>
          <cell r="I1488">
            <v>0</v>
          </cell>
          <cell r="J1488">
            <v>21198.720000000001</v>
          </cell>
          <cell r="K1488">
            <v>0</v>
          </cell>
          <cell r="L1488">
            <v>0</v>
          </cell>
          <cell r="M1488">
            <v>0</v>
          </cell>
          <cell r="N1488">
            <v>21198.720000000001</v>
          </cell>
          <cell r="O1488">
            <v>21198.720000000001</v>
          </cell>
        </row>
        <row r="1489">
          <cell r="B1489" t="str">
            <v>NON BARG</v>
          </cell>
          <cell r="C1489">
            <v>53</v>
          </cell>
          <cell r="D1489" t="str">
            <v>POWER SYSTEMS</v>
          </cell>
          <cell r="E1489" t="str">
            <v>Operational</v>
          </cell>
          <cell r="F1489" t="str">
            <v>C40</v>
          </cell>
          <cell r="G1489" t="str">
            <v>Excluded</v>
          </cell>
          <cell r="H1489" t="str">
            <v>ADOPTION ASSISTANCE</v>
          </cell>
          <cell r="I1489">
            <v>0</v>
          </cell>
          <cell r="J1489">
            <v>8000</v>
          </cell>
          <cell r="K1489">
            <v>0</v>
          </cell>
          <cell r="L1489">
            <v>0</v>
          </cell>
          <cell r="M1489">
            <v>0</v>
          </cell>
          <cell r="N1489">
            <v>8000</v>
          </cell>
          <cell r="O1489">
            <v>8000</v>
          </cell>
        </row>
        <row r="1490">
          <cell r="B1490" t="str">
            <v>NON BARG</v>
          </cell>
          <cell r="C1490">
            <v>53</v>
          </cell>
          <cell r="D1490" t="str">
            <v>POWER SYSTEMS</v>
          </cell>
          <cell r="E1490" t="str">
            <v>Operational</v>
          </cell>
          <cell r="F1490" t="str">
            <v>C65</v>
          </cell>
          <cell r="G1490" t="str">
            <v>Excluded</v>
          </cell>
          <cell r="H1490" t="str">
            <v>INSTR PAY-CET</v>
          </cell>
          <cell r="I1490">
            <v>0</v>
          </cell>
          <cell r="J1490">
            <v>1350</v>
          </cell>
          <cell r="K1490">
            <v>0</v>
          </cell>
          <cell r="L1490">
            <v>0</v>
          </cell>
          <cell r="M1490">
            <v>0</v>
          </cell>
          <cell r="N1490">
            <v>1350</v>
          </cell>
          <cell r="O1490">
            <v>1350</v>
          </cell>
        </row>
        <row r="1491">
          <cell r="B1491" t="str">
            <v>NON BARG</v>
          </cell>
          <cell r="C1491">
            <v>53</v>
          </cell>
          <cell r="D1491" t="str">
            <v>POWER SYSTEMS</v>
          </cell>
          <cell r="E1491" t="str">
            <v>Operational</v>
          </cell>
          <cell r="F1491" t="str">
            <v>D24</v>
          </cell>
          <cell r="G1491" t="str">
            <v>Excluded</v>
          </cell>
          <cell r="H1491" t="str">
            <v>RSA DIV - IMP</v>
          </cell>
          <cell r="I1491">
            <v>0</v>
          </cell>
          <cell r="J1491">
            <v>31088</v>
          </cell>
          <cell r="K1491">
            <v>0</v>
          </cell>
          <cell r="L1491">
            <v>0</v>
          </cell>
          <cell r="M1491">
            <v>0</v>
          </cell>
          <cell r="N1491">
            <v>31088</v>
          </cell>
          <cell r="O1491">
            <v>31088</v>
          </cell>
        </row>
        <row r="1492">
          <cell r="B1492" t="str">
            <v>NON BARG</v>
          </cell>
          <cell r="C1492">
            <v>53</v>
          </cell>
          <cell r="D1492" t="str">
            <v>POWER SYSTEMS</v>
          </cell>
          <cell r="E1492" t="str">
            <v>Operational</v>
          </cell>
          <cell r="F1492" t="str">
            <v>D30</v>
          </cell>
          <cell r="G1492" t="str">
            <v>Excluded</v>
          </cell>
          <cell r="H1492" t="str">
            <v>IMP STOCK OPTION</v>
          </cell>
          <cell r="I1492">
            <v>0</v>
          </cell>
          <cell r="J1492">
            <v>116670.62</v>
          </cell>
          <cell r="K1492">
            <v>0</v>
          </cell>
          <cell r="L1492">
            <v>0</v>
          </cell>
          <cell r="M1492">
            <v>0</v>
          </cell>
          <cell r="N1492">
            <v>116670.62</v>
          </cell>
          <cell r="O1492">
            <v>116670.62</v>
          </cell>
        </row>
        <row r="1493">
          <cell r="B1493" t="str">
            <v>NON BARG</v>
          </cell>
          <cell r="C1493">
            <v>53</v>
          </cell>
          <cell r="D1493" t="str">
            <v>POWER SYSTEMS</v>
          </cell>
          <cell r="E1493" t="str">
            <v>Operational</v>
          </cell>
          <cell r="F1493" t="str">
            <v>G01</v>
          </cell>
          <cell r="G1493" t="str">
            <v>Excluded</v>
          </cell>
          <cell r="H1493" t="str">
            <v>SIGNING BONUS</v>
          </cell>
          <cell r="I1493">
            <v>0</v>
          </cell>
          <cell r="J1493">
            <v>131000</v>
          </cell>
          <cell r="K1493">
            <v>0</v>
          </cell>
          <cell r="L1493">
            <v>0</v>
          </cell>
          <cell r="M1493">
            <v>0</v>
          </cell>
          <cell r="N1493">
            <v>131000</v>
          </cell>
          <cell r="O1493">
            <v>131000</v>
          </cell>
        </row>
        <row r="1494">
          <cell r="B1494" t="str">
            <v>NON BARG</v>
          </cell>
          <cell r="C1494">
            <v>53</v>
          </cell>
          <cell r="D1494" t="str">
            <v>POWER SYSTEMS</v>
          </cell>
          <cell r="E1494" t="str">
            <v>Operational</v>
          </cell>
          <cell r="F1494" t="str">
            <v>G03</v>
          </cell>
          <cell r="G1494" t="str">
            <v>Excluded</v>
          </cell>
          <cell r="H1494" t="str">
            <v>IMP RECOGNITION AWARD</v>
          </cell>
          <cell r="I1494">
            <v>0</v>
          </cell>
          <cell r="J1494">
            <v>33810</v>
          </cell>
          <cell r="K1494">
            <v>0</v>
          </cell>
          <cell r="L1494">
            <v>0</v>
          </cell>
          <cell r="M1494">
            <v>0</v>
          </cell>
          <cell r="N1494">
            <v>33810</v>
          </cell>
          <cell r="O1494">
            <v>33810</v>
          </cell>
        </row>
        <row r="1495">
          <cell r="B1495" t="str">
            <v>NON BARG</v>
          </cell>
          <cell r="C1495">
            <v>53</v>
          </cell>
          <cell r="D1495" t="str">
            <v>POWER SYSTEMS</v>
          </cell>
          <cell r="E1495" t="str">
            <v>Operational</v>
          </cell>
          <cell r="F1495" t="str">
            <v>G04</v>
          </cell>
          <cell r="G1495" t="str">
            <v>Excluded</v>
          </cell>
          <cell r="H1495" t="str">
            <v>GROSSUP</v>
          </cell>
          <cell r="I1495">
            <v>0</v>
          </cell>
          <cell r="J1495">
            <v>9061.5499999999993</v>
          </cell>
          <cell r="K1495">
            <v>0</v>
          </cell>
          <cell r="L1495">
            <v>0</v>
          </cell>
          <cell r="M1495">
            <v>0</v>
          </cell>
          <cell r="N1495">
            <v>9061.5499999999993</v>
          </cell>
          <cell r="O1495">
            <v>9061.5499999999993</v>
          </cell>
        </row>
        <row r="1496">
          <cell r="B1496" t="str">
            <v>NON BARG</v>
          </cell>
          <cell r="C1496">
            <v>53</v>
          </cell>
          <cell r="D1496" t="str">
            <v>POWER SYSTEMS</v>
          </cell>
          <cell r="E1496" t="str">
            <v>Operational</v>
          </cell>
          <cell r="F1496" t="str">
            <v>G09</v>
          </cell>
          <cell r="G1496" t="str">
            <v>Excluded</v>
          </cell>
          <cell r="H1496" t="str">
            <v>WELLNESS REFUND</v>
          </cell>
          <cell r="I1496">
            <v>0</v>
          </cell>
          <cell r="J1496">
            <v>11107.09</v>
          </cell>
          <cell r="K1496">
            <v>0</v>
          </cell>
          <cell r="L1496">
            <v>0</v>
          </cell>
          <cell r="M1496">
            <v>0</v>
          </cell>
          <cell r="N1496">
            <v>11107.09</v>
          </cell>
          <cell r="O1496">
            <v>11107.09</v>
          </cell>
        </row>
        <row r="1497">
          <cell r="B1497" t="str">
            <v>NON BARG</v>
          </cell>
          <cell r="C1497">
            <v>53</v>
          </cell>
          <cell r="D1497" t="str">
            <v>POWER SYSTEMS</v>
          </cell>
          <cell r="E1497" t="str">
            <v>Operational</v>
          </cell>
          <cell r="F1497" t="str">
            <v>G20</v>
          </cell>
          <cell r="G1497" t="str">
            <v>Excluded</v>
          </cell>
          <cell r="H1497" t="str">
            <v>MOV EXP-TXBL</v>
          </cell>
          <cell r="I1497">
            <v>0</v>
          </cell>
          <cell r="J1497">
            <v>260307.45</v>
          </cell>
          <cell r="K1497">
            <v>0</v>
          </cell>
          <cell r="L1497">
            <v>0</v>
          </cell>
          <cell r="M1497">
            <v>0</v>
          </cell>
          <cell r="N1497">
            <v>260307.45</v>
          </cell>
          <cell r="O1497">
            <v>260307.45</v>
          </cell>
        </row>
        <row r="1498">
          <cell r="B1498" t="str">
            <v>NON BARG</v>
          </cell>
          <cell r="C1498">
            <v>53</v>
          </cell>
          <cell r="D1498" t="str">
            <v>POWER SYSTEMS</v>
          </cell>
          <cell r="E1498" t="str">
            <v>Operational</v>
          </cell>
          <cell r="F1498" t="str">
            <v>G25</v>
          </cell>
          <cell r="G1498" t="str">
            <v>Excluded</v>
          </cell>
          <cell r="H1498" t="str">
            <v>MOV EXP GROSSUP</v>
          </cell>
          <cell r="I1498">
            <v>0</v>
          </cell>
          <cell r="J1498">
            <v>84873.46</v>
          </cell>
          <cell r="K1498">
            <v>0</v>
          </cell>
          <cell r="L1498">
            <v>0</v>
          </cell>
          <cell r="M1498">
            <v>0</v>
          </cell>
          <cell r="N1498">
            <v>84873.46</v>
          </cell>
          <cell r="O1498">
            <v>84873.46</v>
          </cell>
        </row>
        <row r="1499">
          <cell r="B1499" t="str">
            <v>NON BARG</v>
          </cell>
          <cell r="C1499">
            <v>53</v>
          </cell>
          <cell r="D1499" t="str">
            <v>POWER SYSTEMS</v>
          </cell>
          <cell r="E1499" t="str">
            <v>Operational</v>
          </cell>
          <cell r="F1499" t="str">
            <v>G30</v>
          </cell>
          <cell r="G1499" t="str">
            <v>Excluded</v>
          </cell>
          <cell r="H1499" t="str">
            <v>MOV EXP INCENT TXBL</v>
          </cell>
          <cell r="I1499">
            <v>0</v>
          </cell>
          <cell r="J1499">
            <v>38535</v>
          </cell>
          <cell r="K1499">
            <v>0</v>
          </cell>
          <cell r="L1499">
            <v>0</v>
          </cell>
          <cell r="M1499">
            <v>0</v>
          </cell>
          <cell r="N1499">
            <v>38535</v>
          </cell>
          <cell r="O1499">
            <v>38535</v>
          </cell>
        </row>
        <row r="1500">
          <cell r="B1500" t="str">
            <v>NON BARG</v>
          </cell>
          <cell r="C1500">
            <v>53</v>
          </cell>
          <cell r="D1500" t="str">
            <v>POWER SYSTEMS</v>
          </cell>
          <cell r="E1500" t="str">
            <v>Operational</v>
          </cell>
          <cell r="F1500" t="str">
            <v>H26</v>
          </cell>
          <cell r="G1500" t="str">
            <v>Non Productive</v>
          </cell>
          <cell r="H1500" t="str">
            <v>STARS GROSS UP</v>
          </cell>
          <cell r="I1500">
            <v>0</v>
          </cell>
          <cell r="J1500">
            <v>4508.0600000000004</v>
          </cell>
          <cell r="K1500">
            <v>0</v>
          </cell>
          <cell r="L1500">
            <v>4508.0600000000004</v>
          </cell>
          <cell r="M1500">
            <v>4508.0600000000004</v>
          </cell>
          <cell r="N1500">
            <v>0</v>
          </cell>
          <cell r="O1500">
            <v>4508.0600000000004</v>
          </cell>
        </row>
        <row r="1501">
          <cell r="B1501" t="str">
            <v>NON BARG</v>
          </cell>
          <cell r="C1501">
            <v>53</v>
          </cell>
          <cell r="D1501" t="str">
            <v>POWER SYSTEMS</v>
          </cell>
          <cell r="E1501" t="str">
            <v>Operational</v>
          </cell>
          <cell r="F1501" t="str">
            <v>H30</v>
          </cell>
          <cell r="G1501" t="str">
            <v>Non Productive</v>
          </cell>
          <cell r="H1501" t="str">
            <v>PERF EXC REWARD</v>
          </cell>
          <cell r="I1501">
            <v>0</v>
          </cell>
          <cell r="J1501">
            <v>4817203</v>
          </cell>
          <cell r="K1501">
            <v>0</v>
          </cell>
          <cell r="L1501">
            <v>4817203</v>
          </cell>
          <cell r="M1501">
            <v>4817203</v>
          </cell>
          <cell r="N1501">
            <v>0</v>
          </cell>
          <cell r="O1501">
            <v>4817203</v>
          </cell>
        </row>
        <row r="1502">
          <cell r="B1502" t="str">
            <v>NON BARG</v>
          </cell>
          <cell r="C1502">
            <v>53</v>
          </cell>
          <cell r="D1502" t="str">
            <v>POWER SYSTEMS</v>
          </cell>
          <cell r="E1502" t="str">
            <v>Operational</v>
          </cell>
          <cell r="F1502" t="str">
            <v>H35</v>
          </cell>
          <cell r="G1502" t="str">
            <v>Excluded</v>
          </cell>
          <cell r="H1502" t="str">
            <v>INCENTIVE</v>
          </cell>
          <cell r="I1502">
            <v>0</v>
          </cell>
          <cell r="J1502">
            <v>27500</v>
          </cell>
          <cell r="K1502">
            <v>0</v>
          </cell>
          <cell r="L1502">
            <v>0</v>
          </cell>
          <cell r="M1502">
            <v>0</v>
          </cell>
          <cell r="N1502">
            <v>27500</v>
          </cell>
          <cell r="O1502">
            <v>27500</v>
          </cell>
        </row>
        <row r="1503">
          <cell r="B1503" t="str">
            <v>NON BARG</v>
          </cell>
          <cell r="C1503">
            <v>53</v>
          </cell>
          <cell r="D1503" t="str">
            <v>POWER SYSTEMS</v>
          </cell>
          <cell r="E1503" t="str">
            <v>Operational</v>
          </cell>
          <cell r="F1503" t="str">
            <v>J10</v>
          </cell>
          <cell r="G1503" t="str">
            <v>Excluded</v>
          </cell>
          <cell r="H1503" t="str">
            <v>O.T. MEALS NON-XM</v>
          </cell>
          <cell r="I1503">
            <v>3848</v>
          </cell>
          <cell r="J1503">
            <v>42328</v>
          </cell>
          <cell r="K1503">
            <v>0</v>
          </cell>
          <cell r="L1503">
            <v>0</v>
          </cell>
          <cell r="M1503">
            <v>0</v>
          </cell>
          <cell r="N1503">
            <v>42328</v>
          </cell>
          <cell r="O1503">
            <v>42328</v>
          </cell>
        </row>
        <row r="1504">
          <cell r="B1504" t="str">
            <v>NON BARG</v>
          </cell>
          <cell r="C1504">
            <v>53</v>
          </cell>
          <cell r="D1504" t="str">
            <v>POWER SYSTEMS</v>
          </cell>
          <cell r="E1504" t="str">
            <v>Operational</v>
          </cell>
          <cell r="F1504" t="str">
            <v>J20</v>
          </cell>
          <cell r="G1504" t="str">
            <v>Excluded</v>
          </cell>
          <cell r="H1504" t="str">
            <v>IMP INC EXCESS LIF T</v>
          </cell>
          <cell r="I1504">
            <v>0</v>
          </cell>
          <cell r="J1504">
            <v>337411.9</v>
          </cell>
          <cell r="K1504">
            <v>0</v>
          </cell>
          <cell r="L1504">
            <v>0</v>
          </cell>
          <cell r="M1504">
            <v>0</v>
          </cell>
          <cell r="N1504">
            <v>337411.9</v>
          </cell>
          <cell r="O1504">
            <v>337411.9</v>
          </cell>
        </row>
        <row r="1505">
          <cell r="B1505" t="str">
            <v>NON BARG</v>
          </cell>
          <cell r="C1505">
            <v>53</v>
          </cell>
          <cell r="D1505" t="str">
            <v>POWER SYSTEMS</v>
          </cell>
          <cell r="E1505" t="str">
            <v>Operational</v>
          </cell>
          <cell r="F1505" t="str">
            <v>J25</v>
          </cell>
          <cell r="G1505" t="str">
            <v>Excluded</v>
          </cell>
          <cell r="H1505" t="str">
            <v>IMP INC DEP LIFE</v>
          </cell>
          <cell r="I1505">
            <v>0</v>
          </cell>
          <cell r="J1505">
            <v>23793.759999999998</v>
          </cell>
          <cell r="K1505">
            <v>0</v>
          </cell>
          <cell r="L1505">
            <v>0</v>
          </cell>
          <cell r="M1505">
            <v>0</v>
          </cell>
          <cell r="N1505">
            <v>23793.759999999998</v>
          </cell>
          <cell r="O1505">
            <v>23793.759999999998</v>
          </cell>
        </row>
        <row r="1506">
          <cell r="B1506" t="str">
            <v>NON BARG</v>
          </cell>
          <cell r="C1506">
            <v>53</v>
          </cell>
          <cell r="D1506" t="str">
            <v>POWER SYSTEMS</v>
          </cell>
          <cell r="E1506" t="str">
            <v>Operational</v>
          </cell>
          <cell r="F1506" t="str">
            <v>J68</v>
          </cell>
          <cell r="G1506" t="str">
            <v>Excluded</v>
          </cell>
          <cell r="H1506" t="str">
            <v>COMMUT CO. CAR</v>
          </cell>
          <cell r="I1506">
            <v>0</v>
          </cell>
          <cell r="J1506">
            <v>59929.5</v>
          </cell>
          <cell r="K1506">
            <v>0</v>
          </cell>
          <cell r="L1506">
            <v>0</v>
          </cell>
          <cell r="M1506">
            <v>0</v>
          </cell>
          <cell r="N1506">
            <v>59929.5</v>
          </cell>
          <cell r="O1506">
            <v>59929.5</v>
          </cell>
        </row>
        <row r="1507">
          <cell r="B1507" t="str">
            <v>NON BARG</v>
          </cell>
          <cell r="C1507">
            <v>53</v>
          </cell>
          <cell r="D1507" t="str">
            <v>POWER SYSTEMS</v>
          </cell>
          <cell r="E1507" t="str">
            <v>Operational</v>
          </cell>
          <cell r="F1507" t="str">
            <v>J81</v>
          </cell>
          <cell r="G1507" t="str">
            <v>Excluded</v>
          </cell>
          <cell r="H1507" t="str">
            <v>IMP CNTR CAR V INS 1</v>
          </cell>
          <cell r="I1507">
            <v>0</v>
          </cell>
          <cell r="J1507">
            <v>3990</v>
          </cell>
          <cell r="K1507">
            <v>0</v>
          </cell>
          <cell r="L1507">
            <v>0</v>
          </cell>
          <cell r="M1507">
            <v>0</v>
          </cell>
          <cell r="N1507">
            <v>3990</v>
          </cell>
          <cell r="O1507">
            <v>3990</v>
          </cell>
        </row>
        <row r="1508">
          <cell r="B1508" t="str">
            <v>NON BARG</v>
          </cell>
          <cell r="C1508">
            <v>53</v>
          </cell>
          <cell r="D1508" t="str">
            <v>POWER SYSTEMS</v>
          </cell>
          <cell r="E1508" t="str">
            <v>Operational</v>
          </cell>
          <cell r="F1508" t="str">
            <v>J82</v>
          </cell>
          <cell r="G1508" t="str">
            <v>Excluded</v>
          </cell>
          <cell r="H1508" t="str">
            <v>IMP CNTR CAR V INS 2</v>
          </cell>
          <cell r="I1508">
            <v>0</v>
          </cell>
          <cell r="J1508">
            <v>207504</v>
          </cell>
          <cell r="K1508">
            <v>0</v>
          </cell>
          <cell r="L1508">
            <v>0</v>
          </cell>
          <cell r="M1508">
            <v>0</v>
          </cell>
          <cell r="N1508">
            <v>207504</v>
          </cell>
          <cell r="O1508">
            <v>207504</v>
          </cell>
        </row>
        <row r="1509">
          <cell r="B1509" t="str">
            <v>NON BARG</v>
          </cell>
          <cell r="C1509">
            <v>53</v>
          </cell>
          <cell r="D1509" t="str">
            <v>POWER SYSTEMS</v>
          </cell>
          <cell r="E1509" t="str">
            <v>Operational</v>
          </cell>
          <cell r="F1509" t="str">
            <v>J83</v>
          </cell>
          <cell r="G1509" t="str">
            <v>Excluded</v>
          </cell>
          <cell r="H1509" t="str">
            <v>IMP CNTR CAR V INS 3</v>
          </cell>
          <cell r="I1509">
            <v>0</v>
          </cell>
          <cell r="J1509">
            <v>1408</v>
          </cell>
          <cell r="K1509">
            <v>0</v>
          </cell>
          <cell r="L1509">
            <v>0</v>
          </cell>
          <cell r="M1509">
            <v>0</v>
          </cell>
          <cell r="N1509">
            <v>1408</v>
          </cell>
          <cell r="O1509">
            <v>1408</v>
          </cell>
        </row>
        <row r="1510">
          <cell r="B1510" t="str">
            <v>NON BARG</v>
          </cell>
          <cell r="C1510">
            <v>53</v>
          </cell>
          <cell r="D1510" t="str">
            <v>POWER SYSTEMS</v>
          </cell>
          <cell r="E1510" t="str">
            <v>Operational</v>
          </cell>
          <cell r="F1510" t="str">
            <v>P05</v>
          </cell>
          <cell r="G1510" t="str">
            <v>Excluded</v>
          </cell>
          <cell r="H1510" t="str">
            <v>DEF COMP PAYOUT-PRIN</v>
          </cell>
          <cell r="I1510">
            <v>0</v>
          </cell>
          <cell r="J1510">
            <v>73569.91</v>
          </cell>
          <cell r="K1510">
            <v>0</v>
          </cell>
          <cell r="L1510">
            <v>0</v>
          </cell>
          <cell r="M1510">
            <v>0</v>
          </cell>
          <cell r="N1510">
            <v>73569.91</v>
          </cell>
          <cell r="O1510">
            <v>73569.91</v>
          </cell>
        </row>
        <row r="1511">
          <cell r="B1511" t="str">
            <v>NON BARG</v>
          </cell>
          <cell r="C1511">
            <v>53</v>
          </cell>
          <cell r="D1511" t="str">
            <v>POWER SYSTEMS</v>
          </cell>
          <cell r="E1511" t="str">
            <v>Operational</v>
          </cell>
          <cell r="F1511" t="str">
            <v>P30</v>
          </cell>
          <cell r="G1511" t="str">
            <v>Excluded</v>
          </cell>
          <cell r="H1511" t="str">
            <v>STOCK OPTION TAX</v>
          </cell>
          <cell r="I1511">
            <v>0</v>
          </cell>
          <cell r="J1511">
            <v>37239.769999999997</v>
          </cell>
          <cell r="K1511">
            <v>0</v>
          </cell>
          <cell r="L1511">
            <v>0</v>
          </cell>
          <cell r="M1511">
            <v>0</v>
          </cell>
          <cell r="N1511">
            <v>37239.769999999997</v>
          </cell>
          <cell r="O1511">
            <v>37239.769999999997</v>
          </cell>
        </row>
        <row r="1512">
          <cell r="B1512" t="str">
            <v>NON BARG</v>
          </cell>
          <cell r="C1512">
            <v>53</v>
          </cell>
          <cell r="D1512" t="str">
            <v>POWER SYSTEMS</v>
          </cell>
          <cell r="E1512" t="str">
            <v>Operational</v>
          </cell>
          <cell r="F1512" t="str">
            <v>P51</v>
          </cell>
          <cell r="G1512" t="str">
            <v>Excluded</v>
          </cell>
          <cell r="H1512" t="str">
            <v>CC V INS RMB N-TX 1</v>
          </cell>
          <cell r="I1512">
            <v>0</v>
          </cell>
          <cell r="J1512">
            <v>5130</v>
          </cell>
          <cell r="K1512">
            <v>0</v>
          </cell>
          <cell r="L1512">
            <v>0</v>
          </cell>
          <cell r="M1512">
            <v>0</v>
          </cell>
          <cell r="N1512">
            <v>5130</v>
          </cell>
          <cell r="O1512">
            <v>5130</v>
          </cell>
        </row>
        <row r="1513">
          <cell r="B1513" t="str">
            <v>NON BARG</v>
          </cell>
          <cell r="C1513">
            <v>53</v>
          </cell>
          <cell r="D1513" t="str">
            <v>POWER SYSTEMS</v>
          </cell>
          <cell r="E1513" t="str">
            <v>Operational</v>
          </cell>
          <cell r="F1513" t="str">
            <v>P52</v>
          </cell>
          <cell r="G1513" t="str">
            <v>Excluded</v>
          </cell>
          <cell r="H1513" t="str">
            <v>CC V INS RMB N-TX 2</v>
          </cell>
          <cell r="I1513">
            <v>0</v>
          </cell>
          <cell r="J1513">
            <v>349428</v>
          </cell>
          <cell r="K1513">
            <v>0</v>
          </cell>
          <cell r="L1513">
            <v>0</v>
          </cell>
          <cell r="M1513">
            <v>0</v>
          </cell>
          <cell r="N1513">
            <v>349428</v>
          </cell>
          <cell r="O1513">
            <v>349428</v>
          </cell>
        </row>
        <row r="1514">
          <cell r="B1514" t="str">
            <v>NON BARG</v>
          </cell>
          <cell r="C1514">
            <v>53</v>
          </cell>
          <cell r="D1514" t="str">
            <v>POWER SYSTEMS</v>
          </cell>
          <cell r="E1514" t="str">
            <v>Operational</v>
          </cell>
          <cell r="F1514" t="str">
            <v>P53</v>
          </cell>
          <cell r="G1514" t="str">
            <v>Excluded</v>
          </cell>
          <cell r="H1514" t="str">
            <v>CC V INS RMB N-TX 3</v>
          </cell>
          <cell r="I1514">
            <v>0</v>
          </cell>
          <cell r="J1514">
            <v>2368</v>
          </cell>
          <cell r="K1514">
            <v>0</v>
          </cell>
          <cell r="L1514">
            <v>0</v>
          </cell>
          <cell r="M1514">
            <v>0</v>
          </cell>
          <cell r="N1514">
            <v>2368</v>
          </cell>
          <cell r="O1514">
            <v>2368</v>
          </cell>
        </row>
        <row r="1515">
          <cell r="B1515" t="str">
            <v>NON BARG</v>
          </cell>
          <cell r="C1515">
            <v>53</v>
          </cell>
          <cell r="D1515" t="str">
            <v>POWER SYSTEMS</v>
          </cell>
          <cell r="E1515" t="str">
            <v>Operational</v>
          </cell>
          <cell r="F1515" t="str">
            <v>P61</v>
          </cell>
          <cell r="G1515" t="str">
            <v>Excluded</v>
          </cell>
          <cell r="H1515" t="str">
            <v>MOV EXP NON TXBL</v>
          </cell>
          <cell r="I1515">
            <v>0</v>
          </cell>
          <cell r="J1515">
            <v>4130.09</v>
          </cell>
          <cell r="K1515">
            <v>0</v>
          </cell>
          <cell r="L1515">
            <v>0</v>
          </cell>
          <cell r="M1515">
            <v>0</v>
          </cell>
          <cell r="N1515">
            <v>4130.09</v>
          </cell>
          <cell r="O1515">
            <v>4130.09</v>
          </cell>
        </row>
        <row r="1516">
          <cell r="B1516" t="str">
            <v>NON BARG</v>
          </cell>
          <cell r="C1516">
            <v>53</v>
          </cell>
          <cell r="D1516" t="str">
            <v>POWER SYSTEMS</v>
          </cell>
          <cell r="E1516" t="str">
            <v>Operational</v>
          </cell>
          <cell r="F1516" t="str">
            <v>R40</v>
          </cell>
          <cell r="G1516" t="str">
            <v>Excluded</v>
          </cell>
          <cell r="H1516" t="str">
            <v>FULL DY DIS-NOT PAID</v>
          </cell>
          <cell r="I1516">
            <v>392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</row>
        <row r="1517">
          <cell r="B1517" t="str">
            <v>NON BARG</v>
          </cell>
          <cell r="C1517">
            <v>53</v>
          </cell>
          <cell r="D1517" t="str">
            <v>POWER SYSTEMS</v>
          </cell>
          <cell r="E1517" t="str">
            <v>Operational</v>
          </cell>
          <cell r="F1517" t="str">
            <v>R42</v>
          </cell>
          <cell r="G1517" t="str">
            <v>Excluded</v>
          </cell>
          <cell r="H1517" t="str">
            <v>HOL WRK-VAC-NOT PAID</v>
          </cell>
          <cell r="I1517">
            <v>1472</v>
          </cell>
          <cell r="J1517">
            <v>53055.1</v>
          </cell>
          <cell r="K1517">
            <v>0</v>
          </cell>
          <cell r="L1517">
            <v>0</v>
          </cell>
          <cell r="M1517">
            <v>0</v>
          </cell>
          <cell r="N1517">
            <v>53055.1</v>
          </cell>
          <cell r="O1517">
            <v>53055.1</v>
          </cell>
        </row>
        <row r="1518">
          <cell r="B1518" t="str">
            <v>NON BARG</v>
          </cell>
          <cell r="C1518">
            <v>53</v>
          </cell>
          <cell r="D1518" t="str">
            <v>POWER SYSTEMS</v>
          </cell>
          <cell r="E1518" t="str">
            <v>Operational</v>
          </cell>
          <cell r="F1518" t="str">
            <v>R59</v>
          </cell>
          <cell r="G1518" t="str">
            <v>Excluded</v>
          </cell>
          <cell r="H1518" t="str">
            <v>FMLA - INFO ONLY</v>
          </cell>
          <cell r="I1518">
            <v>10226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</row>
        <row r="1519">
          <cell r="B1519" t="str">
            <v>NON BARG</v>
          </cell>
          <cell r="C1519">
            <v>53</v>
          </cell>
          <cell r="D1519" t="str">
            <v>POWER SYSTEMS</v>
          </cell>
          <cell r="E1519" t="str">
            <v>Operational</v>
          </cell>
          <cell r="F1519" t="str">
            <v>R61</v>
          </cell>
          <cell r="G1519" t="str">
            <v>Excluded</v>
          </cell>
          <cell r="H1519" t="str">
            <v>DISCIP ACTN N-PD</v>
          </cell>
          <cell r="I1519">
            <v>104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</row>
        <row r="1520">
          <cell r="B1520" t="str">
            <v>NON BARG</v>
          </cell>
          <cell r="C1520">
            <v>53</v>
          </cell>
          <cell r="D1520" t="str">
            <v>POWER SYSTEMS</v>
          </cell>
          <cell r="E1520" t="str">
            <v>Operational</v>
          </cell>
          <cell r="F1520" t="str">
            <v>R62</v>
          </cell>
          <cell r="G1520" t="str">
            <v>Excluded</v>
          </cell>
          <cell r="H1520" t="str">
            <v>LV OF ABS-NOT PAID</v>
          </cell>
          <cell r="I1520">
            <v>120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</row>
        <row r="1521">
          <cell r="B1521" t="str">
            <v>NON BARG</v>
          </cell>
          <cell r="C1521">
            <v>53</v>
          </cell>
          <cell r="D1521" t="str">
            <v>POWER SYSTEMS</v>
          </cell>
          <cell r="E1521" t="str">
            <v>Operational</v>
          </cell>
          <cell r="F1521" t="str">
            <v>R63</v>
          </cell>
          <cell r="G1521" t="str">
            <v>Excluded</v>
          </cell>
          <cell r="H1521" t="str">
            <v>EMPL ILL-NOT PAID</v>
          </cell>
          <cell r="I1521">
            <v>419.75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</row>
        <row r="1522">
          <cell r="B1522" t="str">
            <v>NON BARG</v>
          </cell>
          <cell r="C1522">
            <v>53</v>
          </cell>
          <cell r="D1522" t="str">
            <v>POWER SYSTEMS</v>
          </cell>
          <cell r="E1522" t="str">
            <v>Operational</v>
          </cell>
          <cell r="F1522" t="str">
            <v>R64</v>
          </cell>
          <cell r="G1522" t="str">
            <v>Excluded</v>
          </cell>
          <cell r="H1522" t="str">
            <v>FAMILY LEAVE NOT-PD</v>
          </cell>
          <cell r="I1522">
            <v>56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</row>
        <row r="1523">
          <cell r="B1523" t="str">
            <v>NON BARG</v>
          </cell>
          <cell r="C1523">
            <v>53</v>
          </cell>
          <cell r="D1523" t="str">
            <v>POWER SYSTEMS</v>
          </cell>
          <cell r="E1523" t="str">
            <v>Operational</v>
          </cell>
          <cell r="F1523" t="str">
            <v>R65</v>
          </cell>
          <cell r="G1523" t="str">
            <v>Excluded</v>
          </cell>
          <cell r="H1523" t="str">
            <v>EMPL REQ N-PD</v>
          </cell>
          <cell r="I1523">
            <v>1014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</row>
        <row r="1524">
          <cell r="B1524" t="str">
            <v>NON BARG</v>
          </cell>
          <cell r="C1524">
            <v>53</v>
          </cell>
          <cell r="D1524" t="str">
            <v>POWER SYSTEMS</v>
          </cell>
          <cell r="E1524" t="str">
            <v>Operational</v>
          </cell>
          <cell r="F1524" t="str">
            <v>R69</v>
          </cell>
          <cell r="G1524" t="str">
            <v>Excluded</v>
          </cell>
          <cell r="H1524" t="str">
            <v>OTHER-NOT PAID</v>
          </cell>
          <cell r="I1524">
            <v>120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</row>
        <row r="1525">
          <cell r="B1525" t="str">
            <v>NON BARG</v>
          </cell>
          <cell r="C1525">
            <v>53</v>
          </cell>
          <cell r="D1525" t="str">
            <v>POWER SYSTEMS</v>
          </cell>
          <cell r="E1525" t="str">
            <v>Operational</v>
          </cell>
          <cell r="F1525" t="str">
            <v>R71</v>
          </cell>
          <cell r="G1525" t="str">
            <v>Excluded</v>
          </cell>
          <cell r="H1525" t="str">
            <v>DEFERRED COMP</v>
          </cell>
          <cell r="I1525">
            <v>0</v>
          </cell>
          <cell r="J1525">
            <v>93575</v>
          </cell>
          <cell r="K1525">
            <v>0</v>
          </cell>
          <cell r="L1525">
            <v>0</v>
          </cell>
          <cell r="M1525">
            <v>0</v>
          </cell>
          <cell r="N1525">
            <v>93575</v>
          </cell>
          <cell r="O1525">
            <v>93575</v>
          </cell>
        </row>
        <row r="1526">
          <cell r="B1526" t="str">
            <v>NON BARG</v>
          </cell>
          <cell r="C1526">
            <v>53</v>
          </cell>
          <cell r="D1526" t="str">
            <v>POWER SYSTEMS</v>
          </cell>
          <cell r="E1526" t="str">
            <v>Operational</v>
          </cell>
          <cell r="F1526" t="str">
            <v>R80</v>
          </cell>
          <cell r="G1526" t="str">
            <v>Excluded</v>
          </cell>
          <cell r="H1526" t="str">
            <v>THRIFT BASE-MIL LV</v>
          </cell>
          <cell r="I1526">
            <v>48</v>
          </cell>
          <cell r="J1526">
            <v>1574.8</v>
          </cell>
          <cell r="K1526">
            <v>0</v>
          </cell>
          <cell r="L1526">
            <v>0</v>
          </cell>
          <cell r="M1526">
            <v>0</v>
          </cell>
          <cell r="N1526">
            <v>1574.8</v>
          </cell>
          <cell r="O1526">
            <v>1574.8</v>
          </cell>
        </row>
        <row r="1527">
          <cell r="B1527" t="str">
            <v>NON BARG</v>
          </cell>
          <cell r="C1527">
            <v>53</v>
          </cell>
          <cell r="D1527" t="str">
            <v>POWER SYSTEMS</v>
          </cell>
          <cell r="E1527" t="str">
            <v>Operational</v>
          </cell>
          <cell r="F1527" t="str">
            <v>S51</v>
          </cell>
          <cell r="G1527" t="str">
            <v>Non Productive</v>
          </cell>
          <cell r="H1527" t="str">
            <v>SHIFT DIFF REG 4PM-M</v>
          </cell>
          <cell r="I1527">
            <v>22962</v>
          </cell>
          <cell r="J1527">
            <v>13777.2</v>
          </cell>
          <cell r="K1527">
            <v>0</v>
          </cell>
          <cell r="L1527">
            <v>13777.2</v>
          </cell>
          <cell r="M1527">
            <v>13777.2</v>
          </cell>
          <cell r="N1527">
            <v>0</v>
          </cell>
          <cell r="O1527">
            <v>13777.2</v>
          </cell>
        </row>
        <row r="1528">
          <cell r="B1528" t="str">
            <v>NON BARG</v>
          </cell>
          <cell r="C1528">
            <v>53</v>
          </cell>
          <cell r="D1528" t="str">
            <v>POWER SYSTEMS</v>
          </cell>
          <cell r="E1528" t="str">
            <v>Operational</v>
          </cell>
          <cell r="F1528" t="str">
            <v>S99</v>
          </cell>
          <cell r="G1528" t="str">
            <v>Non Productive</v>
          </cell>
          <cell r="H1528" t="str">
            <v>EXEMPT RELIEVING</v>
          </cell>
          <cell r="I1528">
            <v>0</v>
          </cell>
          <cell r="J1528">
            <v>1114.77</v>
          </cell>
          <cell r="K1528">
            <v>0</v>
          </cell>
          <cell r="L1528">
            <v>1114.77</v>
          </cell>
          <cell r="M1528">
            <v>1114.77</v>
          </cell>
          <cell r="N1528">
            <v>0</v>
          </cell>
          <cell r="O1528">
            <v>1114.77</v>
          </cell>
        </row>
        <row r="1529">
          <cell r="B1529" t="str">
            <v>NON BARG</v>
          </cell>
          <cell r="C1529">
            <v>53</v>
          </cell>
          <cell r="D1529" t="str">
            <v>POWER SYSTEMS</v>
          </cell>
          <cell r="E1529" t="str">
            <v>Operational</v>
          </cell>
          <cell r="F1529" t="str">
            <v>T04</v>
          </cell>
          <cell r="G1529" t="str">
            <v>Non Productive</v>
          </cell>
          <cell r="H1529" t="str">
            <v>ALTERNATIVE AWARD</v>
          </cell>
          <cell r="I1529">
            <v>0</v>
          </cell>
          <cell r="J1529">
            <v>4300</v>
          </cell>
          <cell r="K1529">
            <v>0</v>
          </cell>
          <cell r="L1529">
            <v>4300</v>
          </cell>
          <cell r="M1529">
            <v>4300</v>
          </cell>
          <cell r="N1529">
            <v>0</v>
          </cell>
          <cell r="O1529">
            <v>4300</v>
          </cell>
        </row>
        <row r="1530">
          <cell r="B1530" t="str">
            <v>NON BARG</v>
          </cell>
          <cell r="C1530">
            <v>53</v>
          </cell>
          <cell r="D1530" t="str">
            <v>POWER SYSTEMS</v>
          </cell>
          <cell r="E1530" t="str">
            <v>Operational</v>
          </cell>
          <cell r="F1530" t="str">
            <v>T05</v>
          </cell>
          <cell r="G1530" t="str">
            <v>Non Productive</v>
          </cell>
          <cell r="H1530" t="str">
            <v>RETENTION BONUS</v>
          </cell>
          <cell r="I1530">
            <v>0</v>
          </cell>
          <cell r="J1530">
            <v>15000</v>
          </cell>
          <cell r="K1530">
            <v>0</v>
          </cell>
          <cell r="L1530">
            <v>15000</v>
          </cell>
          <cell r="M1530">
            <v>15000</v>
          </cell>
          <cell r="N1530">
            <v>0</v>
          </cell>
          <cell r="O1530">
            <v>15000</v>
          </cell>
        </row>
        <row r="1531">
          <cell r="B1531" t="str">
            <v>NON BARG</v>
          </cell>
          <cell r="C1531">
            <v>53</v>
          </cell>
          <cell r="D1531" t="str">
            <v>POWER SYSTEMS</v>
          </cell>
          <cell r="E1531" t="str">
            <v>Operational</v>
          </cell>
          <cell r="F1531" t="str">
            <v>T12</v>
          </cell>
          <cell r="G1531" t="str">
            <v>Non Productive</v>
          </cell>
          <cell r="H1531" t="str">
            <v>ALTERNATIVE AWARD</v>
          </cell>
          <cell r="I1531">
            <v>0</v>
          </cell>
          <cell r="J1531">
            <v>10569.65</v>
          </cell>
          <cell r="K1531">
            <v>0</v>
          </cell>
          <cell r="L1531">
            <v>10569.65</v>
          </cell>
          <cell r="M1531">
            <v>10569.65</v>
          </cell>
          <cell r="N1531">
            <v>0</v>
          </cell>
          <cell r="O1531">
            <v>10569.65</v>
          </cell>
        </row>
        <row r="1532">
          <cell r="B1532" t="str">
            <v>NON BARG</v>
          </cell>
          <cell r="C1532">
            <v>53</v>
          </cell>
          <cell r="D1532" t="str">
            <v>POWER SYSTEMS</v>
          </cell>
          <cell r="E1532" t="str">
            <v>Operational</v>
          </cell>
          <cell r="F1532" t="str">
            <v>T20</v>
          </cell>
          <cell r="G1532" t="str">
            <v>Excluded</v>
          </cell>
          <cell r="H1532" t="str">
            <v>IMPUTED ED ASSIST</v>
          </cell>
          <cell r="I1532">
            <v>0</v>
          </cell>
          <cell r="J1532">
            <v>3216.5</v>
          </cell>
          <cell r="K1532">
            <v>0</v>
          </cell>
          <cell r="L1532">
            <v>0</v>
          </cell>
          <cell r="M1532">
            <v>0</v>
          </cell>
          <cell r="N1532">
            <v>3216.5</v>
          </cell>
          <cell r="O1532">
            <v>3216.5</v>
          </cell>
        </row>
        <row r="1533">
          <cell r="B1533" t="str">
            <v>NON BARG</v>
          </cell>
          <cell r="C1533">
            <v>53</v>
          </cell>
          <cell r="D1533" t="str">
            <v>POWER SYSTEMS</v>
          </cell>
          <cell r="E1533" t="str">
            <v>Operational</v>
          </cell>
          <cell r="F1533" t="str">
            <v>T40</v>
          </cell>
          <cell r="G1533" t="str">
            <v>Non Productive</v>
          </cell>
          <cell r="H1533" t="str">
            <v>MISC EARN N-THRFT</v>
          </cell>
          <cell r="I1533">
            <v>44.5</v>
          </cell>
          <cell r="J1533">
            <v>6293.56</v>
          </cell>
          <cell r="K1533">
            <v>0</v>
          </cell>
          <cell r="L1533">
            <v>6293.56</v>
          </cell>
          <cell r="M1533">
            <v>6293.56</v>
          </cell>
          <cell r="N1533">
            <v>0</v>
          </cell>
          <cell r="O1533">
            <v>6293.56</v>
          </cell>
        </row>
        <row r="1534">
          <cell r="B1534" t="str">
            <v>NON BARG</v>
          </cell>
          <cell r="C1534">
            <v>53</v>
          </cell>
          <cell r="D1534" t="str">
            <v>POWER SYSTEMS</v>
          </cell>
          <cell r="E1534" t="str">
            <v>Operational</v>
          </cell>
          <cell r="F1534" t="str">
            <v>T41</v>
          </cell>
          <cell r="G1534" t="str">
            <v>Non Productive</v>
          </cell>
          <cell r="H1534" t="str">
            <v>MISC. EARN</v>
          </cell>
          <cell r="I1534">
            <v>0</v>
          </cell>
          <cell r="J1534">
            <v>34676.480000000003</v>
          </cell>
          <cell r="K1534">
            <v>0</v>
          </cell>
          <cell r="L1534">
            <v>34676.480000000003</v>
          </cell>
          <cell r="M1534">
            <v>34676.480000000003</v>
          </cell>
          <cell r="N1534">
            <v>0</v>
          </cell>
          <cell r="O1534">
            <v>34676.480000000003</v>
          </cell>
        </row>
        <row r="1535">
          <cell r="B1535" t="str">
            <v>NON BARG</v>
          </cell>
          <cell r="C1535">
            <v>53</v>
          </cell>
          <cell r="D1535" t="str">
            <v>POWER SYSTEMS</v>
          </cell>
          <cell r="E1535" t="str">
            <v>Operational</v>
          </cell>
          <cell r="F1535" t="str">
            <v>T43</v>
          </cell>
          <cell r="G1535" t="str">
            <v>Excluded</v>
          </cell>
          <cell r="H1535" t="str">
            <v>MIL LEAVE SUPP PAY</v>
          </cell>
          <cell r="I1535">
            <v>0</v>
          </cell>
          <cell r="J1535">
            <v>1052.8599999999999</v>
          </cell>
          <cell r="K1535">
            <v>0</v>
          </cell>
          <cell r="L1535">
            <v>0</v>
          </cell>
          <cell r="M1535">
            <v>0</v>
          </cell>
          <cell r="N1535">
            <v>1052.8599999999999</v>
          </cell>
          <cell r="O1535">
            <v>1052.8599999999999</v>
          </cell>
        </row>
        <row r="1536">
          <cell r="B1536" t="str">
            <v>NON BARG</v>
          </cell>
          <cell r="C1536">
            <v>53</v>
          </cell>
          <cell r="D1536" t="str">
            <v>POWER SYSTEMS</v>
          </cell>
          <cell r="E1536" t="str">
            <v>Operational</v>
          </cell>
          <cell r="F1536" t="str">
            <v>T52</v>
          </cell>
          <cell r="G1536" t="str">
            <v>Non Productive</v>
          </cell>
          <cell r="H1536" t="str">
            <v>03 MED/DEN REFUND</v>
          </cell>
          <cell r="I1536">
            <v>0</v>
          </cell>
          <cell r="J1536">
            <v>53.99</v>
          </cell>
          <cell r="K1536">
            <v>0</v>
          </cell>
          <cell r="L1536">
            <v>53.99</v>
          </cell>
          <cell r="M1536">
            <v>53.99</v>
          </cell>
          <cell r="N1536">
            <v>0</v>
          </cell>
          <cell r="O1536">
            <v>53.99</v>
          </cell>
        </row>
        <row r="1537">
          <cell r="B1537" t="str">
            <v>NON BARG</v>
          </cell>
          <cell r="C1537">
            <v>53</v>
          </cell>
          <cell r="D1537" t="str">
            <v>POWER SYSTEMS</v>
          </cell>
          <cell r="E1537" t="str">
            <v>Operational</v>
          </cell>
          <cell r="F1537" t="str">
            <v>T60</v>
          </cell>
          <cell r="G1537" t="str">
            <v>Non Productive</v>
          </cell>
          <cell r="H1537" t="str">
            <v>RETRO PAY N-THRFTBL</v>
          </cell>
          <cell r="I1537">
            <v>0</v>
          </cell>
          <cell r="J1537">
            <v>610.89</v>
          </cell>
          <cell r="K1537">
            <v>0</v>
          </cell>
          <cell r="L1537">
            <v>610.89</v>
          </cell>
          <cell r="M1537">
            <v>610.89</v>
          </cell>
          <cell r="N1537">
            <v>0</v>
          </cell>
          <cell r="O1537">
            <v>610.89</v>
          </cell>
        </row>
        <row r="1538">
          <cell r="B1538" t="str">
            <v>NON BARG</v>
          </cell>
          <cell r="C1538">
            <v>53</v>
          </cell>
          <cell r="D1538" t="str">
            <v>POWER SYSTEMS</v>
          </cell>
          <cell r="E1538" t="str">
            <v>Operational</v>
          </cell>
          <cell r="F1538" t="str">
            <v>T70</v>
          </cell>
          <cell r="G1538" t="str">
            <v>Non Productive</v>
          </cell>
          <cell r="H1538" t="str">
            <v>LUMP SUM PAYMENT</v>
          </cell>
          <cell r="I1538">
            <v>0</v>
          </cell>
          <cell r="J1538">
            <v>75205</v>
          </cell>
          <cell r="K1538">
            <v>0</v>
          </cell>
          <cell r="L1538">
            <v>75205</v>
          </cell>
          <cell r="M1538">
            <v>75205</v>
          </cell>
          <cell r="N1538">
            <v>0</v>
          </cell>
          <cell r="O1538">
            <v>75205</v>
          </cell>
        </row>
        <row r="1539">
          <cell r="B1539" t="str">
            <v>NON BARG</v>
          </cell>
          <cell r="C1539">
            <v>53</v>
          </cell>
          <cell r="D1539" t="str">
            <v>POWER SYSTEMS</v>
          </cell>
          <cell r="E1539" t="str">
            <v>Operational</v>
          </cell>
          <cell r="F1539" t="str">
            <v>T80</v>
          </cell>
          <cell r="G1539" t="str">
            <v>Non Productive</v>
          </cell>
          <cell r="H1539" t="str">
            <v>OT ADJUSTMENT</v>
          </cell>
          <cell r="I1539">
            <v>0</v>
          </cell>
          <cell r="J1539">
            <v>1835.55</v>
          </cell>
          <cell r="K1539">
            <v>0</v>
          </cell>
          <cell r="L1539">
            <v>1835.55</v>
          </cell>
          <cell r="M1539">
            <v>1835.55</v>
          </cell>
          <cell r="N1539">
            <v>0</v>
          </cell>
          <cell r="O1539">
            <v>1835.55</v>
          </cell>
        </row>
        <row r="1540">
          <cell r="B1540" t="str">
            <v>NON BARG</v>
          </cell>
          <cell r="C1540">
            <v>53</v>
          </cell>
          <cell r="D1540" t="str">
            <v>POWER SYSTEMS</v>
          </cell>
          <cell r="E1540" t="str">
            <v>Operational</v>
          </cell>
          <cell r="F1540" t="str">
            <v>X12</v>
          </cell>
          <cell r="G1540" t="str">
            <v>Productive</v>
          </cell>
          <cell r="H1540" t="str">
            <v>TRAVEL TIME-STR OT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</row>
        <row r="1541">
          <cell r="B1541" t="str">
            <v>NON BARG</v>
          </cell>
          <cell r="C1541">
            <v>53</v>
          </cell>
          <cell r="D1541" t="str">
            <v>POWER SYSTEMS</v>
          </cell>
          <cell r="E1541" t="str">
            <v>Operational</v>
          </cell>
          <cell r="F1541" t="str">
            <v>X14</v>
          </cell>
          <cell r="G1541" t="str">
            <v>Productive</v>
          </cell>
          <cell r="H1541" t="str">
            <v>SAFETY MTG STR OT</v>
          </cell>
          <cell r="I1541">
            <v>8</v>
          </cell>
          <cell r="J1541">
            <v>283</v>
          </cell>
          <cell r="K1541">
            <v>283</v>
          </cell>
          <cell r="L1541">
            <v>0</v>
          </cell>
          <cell r="M1541">
            <v>283</v>
          </cell>
          <cell r="N1541">
            <v>0</v>
          </cell>
          <cell r="O1541">
            <v>283</v>
          </cell>
        </row>
        <row r="1542">
          <cell r="B1542" t="str">
            <v>NON BARG</v>
          </cell>
          <cell r="C1542">
            <v>53</v>
          </cell>
          <cell r="D1542" t="str">
            <v>POWER SYSTEMS</v>
          </cell>
          <cell r="E1542" t="str">
            <v>Operational</v>
          </cell>
          <cell r="F1542" t="str">
            <v>X20</v>
          </cell>
          <cell r="G1542" t="str">
            <v>Productive</v>
          </cell>
          <cell r="H1542" t="str">
            <v>STRAIGHT OVERTIME</v>
          </cell>
          <cell r="I1542">
            <v>159072.25</v>
          </cell>
          <cell r="J1542">
            <v>4922095.3499999996</v>
          </cell>
          <cell r="K1542">
            <v>4922095.3499999996</v>
          </cell>
          <cell r="L1542">
            <v>0</v>
          </cell>
          <cell r="M1542">
            <v>4922095.3499999996</v>
          </cell>
          <cell r="N1542">
            <v>0</v>
          </cell>
          <cell r="O1542">
            <v>4922095.3499999996</v>
          </cell>
        </row>
        <row r="1543">
          <cell r="B1543" t="str">
            <v>NON BARG</v>
          </cell>
          <cell r="C1543">
            <v>53</v>
          </cell>
          <cell r="D1543" t="str">
            <v>POWER SYSTEMS</v>
          </cell>
          <cell r="E1543" t="str">
            <v>Operational</v>
          </cell>
          <cell r="F1543" t="str">
            <v>X23</v>
          </cell>
          <cell r="G1543" t="str">
            <v>Productive</v>
          </cell>
          <cell r="H1543" t="str">
            <v>EXEMPT OT DEDUCTIBLE</v>
          </cell>
          <cell r="I1543">
            <v>809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</row>
        <row r="1544">
          <cell r="B1544" t="str">
            <v>NON BARG</v>
          </cell>
          <cell r="C1544">
            <v>53</v>
          </cell>
          <cell r="D1544" t="str">
            <v>POWER SYSTEMS</v>
          </cell>
          <cell r="E1544" t="str">
            <v>Operational</v>
          </cell>
          <cell r="F1544" t="str">
            <v>X24</v>
          </cell>
          <cell r="G1544" t="str">
            <v>Productive</v>
          </cell>
          <cell r="H1544" t="str">
            <v>STR OT-OPER SUPPORT</v>
          </cell>
          <cell r="I1544">
            <v>2683.5</v>
          </cell>
          <cell r="J1544">
            <v>116804.08</v>
          </cell>
          <cell r="K1544">
            <v>116804.08</v>
          </cell>
          <cell r="L1544">
            <v>0</v>
          </cell>
          <cell r="M1544">
            <v>116804.08</v>
          </cell>
          <cell r="N1544">
            <v>0</v>
          </cell>
          <cell r="O1544">
            <v>116804.08</v>
          </cell>
        </row>
        <row r="1545">
          <cell r="B1545" t="str">
            <v>NON BARG</v>
          </cell>
          <cell r="C1545">
            <v>53</v>
          </cell>
          <cell r="D1545" t="str">
            <v>POWER SYSTEMS</v>
          </cell>
          <cell r="E1545" t="str">
            <v>Operational</v>
          </cell>
          <cell r="F1545" t="str">
            <v>X25</v>
          </cell>
          <cell r="G1545" t="str">
            <v>Productive</v>
          </cell>
          <cell r="H1545" t="str">
            <v>TMP REL STR OT</v>
          </cell>
          <cell r="I1545">
            <v>2133.5</v>
          </cell>
          <cell r="J1545">
            <v>4383.92</v>
          </cell>
          <cell r="K1545">
            <v>4383.92</v>
          </cell>
          <cell r="L1545">
            <v>0</v>
          </cell>
          <cell r="M1545">
            <v>4383.92</v>
          </cell>
          <cell r="N1545">
            <v>0</v>
          </cell>
          <cell r="O1545">
            <v>4383.92</v>
          </cell>
        </row>
        <row r="1546">
          <cell r="B1546" t="str">
            <v>NON BARG</v>
          </cell>
          <cell r="C1546">
            <v>53</v>
          </cell>
          <cell r="D1546" t="str">
            <v>POWER SYSTEMS</v>
          </cell>
          <cell r="E1546" t="str">
            <v>Operational</v>
          </cell>
          <cell r="F1546" t="str">
            <v>X26</v>
          </cell>
          <cell r="G1546" t="str">
            <v>Productive</v>
          </cell>
          <cell r="H1546" t="str">
            <v>STR OT EMERG #1</v>
          </cell>
          <cell r="I1546">
            <v>59</v>
          </cell>
          <cell r="J1546">
            <v>2566.44</v>
          </cell>
          <cell r="K1546">
            <v>2566.44</v>
          </cell>
          <cell r="L1546">
            <v>0</v>
          </cell>
          <cell r="M1546">
            <v>2566.44</v>
          </cell>
          <cell r="N1546">
            <v>0</v>
          </cell>
          <cell r="O1546">
            <v>2566.44</v>
          </cell>
        </row>
        <row r="1547">
          <cell r="B1547" t="str">
            <v>NON BARG</v>
          </cell>
          <cell r="C1547">
            <v>53</v>
          </cell>
          <cell r="D1547" t="str">
            <v>POWER SYSTEMS</v>
          </cell>
          <cell r="E1547" t="str">
            <v>Operational</v>
          </cell>
          <cell r="F1547" t="str">
            <v>X29</v>
          </cell>
          <cell r="G1547" t="str">
            <v>Productive</v>
          </cell>
          <cell r="H1547" t="str">
            <v>STR OT EMERG #2</v>
          </cell>
          <cell r="I1547">
            <v>509</v>
          </cell>
          <cell r="J1547">
            <v>23908.53</v>
          </cell>
          <cell r="K1547">
            <v>23908.53</v>
          </cell>
          <cell r="L1547">
            <v>0</v>
          </cell>
          <cell r="M1547">
            <v>23908.53</v>
          </cell>
          <cell r="N1547">
            <v>0</v>
          </cell>
          <cell r="O1547">
            <v>23908.53</v>
          </cell>
        </row>
        <row r="1548">
          <cell r="B1548" t="str">
            <v>NON BARG</v>
          </cell>
          <cell r="C1548">
            <v>53</v>
          </cell>
          <cell r="D1548" t="str">
            <v>POWER SYSTEMS</v>
          </cell>
          <cell r="E1548" t="str">
            <v>Operational</v>
          </cell>
          <cell r="F1548" t="str">
            <v>X34</v>
          </cell>
          <cell r="G1548" t="str">
            <v>Productive</v>
          </cell>
          <cell r="H1548" t="str">
            <v>STR OT NUC SUPPORT</v>
          </cell>
          <cell r="I1548">
            <v>445</v>
          </cell>
          <cell r="J1548">
            <v>19345.43</v>
          </cell>
          <cell r="K1548">
            <v>19345.43</v>
          </cell>
          <cell r="L1548">
            <v>0</v>
          </cell>
          <cell r="M1548">
            <v>19345.43</v>
          </cell>
          <cell r="N1548">
            <v>0</v>
          </cell>
          <cell r="O1548">
            <v>19345.43</v>
          </cell>
        </row>
        <row r="1549">
          <cell r="B1549" t="str">
            <v>NON BARG</v>
          </cell>
          <cell r="C1549">
            <v>53</v>
          </cell>
          <cell r="D1549" t="str">
            <v>POWER SYSTEMS</v>
          </cell>
          <cell r="E1549" t="str">
            <v>Operational</v>
          </cell>
          <cell r="F1549" t="str">
            <v>Y01</v>
          </cell>
          <cell r="G1549" t="str">
            <v>Productive</v>
          </cell>
          <cell r="H1549" t="str">
            <v>REGULAR-1 1/2</v>
          </cell>
          <cell r="I1549">
            <v>18</v>
          </cell>
          <cell r="J1549">
            <v>245.91</v>
          </cell>
          <cell r="K1549">
            <v>245.91</v>
          </cell>
          <cell r="L1549">
            <v>0</v>
          </cell>
          <cell r="M1549">
            <v>245.91</v>
          </cell>
          <cell r="N1549">
            <v>0</v>
          </cell>
          <cell r="O1549">
            <v>245.91</v>
          </cell>
        </row>
        <row r="1550">
          <cell r="B1550" t="str">
            <v>NON BARG</v>
          </cell>
          <cell r="C1550">
            <v>53</v>
          </cell>
          <cell r="D1550" t="str">
            <v>POWER SYSTEMS</v>
          </cell>
          <cell r="E1550" t="str">
            <v>Operational</v>
          </cell>
          <cell r="F1550" t="str">
            <v>Y12</v>
          </cell>
          <cell r="G1550" t="str">
            <v>Productive</v>
          </cell>
          <cell r="H1550" t="str">
            <v>TRAVEL TIME-1 1/2</v>
          </cell>
          <cell r="I1550">
            <v>191.75</v>
          </cell>
          <cell r="J1550">
            <v>5840.5</v>
          </cell>
          <cell r="K1550">
            <v>5840.5</v>
          </cell>
          <cell r="L1550">
            <v>0</v>
          </cell>
          <cell r="M1550">
            <v>5840.5</v>
          </cell>
          <cell r="N1550">
            <v>0</v>
          </cell>
          <cell r="O1550">
            <v>5840.5</v>
          </cell>
        </row>
        <row r="1551">
          <cell r="B1551" t="str">
            <v>NON BARG</v>
          </cell>
          <cell r="C1551">
            <v>53</v>
          </cell>
          <cell r="D1551" t="str">
            <v>POWER SYSTEMS</v>
          </cell>
          <cell r="E1551" t="str">
            <v>Operational</v>
          </cell>
          <cell r="F1551" t="str">
            <v>Y13</v>
          </cell>
          <cell r="G1551" t="str">
            <v>Productive</v>
          </cell>
          <cell r="H1551" t="str">
            <v>EQUIP BRKDWN-1 1/2</v>
          </cell>
          <cell r="I1551">
            <v>4.75</v>
          </cell>
          <cell r="J1551">
            <v>184.23</v>
          </cell>
          <cell r="K1551">
            <v>184.23</v>
          </cell>
          <cell r="L1551">
            <v>0</v>
          </cell>
          <cell r="M1551">
            <v>184.23</v>
          </cell>
          <cell r="N1551">
            <v>0</v>
          </cell>
          <cell r="O1551">
            <v>184.23</v>
          </cell>
        </row>
        <row r="1552">
          <cell r="B1552" t="str">
            <v>NON BARG</v>
          </cell>
          <cell r="C1552">
            <v>53</v>
          </cell>
          <cell r="D1552" t="str">
            <v>POWER SYSTEMS</v>
          </cell>
          <cell r="E1552" t="str">
            <v>Operational</v>
          </cell>
          <cell r="F1552" t="str">
            <v>Y14</v>
          </cell>
          <cell r="G1552" t="str">
            <v>Productive</v>
          </cell>
          <cell r="H1552" t="str">
            <v>SAFETY MEETING-1 1/2</v>
          </cell>
          <cell r="I1552">
            <v>0.75</v>
          </cell>
          <cell r="J1552">
            <v>28.79</v>
          </cell>
          <cell r="K1552">
            <v>28.79</v>
          </cell>
          <cell r="L1552">
            <v>0</v>
          </cell>
          <cell r="M1552">
            <v>28.79</v>
          </cell>
          <cell r="N1552">
            <v>0</v>
          </cell>
          <cell r="O1552">
            <v>28.79</v>
          </cell>
        </row>
        <row r="1553">
          <cell r="B1553" t="str">
            <v>NON BARG</v>
          </cell>
          <cell r="C1553">
            <v>53</v>
          </cell>
          <cell r="D1553" t="str">
            <v>POWER SYSTEMS</v>
          </cell>
          <cell r="E1553" t="str">
            <v>Operational</v>
          </cell>
          <cell r="F1553" t="str">
            <v>Y17</v>
          </cell>
          <cell r="G1553" t="str">
            <v>Productive</v>
          </cell>
          <cell r="H1553" t="str">
            <v>RAIN TIME-1 1/2</v>
          </cell>
          <cell r="I1553">
            <v>7.5</v>
          </cell>
          <cell r="J1553">
            <v>301.25</v>
          </cell>
          <cell r="K1553">
            <v>301.25</v>
          </cell>
          <cell r="L1553">
            <v>0</v>
          </cell>
          <cell r="M1553">
            <v>301.25</v>
          </cell>
          <cell r="N1553">
            <v>0</v>
          </cell>
          <cell r="O1553">
            <v>301.25</v>
          </cell>
        </row>
        <row r="1554">
          <cell r="B1554" t="str">
            <v>NON BARG</v>
          </cell>
          <cell r="C1554">
            <v>53</v>
          </cell>
          <cell r="D1554" t="str">
            <v>POWER SYSTEMS</v>
          </cell>
          <cell r="E1554" t="str">
            <v>Operational</v>
          </cell>
          <cell r="F1554" t="str">
            <v>Y18</v>
          </cell>
          <cell r="G1554" t="str">
            <v>Productive</v>
          </cell>
          <cell r="H1554" t="str">
            <v>SERV CREWS 1 1/2</v>
          </cell>
          <cell r="I1554">
            <v>0.5</v>
          </cell>
          <cell r="J1554">
            <v>20.18</v>
          </cell>
          <cell r="K1554">
            <v>20.18</v>
          </cell>
          <cell r="L1554">
            <v>0</v>
          </cell>
          <cell r="M1554">
            <v>20.18</v>
          </cell>
          <cell r="N1554">
            <v>0</v>
          </cell>
          <cell r="O1554">
            <v>20.18</v>
          </cell>
        </row>
        <row r="1555">
          <cell r="B1555" t="str">
            <v>NON BARG</v>
          </cell>
          <cell r="C1555">
            <v>53</v>
          </cell>
          <cell r="D1555" t="str">
            <v>POWER SYSTEMS</v>
          </cell>
          <cell r="E1555" t="str">
            <v>Operational</v>
          </cell>
          <cell r="F1555" t="str">
            <v>Y21</v>
          </cell>
          <cell r="G1555" t="str">
            <v>Productive</v>
          </cell>
          <cell r="H1555" t="str">
            <v>TIME &amp; ONE HALF OT</v>
          </cell>
          <cell r="I1555">
            <v>46277.5</v>
          </cell>
          <cell r="J1555">
            <v>1269179.5</v>
          </cell>
          <cell r="K1555">
            <v>1269179.5</v>
          </cell>
          <cell r="L1555">
            <v>0</v>
          </cell>
          <cell r="M1555">
            <v>1269179.5</v>
          </cell>
          <cell r="N1555">
            <v>0</v>
          </cell>
          <cell r="O1555">
            <v>1269179.5</v>
          </cell>
        </row>
        <row r="1556">
          <cell r="B1556" t="str">
            <v>NON BARG</v>
          </cell>
          <cell r="C1556">
            <v>53</v>
          </cell>
          <cell r="D1556" t="str">
            <v>POWER SYSTEMS</v>
          </cell>
          <cell r="E1556" t="str">
            <v>Operational</v>
          </cell>
          <cell r="F1556" t="str">
            <v>Y25</v>
          </cell>
          <cell r="G1556" t="str">
            <v>Productive</v>
          </cell>
          <cell r="H1556" t="str">
            <v>TEMP RELIEVING-1 1/2</v>
          </cell>
          <cell r="I1556">
            <v>251.5</v>
          </cell>
          <cell r="J1556">
            <v>515.85</v>
          </cell>
          <cell r="K1556">
            <v>515.85</v>
          </cell>
          <cell r="L1556">
            <v>0</v>
          </cell>
          <cell r="M1556">
            <v>515.85</v>
          </cell>
          <cell r="N1556">
            <v>0</v>
          </cell>
          <cell r="O1556">
            <v>515.85</v>
          </cell>
        </row>
        <row r="1557">
          <cell r="B1557" t="str">
            <v>NON BARG</v>
          </cell>
          <cell r="C1557">
            <v>53</v>
          </cell>
          <cell r="D1557" t="str">
            <v>POWER SYSTEMS</v>
          </cell>
          <cell r="E1557" t="str">
            <v>Operational</v>
          </cell>
          <cell r="F1557" t="str">
            <v>Y27</v>
          </cell>
          <cell r="G1557" t="str">
            <v>Productive</v>
          </cell>
          <cell r="H1557" t="str">
            <v>1 1/2 OT EMERG</v>
          </cell>
          <cell r="I1557">
            <v>3696</v>
          </cell>
          <cell r="J1557">
            <v>179152.28</v>
          </cell>
          <cell r="K1557">
            <v>179152.28</v>
          </cell>
          <cell r="L1557">
            <v>0</v>
          </cell>
          <cell r="M1557">
            <v>179152.28</v>
          </cell>
          <cell r="N1557">
            <v>0</v>
          </cell>
          <cell r="O1557">
            <v>179152.28</v>
          </cell>
        </row>
        <row r="1558">
          <cell r="B1558" t="str">
            <v>NON BARG</v>
          </cell>
          <cell r="C1558">
            <v>53</v>
          </cell>
          <cell r="D1558" t="str">
            <v>POWER SYSTEMS</v>
          </cell>
          <cell r="E1558" t="str">
            <v>Operational</v>
          </cell>
          <cell r="F1558" t="str">
            <v>Y45</v>
          </cell>
          <cell r="G1558" t="str">
            <v>Productive</v>
          </cell>
          <cell r="H1558" t="str">
            <v>LIGHT DUTY OJ INJ</v>
          </cell>
          <cell r="I1558">
            <v>11.5</v>
          </cell>
          <cell r="J1558">
            <v>246.25</v>
          </cell>
          <cell r="K1558">
            <v>246.25</v>
          </cell>
          <cell r="L1558">
            <v>0</v>
          </cell>
          <cell r="M1558">
            <v>246.25</v>
          </cell>
          <cell r="N1558">
            <v>0</v>
          </cell>
          <cell r="O1558">
            <v>246.25</v>
          </cell>
        </row>
        <row r="1559">
          <cell r="B1559" t="str">
            <v>NON BARG</v>
          </cell>
          <cell r="C1559">
            <v>53</v>
          </cell>
          <cell r="D1559" t="str">
            <v>POWER SYSTEMS</v>
          </cell>
          <cell r="E1559" t="str">
            <v>Operational</v>
          </cell>
          <cell r="F1559" t="str">
            <v>Y51</v>
          </cell>
          <cell r="G1559" t="str">
            <v>Productive</v>
          </cell>
          <cell r="H1559" t="str">
            <v>3RD SHIFT DIFF-1 1/2</v>
          </cell>
          <cell r="I1559">
            <v>410.25</v>
          </cell>
          <cell r="J1559">
            <v>369.45</v>
          </cell>
          <cell r="K1559">
            <v>369.45</v>
          </cell>
          <cell r="L1559">
            <v>0</v>
          </cell>
          <cell r="M1559">
            <v>369.45</v>
          </cell>
          <cell r="N1559">
            <v>0</v>
          </cell>
          <cell r="O1559">
            <v>369.45</v>
          </cell>
        </row>
        <row r="1560">
          <cell r="B1560" t="str">
            <v>NON BARG</v>
          </cell>
          <cell r="C1560">
            <v>53</v>
          </cell>
          <cell r="D1560" t="str">
            <v>POWER SYSTEMS</v>
          </cell>
          <cell r="E1560" t="str">
            <v>Operational</v>
          </cell>
          <cell r="F1560" t="str">
            <v>Y52</v>
          </cell>
          <cell r="G1560" t="str">
            <v>Productive</v>
          </cell>
          <cell r="H1560" t="str">
            <v>WEEKEND SHIFT 1-1/2</v>
          </cell>
          <cell r="I1560">
            <v>59.5</v>
          </cell>
          <cell r="J1560">
            <v>89.25</v>
          </cell>
          <cell r="K1560">
            <v>89.25</v>
          </cell>
          <cell r="L1560">
            <v>0</v>
          </cell>
          <cell r="M1560">
            <v>89.25</v>
          </cell>
          <cell r="N1560">
            <v>0</v>
          </cell>
          <cell r="O1560">
            <v>89.25</v>
          </cell>
        </row>
        <row r="1561">
          <cell r="B1561" t="str">
            <v>NON BARG</v>
          </cell>
          <cell r="C1561">
            <v>53</v>
          </cell>
          <cell r="D1561" t="str">
            <v>POWER SYSTEMS</v>
          </cell>
          <cell r="E1561" t="str">
            <v>Operational</v>
          </cell>
          <cell r="F1561" t="str">
            <v>Z01</v>
          </cell>
          <cell r="G1561" t="str">
            <v>Productive</v>
          </cell>
          <cell r="H1561" t="str">
            <v>REGULAR-DBL OT</v>
          </cell>
          <cell r="I1561">
            <v>9</v>
          </cell>
          <cell r="J1561">
            <v>208.04</v>
          </cell>
          <cell r="K1561">
            <v>208.04</v>
          </cell>
          <cell r="L1561">
            <v>0</v>
          </cell>
          <cell r="M1561">
            <v>208.04</v>
          </cell>
          <cell r="N1561">
            <v>0</v>
          </cell>
          <cell r="O1561">
            <v>208.04</v>
          </cell>
        </row>
        <row r="1562">
          <cell r="B1562" t="str">
            <v>NON BARG</v>
          </cell>
          <cell r="C1562">
            <v>53</v>
          </cell>
          <cell r="D1562" t="str">
            <v>POWER SYSTEMS</v>
          </cell>
          <cell r="E1562" t="str">
            <v>Operational</v>
          </cell>
          <cell r="F1562" t="str">
            <v>Z22</v>
          </cell>
          <cell r="G1562" t="str">
            <v>Productive</v>
          </cell>
          <cell r="H1562" t="str">
            <v>DOUBLE OVERTIME</v>
          </cell>
          <cell r="I1562">
            <v>649.5</v>
          </cell>
          <cell r="J1562">
            <v>25717.58</v>
          </cell>
          <cell r="K1562">
            <v>25717.58</v>
          </cell>
          <cell r="L1562">
            <v>0</v>
          </cell>
          <cell r="M1562">
            <v>25717.58</v>
          </cell>
          <cell r="N1562">
            <v>0</v>
          </cell>
          <cell r="O1562">
            <v>25717.58</v>
          </cell>
        </row>
        <row r="1563">
          <cell r="B1563" t="str">
            <v>NON BARG</v>
          </cell>
          <cell r="C1563">
            <v>53</v>
          </cell>
          <cell r="D1563" t="str">
            <v>POWER SYSTEMS</v>
          </cell>
          <cell r="E1563" t="str">
            <v>Operational</v>
          </cell>
          <cell r="F1563" t="str">
            <v>Z25</v>
          </cell>
          <cell r="G1563" t="str">
            <v>Productive</v>
          </cell>
          <cell r="H1563" t="str">
            <v>TMP REL DBL OT</v>
          </cell>
          <cell r="I1563">
            <v>14</v>
          </cell>
          <cell r="J1563">
            <v>37.979999999999997</v>
          </cell>
          <cell r="K1563">
            <v>37.979999999999997</v>
          </cell>
          <cell r="L1563">
            <v>0</v>
          </cell>
          <cell r="M1563">
            <v>37.979999999999997</v>
          </cell>
          <cell r="N1563">
            <v>0</v>
          </cell>
          <cell r="O1563">
            <v>37.979999999999997</v>
          </cell>
        </row>
        <row r="1564">
          <cell r="B1564" t="str">
            <v>NON BARG</v>
          </cell>
          <cell r="C1564">
            <v>63</v>
          </cell>
          <cell r="D1564" t="str">
            <v>REGULATORY AFFAIRS</v>
          </cell>
          <cell r="E1564" t="str">
            <v>Staff</v>
          </cell>
          <cell r="F1564">
            <v>10</v>
          </cell>
          <cell r="G1564" t="str">
            <v>Productive</v>
          </cell>
          <cell r="H1564" t="str">
            <v>REGULAR</v>
          </cell>
          <cell r="I1564">
            <v>62299</v>
          </cell>
          <cell r="J1564">
            <v>2176470.63</v>
          </cell>
          <cell r="K1564">
            <v>2176470.63</v>
          </cell>
          <cell r="L1564">
            <v>0</v>
          </cell>
          <cell r="M1564">
            <v>2176470.63</v>
          </cell>
          <cell r="N1564">
            <v>0</v>
          </cell>
          <cell r="O1564">
            <v>2176470.63</v>
          </cell>
        </row>
        <row r="1565">
          <cell r="B1565" t="str">
            <v>NON BARG</v>
          </cell>
          <cell r="C1565">
            <v>63</v>
          </cell>
          <cell r="D1565" t="str">
            <v>REGULATORY AFFAIRS</v>
          </cell>
          <cell r="E1565" t="str">
            <v>Staff</v>
          </cell>
          <cell r="F1565">
            <v>20</v>
          </cell>
          <cell r="G1565" t="str">
            <v>Non Productive</v>
          </cell>
          <cell r="H1565" t="str">
            <v>HOLIDAY</v>
          </cell>
          <cell r="I1565">
            <v>2976</v>
          </cell>
          <cell r="J1565">
            <v>103309.7</v>
          </cell>
          <cell r="K1565">
            <v>0</v>
          </cell>
          <cell r="L1565">
            <v>103309.7</v>
          </cell>
          <cell r="M1565">
            <v>103309.7</v>
          </cell>
          <cell r="N1565">
            <v>0</v>
          </cell>
          <cell r="O1565">
            <v>103309.7</v>
          </cell>
        </row>
        <row r="1566">
          <cell r="B1566" t="str">
            <v>NON BARG</v>
          </cell>
          <cell r="C1566">
            <v>63</v>
          </cell>
          <cell r="D1566" t="str">
            <v>REGULATORY AFFAIRS</v>
          </cell>
          <cell r="E1566" t="str">
            <v>Staff</v>
          </cell>
          <cell r="F1566">
            <v>30</v>
          </cell>
          <cell r="G1566" t="str">
            <v>Non Productive</v>
          </cell>
          <cell r="H1566" t="str">
            <v>VACATION</v>
          </cell>
          <cell r="I1566">
            <v>5463</v>
          </cell>
          <cell r="J1566">
            <v>197132.69</v>
          </cell>
          <cell r="K1566">
            <v>0</v>
          </cell>
          <cell r="L1566">
            <v>197132.69</v>
          </cell>
          <cell r="M1566">
            <v>197132.69</v>
          </cell>
          <cell r="N1566">
            <v>0</v>
          </cell>
          <cell r="O1566">
            <v>197132.69</v>
          </cell>
        </row>
        <row r="1567">
          <cell r="B1567" t="str">
            <v>NON BARG</v>
          </cell>
          <cell r="C1567">
            <v>63</v>
          </cell>
          <cell r="D1567" t="str">
            <v>REGULATORY AFFAIRS</v>
          </cell>
          <cell r="E1567" t="str">
            <v>Staff</v>
          </cell>
          <cell r="F1567">
            <v>40</v>
          </cell>
          <cell r="G1567" t="str">
            <v>Non Productive</v>
          </cell>
          <cell r="H1567" t="str">
            <v>EMPLOYEE ILLNESS</v>
          </cell>
          <cell r="I1567">
            <v>538</v>
          </cell>
          <cell r="J1567">
            <v>16576.759999999998</v>
          </cell>
          <cell r="K1567">
            <v>0</v>
          </cell>
          <cell r="L1567">
            <v>16576.759999999998</v>
          </cell>
          <cell r="M1567">
            <v>16576.759999999998</v>
          </cell>
          <cell r="N1567">
            <v>0</v>
          </cell>
          <cell r="O1567">
            <v>16576.759999999998</v>
          </cell>
        </row>
        <row r="1568">
          <cell r="B1568" t="str">
            <v>NON BARG</v>
          </cell>
          <cell r="C1568">
            <v>63</v>
          </cell>
          <cell r="D1568" t="str">
            <v>REGULATORY AFFAIRS</v>
          </cell>
          <cell r="E1568" t="str">
            <v>Staff</v>
          </cell>
          <cell r="F1568">
            <v>50</v>
          </cell>
          <cell r="G1568" t="str">
            <v>Non Productive</v>
          </cell>
          <cell r="H1568" t="str">
            <v>JURY DUTY</v>
          </cell>
          <cell r="I1568">
            <v>112</v>
          </cell>
          <cell r="J1568">
            <v>3897.1</v>
          </cell>
          <cell r="K1568">
            <v>0</v>
          </cell>
          <cell r="L1568">
            <v>3897.1</v>
          </cell>
          <cell r="M1568">
            <v>3897.1</v>
          </cell>
          <cell r="N1568">
            <v>0</v>
          </cell>
          <cell r="O1568">
            <v>3897.1</v>
          </cell>
        </row>
        <row r="1569">
          <cell r="B1569" t="str">
            <v>NON BARG</v>
          </cell>
          <cell r="C1569">
            <v>63</v>
          </cell>
          <cell r="D1569" t="str">
            <v>REGULATORY AFFAIRS</v>
          </cell>
          <cell r="E1569" t="str">
            <v>Staff</v>
          </cell>
          <cell r="F1569">
            <v>70</v>
          </cell>
          <cell r="G1569" t="str">
            <v>Non Productive</v>
          </cell>
          <cell r="H1569" t="str">
            <v>DEATH IN FAMILY</v>
          </cell>
          <cell r="I1569">
            <v>56</v>
          </cell>
          <cell r="J1569">
            <v>1646.1</v>
          </cell>
          <cell r="K1569">
            <v>0</v>
          </cell>
          <cell r="L1569">
            <v>1646.1</v>
          </cell>
          <cell r="M1569">
            <v>1646.1</v>
          </cell>
          <cell r="N1569">
            <v>0</v>
          </cell>
          <cell r="O1569">
            <v>1646.1</v>
          </cell>
        </row>
        <row r="1570">
          <cell r="B1570" t="str">
            <v>NON BARG</v>
          </cell>
          <cell r="C1570">
            <v>63</v>
          </cell>
          <cell r="D1570" t="str">
            <v>REGULATORY AFFAIRS</v>
          </cell>
          <cell r="E1570" t="str">
            <v>Staff</v>
          </cell>
          <cell r="F1570">
            <v>300</v>
          </cell>
          <cell r="G1570" t="str">
            <v>Non Productive</v>
          </cell>
          <cell r="H1570" t="str">
            <v>PERF EXC REWARD</v>
          </cell>
          <cell r="I1570">
            <v>0</v>
          </cell>
          <cell r="J1570">
            <v>79064</v>
          </cell>
          <cell r="K1570">
            <v>0</v>
          </cell>
          <cell r="L1570">
            <v>79064</v>
          </cell>
          <cell r="M1570">
            <v>79064</v>
          </cell>
          <cell r="N1570">
            <v>0</v>
          </cell>
          <cell r="O1570">
            <v>79064</v>
          </cell>
        </row>
        <row r="1571">
          <cell r="B1571" t="str">
            <v>NON BARG</v>
          </cell>
          <cell r="C1571">
            <v>63</v>
          </cell>
          <cell r="D1571" t="str">
            <v>REGULATORY AFFAIRS</v>
          </cell>
          <cell r="E1571" t="str">
            <v>Staff</v>
          </cell>
          <cell r="F1571">
            <v>430</v>
          </cell>
          <cell r="G1571" t="str">
            <v>Non Productive</v>
          </cell>
          <cell r="H1571" t="str">
            <v>FINAL VACATION ALLOW</v>
          </cell>
          <cell r="I1571">
            <v>360</v>
          </cell>
          <cell r="J1571">
            <v>12078</v>
          </cell>
          <cell r="K1571">
            <v>0</v>
          </cell>
          <cell r="L1571">
            <v>12078</v>
          </cell>
          <cell r="M1571">
            <v>12078</v>
          </cell>
          <cell r="N1571">
            <v>0</v>
          </cell>
          <cell r="O1571">
            <v>12078</v>
          </cell>
        </row>
        <row r="1572">
          <cell r="B1572" t="str">
            <v>NON BARG</v>
          </cell>
          <cell r="C1572">
            <v>63</v>
          </cell>
          <cell r="D1572" t="str">
            <v>REGULATORY AFFAIRS</v>
          </cell>
          <cell r="E1572" t="str">
            <v>Staff</v>
          </cell>
          <cell r="F1572">
            <v>540</v>
          </cell>
          <cell r="G1572" t="str">
            <v>Non Productive</v>
          </cell>
          <cell r="H1572" t="str">
            <v>S/T DISAB 80 PCT</v>
          </cell>
          <cell r="I1572">
            <v>-8</v>
          </cell>
          <cell r="J1572">
            <v>-145.91999999999999</v>
          </cell>
          <cell r="K1572">
            <v>0</v>
          </cell>
          <cell r="L1572">
            <v>-145.91999999999999</v>
          </cell>
          <cell r="M1572">
            <v>-145.91999999999999</v>
          </cell>
          <cell r="N1572">
            <v>0</v>
          </cell>
          <cell r="O1572">
            <v>-145.91999999999999</v>
          </cell>
        </row>
        <row r="1573">
          <cell r="B1573" t="str">
            <v>NON BARG</v>
          </cell>
          <cell r="C1573">
            <v>63</v>
          </cell>
          <cell r="D1573" t="str">
            <v>REGULATORY AFFAIRS</v>
          </cell>
          <cell r="E1573" t="str">
            <v>Staff</v>
          </cell>
          <cell r="F1573">
            <v>560</v>
          </cell>
          <cell r="G1573" t="str">
            <v>Non Productive</v>
          </cell>
          <cell r="H1573" t="str">
            <v>LUMP SUM - MERIT</v>
          </cell>
          <cell r="I1573">
            <v>0</v>
          </cell>
          <cell r="J1573">
            <v>18563</v>
          </cell>
          <cell r="K1573">
            <v>0</v>
          </cell>
          <cell r="L1573">
            <v>18563</v>
          </cell>
          <cell r="M1573">
            <v>18563</v>
          </cell>
          <cell r="N1573">
            <v>0</v>
          </cell>
          <cell r="O1573">
            <v>18563</v>
          </cell>
        </row>
        <row r="1574">
          <cell r="B1574" t="str">
            <v>NON BARG</v>
          </cell>
          <cell r="C1574">
            <v>63</v>
          </cell>
          <cell r="D1574" t="str">
            <v>REGULATORY AFFAIRS</v>
          </cell>
          <cell r="E1574" t="str">
            <v>Staff</v>
          </cell>
          <cell r="F1574">
            <v>580</v>
          </cell>
          <cell r="G1574" t="str">
            <v>Non Productive</v>
          </cell>
          <cell r="H1574" t="str">
            <v>SICKNESS IN FAMILY</v>
          </cell>
          <cell r="I1574">
            <v>260</v>
          </cell>
          <cell r="J1574">
            <v>7255.2</v>
          </cell>
          <cell r="K1574">
            <v>0</v>
          </cell>
          <cell r="L1574">
            <v>7255.2</v>
          </cell>
          <cell r="M1574">
            <v>7255.2</v>
          </cell>
          <cell r="N1574">
            <v>0</v>
          </cell>
          <cell r="O1574">
            <v>7255.2</v>
          </cell>
        </row>
        <row r="1575">
          <cell r="B1575" t="str">
            <v>NON BARG</v>
          </cell>
          <cell r="C1575">
            <v>63</v>
          </cell>
          <cell r="D1575" t="str">
            <v>REGULATORY AFFAIRS</v>
          </cell>
          <cell r="E1575" t="str">
            <v>Staff</v>
          </cell>
          <cell r="F1575">
            <v>970</v>
          </cell>
          <cell r="G1575" t="str">
            <v>Excluded</v>
          </cell>
          <cell r="H1575" t="str">
            <v>PRETAX MEDICAL</v>
          </cell>
          <cell r="I1575">
            <v>0</v>
          </cell>
          <cell r="J1575">
            <v>-125608</v>
          </cell>
          <cell r="K1575">
            <v>0</v>
          </cell>
          <cell r="L1575">
            <v>0</v>
          </cell>
          <cell r="M1575">
            <v>0</v>
          </cell>
          <cell r="N1575">
            <v>-125608</v>
          </cell>
          <cell r="O1575">
            <v>-125608</v>
          </cell>
        </row>
        <row r="1576">
          <cell r="B1576" t="str">
            <v>NON BARG</v>
          </cell>
          <cell r="C1576">
            <v>63</v>
          </cell>
          <cell r="D1576" t="str">
            <v>REGULATORY AFFAIRS</v>
          </cell>
          <cell r="E1576" t="str">
            <v>Staff</v>
          </cell>
          <cell r="F1576">
            <v>971</v>
          </cell>
          <cell r="G1576" t="str">
            <v>Excluded</v>
          </cell>
          <cell r="H1576" t="str">
            <v>MEDICAL BENEFIT $</v>
          </cell>
          <cell r="I1576">
            <v>0</v>
          </cell>
          <cell r="J1576">
            <v>97032</v>
          </cell>
          <cell r="K1576">
            <v>0</v>
          </cell>
          <cell r="L1576">
            <v>0</v>
          </cell>
          <cell r="M1576">
            <v>0</v>
          </cell>
          <cell r="N1576">
            <v>97032</v>
          </cell>
          <cell r="O1576">
            <v>97032</v>
          </cell>
        </row>
        <row r="1577">
          <cell r="B1577" t="str">
            <v>NON BARG</v>
          </cell>
          <cell r="C1577">
            <v>63</v>
          </cell>
          <cell r="D1577" t="str">
            <v>REGULATORY AFFAIRS</v>
          </cell>
          <cell r="E1577" t="str">
            <v>Staff</v>
          </cell>
          <cell r="F1577">
            <v>972</v>
          </cell>
          <cell r="G1577" t="str">
            <v>Excluded</v>
          </cell>
          <cell r="H1577" t="str">
            <v>PRETAX DENTAL</v>
          </cell>
          <cell r="I1577">
            <v>0</v>
          </cell>
          <cell r="J1577">
            <v>-6099.92</v>
          </cell>
          <cell r="K1577">
            <v>0</v>
          </cell>
          <cell r="L1577">
            <v>0</v>
          </cell>
          <cell r="M1577">
            <v>0</v>
          </cell>
          <cell r="N1577">
            <v>-6099.92</v>
          </cell>
          <cell r="O1577">
            <v>-6099.92</v>
          </cell>
        </row>
        <row r="1578">
          <cell r="B1578" t="str">
            <v>NON BARG</v>
          </cell>
          <cell r="C1578">
            <v>63</v>
          </cell>
          <cell r="D1578" t="str">
            <v>REGULATORY AFFAIRS</v>
          </cell>
          <cell r="E1578" t="str">
            <v>Staff</v>
          </cell>
          <cell r="F1578">
            <v>973</v>
          </cell>
          <cell r="G1578" t="str">
            <v>Excluded</v>
          </cell>
          <cell r="H1578" t="str">
            <v>DENTAL BENEFIT $</v>
          </cell>
          <cell r="I1578">
            <v>0</v>
          </cell>
          <cell r="J1578">
            <v>2658.5</v>
          </cell>
          <cell r="K1578">
            <v>0</v>
          </cell>
          <cell r="L1578">
            <v>0</v>
          </cell>
          <cell r="M1578">
            <v>0</v>
          </cell>
          <cell r="N1578">
            <v>2658.5</v>
          </cell>
          <cell r="O1578">
            <v>2658.5</v>
          </cell>
        </row>
        <row r="1579">
          <cell r="B1579" t="str">
            <v>NON BARG</v>
          </cell>
          <cell r="C1579">
            <v>63</v>
          </cell>
          <cell r="D1579" t="str">
            <v>REGULATORY AFFAIRS</v>
          </cell>
          <cell r="E1579" t="str">
            <v>Staff</v>
          </cell>
          <cell r="F1579">
            <v>974</v>
          </cell>
          <cell r="G1579" t="str">
            <v>Excluded</v>
          </cell>
          <cell r="H1579" t="str">
            <v>PRETAX EMP LIFE INS</v>
          </cell>
          <cell r="I1579">
            <v>0</v>
          </cell>
          <cell r="J1579">
            <v>-14717.36</v>
          </cell>
          <cell r="K1579">
            <v>0</v>
          </cell>
          <cell r="L1579">
            <v>0</v>
          </cell>
          <cell r="M1579">
            <v>0</v>
          </cell>
          <cell r="N1579">
            <v>-14717.36</v>
          </cell>
          <cell r="O1579">
            <v>-14717.36</v>
          </cell>
        </row>
        <row r="1580">
          <cell r="B1580" t="str">
            <v>NON BARG</v>
          </cell>
          <cell r="C1580">
            <v>63</v>
          </cell>
          <cell r="D1580" t="str">
            <v>REGULATORY AFFAIRS</v>
          </cell>
          <cell r="E1580" t="str">
            <v>Staff</v>
          </cell>
          <cell r="F1580">
            <v>976</v>
          </cell>
          <cell r="G1580" t="str">
            <v>Excluded</v>
          </cell>
          <cell r="H1580" t="str">
            <v>LIFE INS BENEFIT $</v>
          </cell>
          <cell r="I1580">
            <v>0</v>
          </cell>
          <cell r="J1580">
            <v>3178.56</v>
          </cell>
          <cell r="K1580">
            <v>0</v>
          </cell>
          <cell r="L1580">
            <v>0</v>
          </cell>
          <cell r="M1580">
            <v>0</v>
          </cell>
          <cell r="N1580">
            <v>3178.56</v>
          </cell>
          <cell r="O1580">
            <v>3178.56</v>
          </cell>
        </row>
        <row r="1581">
          <cell r="B1581" t="str">
            <v>NON BARG</v>
          </cell>
          <cell r="C1581">
            <v>63</v>
          </cell>
          <cell r="D1581" t="str">
            <v>REGULATORY AFFAIRS</v>
          </cell>
          <cell r="E1581" t="str">
            <v>Staff</v>
          </cell>
          <cell r="F1581">
            <v>977</v>
          </cell>
          <cell r="G1581" t="str">
            <v>Excluded</v>
          </cell>
          <cell r="H1581" t="str">
            <v>PRETAX LTD</v>
          </cell>
          <cell r="I1581">
            <v>0</v>
          </cell>
          <cell r="J1581">
            <v>-17534.38</v>
          </cell>
          <cell r="K1581">
            <v>0</v>
          </cell>
          <cell r="L1581">
            <v>0</v>
          </cell>
          <cell r="M1581">
            <v>0</v>
          </cell>
          <cell r="N1581">
            <v>-17534.38</v>
          </cell>
          <cell r="O1581">
            <v>-17534.38</v>
          </cell>
        </row>
        <row r="1582">
          <cell r="B1582" t="str">
            <v>NON BARG</v>
          </cell>
          <cell r="C1582">
            <v>63</v>
          </cell>
          <cell r="D1582" t="str">
            <v>REGULATORY AFFAIRS</v>
          </cell>
          <cell r="E1582" t="str">
            <v>Staff</v>
          </cell>
          <cell r="F1582">
            <v>978</v>
          </cell>
          <cell r="G1582" t="str">
            <v>Excluded</v>
          </cell>
          <cell r="H1582" t="str">
            <v>LTD BENEFIT $</v>
          </cell>
          <cell r="I1582">
            <v>0</v>
          </cell>
          <cell r="J1582">
            <v>16054.72</v>
          </cell>
          <cell r="K1582">
            <v>0</v>
          </cell>
          <cell r="L1582">
            <v>0</v>
          </cell>
          <cell r="M1582">
            <v>0</v>
          </cell>
          <cell r="N1582">
            <v>16054.72</v>
          </cell>
          <cell r="O1582">
            <v>16054.72</v>
          </cell>
        </row>
        <row r="1583">
          <cell r="B1583" t="str">
            <v>NON BARG</v>
          </cell>
          <cell r="C1583">
            <v>63</v>
          </cell>
          <cell r="D1583" t="str">
            <v>REGULATORY AFFAIRS</v>
          </cell>
          <cell r="E1583" t="str">
            <v>Staff</v>
          </cell>
          <cell r="F1583">
            <v>979</v>
          </cell>
          <cell r="G1583" t="str">
            <v>Excluded</v>
          </cell>
          <cell r="H1583" t="str">
            <v>VACATION BUY</v>
          </cell>
          <cell r="I1583">
            <v>0</v>
          </cell>
          <cell r="J1583">
            <v>-7897.68</v>
          </cell>
          <cell r="K1583">
            <v>0</v>
          </cell>
          <cell r="L1583">
            <v>0</v>
          </cell>
          <cell r="M1583">
            <v>0</v>
          </cell>
          <cell r="N1583">
            <v>-7897.68</v>
          </cell>
          <cell r="O1583">
            <v>-7897.68</v>
          </cell>
        </row>
        <row r="1584">
          <cell r="B1584" t="str">
            <v>NON BARG</v>
          </cell>
          <cell r="C1584">
            <v>63</v>
          </cell>
          <cell r="D1584" t="str">
            <v>REGULATORY AFFAIRS</v>
          </cell>
          <cell r="E1584" t="str">
            <v>Staff</v>
          </cell>
          <cell r="F1584">
            <v>981</v>
          </cell>
          <cell r="G1584" t="str">
            <v>Excluded</v>
          </cell>
          <cell r="H1584" t="str">
            <v>PRETAX HLTH CARE</v>
          </cell>
          <cell r="I1584">
            <v>0</v>
          </cell>
          <cell r="J1584">
            <v>-8988</v>
          </cell>
          <cell r="K1584">
            <v>0</v>
          </cell>
          <cell r="L1584">
            <v>0</v>
          </cell>
          <cell r="M1584">
            <v>0</v>
          </cell>
          <cell r="N1584">
            <v>-8988</v>
          </cell>
          <cell r="O1584">
            <v>-8988</v>
          </cell>
        </row>
        <row r="1585">
          <cell r="B1585" t="str">
            <v>NON BARG</v>
          </cell>
          <cell r="C1585">
            <v>63</v>
          </cell>
          <cell r="D1585" t="str">
            <v>REGULATORY AFFAIRS</v>
          </cell>
          <cell r="E1585" t="str">
            <v>Staff</v>
          </cell>
          <cell r="F1585">
            <v>983</v>
          </cell>
          <cell r="G1585" t="str">
            <v>Excluded</v>
          </cell>
          <cell r="H1585" t="str">
            <v>PRETAX DEP CARE</v>
          </cell>
          <cell r="I1585">
            <v>0</v>
          </cell>
          <cell r="J1585">
            <v>-2328</v>
          </cell>
          <cell r="K1585">
            <v>0</v>
          </cell>
          <cell r="L1585">
            <v>0</v>
          </cell>
          <cell r="M1585">
            <v>0</v>
          </cell>
          <cell r="N1585">
            <v>-2328</v>
          </cell>
          <cell r="O1585">
            <v>-2328</v>
          </cell>
        </row>
        <row r="1586">
          <cell r="B1586" t="str">
            <v>NON BARG</v>
          </cell>
          <cell r="C1586">
            <v>63</v>
          </cell>
          <cell r="D1586" t="str">
            <v>REGULATORY AFFAIRS</v>
          </cell>
          <cell r="E1586" t="str">
            <v>Staff</v>
          </cell>
          <cell r="F1586">
            <v>984</v>
          </cell>
          <cell r="G1586" t="str">
            <v>Excluded</v>
          </cell>
          <cell r="H1586" t="str">
            <v>VISION - PRE-TAX DED</v>
          </cell>
          <cell r="I1586">
            <v>0</v>
          </cell>
          <cell r="J1586">
            <v>-2986.48</v>
          </cell>
          <cell r="K1586">
            <v>0</v>
          </cell>
          <cell r="L1586">
            <v>0</v>
          </cell>
          <cell r="M1586">
            <v>0</v>
          </cell>
          <cell r="N1586">
            <v>-2986.48</v>
          </cell>
          <cell r="O1586">
            <v>-2986.48</v>
          </cell>
        </row>
        <row r="1587">
          <cell r="B1587" t="str">
            <v>NON BARG</v>
          </cell>
          <cell r="C1587">
            <v>63</v>
          </cell>
          <cell r="D1587" t="str">
            <v>REGULATORY AFFAIRS</v>
          </cell>
          <cell r="E1587" t="str">
            <v>Staff</v>
          </cell>
          <cell r="F1587">
            <v>990</v>
          </cell>
          <cell r="G1587" t="str">
            <v>Excluded</v>
          </cell>
          <cell r="H1587" t="str">
            <v>THRIFT CATCH UP</v>
          </cell>
          <cell r="I1587">
            <v>0</v>
          </cell>
          <cell r="J1587">
            <v>-3014.58</v>
          </cell>
          <cell r="K1587">
            <v>0</v>
          </cell>
          <cell r="L1587">
            <v>0</v>
          </cell>
          <cell r="M1587">
            <v>0</v>
          </cell>
          <cell r="N1587">
            <v>-3014.58</v>
          </cell>
          <cell r="O1587">
            <v>-3014.58</v>
          </cell>
        </row>
        <row r="1588">
          <cell r="B1588" t="str">
            <v>NON BARG</v>
          </cell>
          <cell r="C1588">
            <v>63</v>
          </cell>
          <cell r="D1588" t="str">
            <v>REGULATORY AFFAIRS</v>
          </cell>
          <cell r="E1588" t="str">
            <v>Staff</v>
          </cell>
          <cell r="F1588">
            <v>998</v>
          </cell>
          <cell r="G1588" t="str">
            <v>Excluded</v>
          </cell>
          <cell r="H1588" t="str">
            <v>BA THRFT STP AT CAP</v>
          </cell>
          <cell r="I1588">
            <v>0</v>
          </cell>
          <cell r="J1588">
            <v>-133805.84</v>
          </cell>
          <cell r="K1588">
            <v>0</v>
          </cell>
          <cell r="L1588">
            <v>0</v>
          </cell>
          <cell r="M1588">
            <v>0</v>
          </cell>
          <cell r="N1588">
            <v>-133805.84</v>
          </cell>
          <cell r="O1588">
            <v>-133805.84</v>
          </cell>
        </row>
        <row r="1589">
          <cell r="B1589" t="str">
            <v>NON BARG</v>
          </cell>
          <cell r="C1589">
            <v>63</v>
          </cell>
          <cell r="D1589" t="str">
            <v>REGULATORY AFFAIRS</v>
          </cell>
          <cell r="E1589" t="str">
            <v>Staff</v>
          </cell>
          <cell r="F1589">
            <v>999</v>
          </cell>
          <cell r="G1589" t="str">
            <v>Excluded</v>
          </cell>
          <cell r="H1589" t="str">
            <v>SUP THRFT STP AT CAP</v>
          </cell>
          <cell r="I1589">
            <v>0</v>
          </cell>
          <cell r="J1589">
            <v>-57333.16</v>
          </cell>
          <cell r="K1589">
            <v>0</v>
          </cell>
          <cell r="L1589">
            <v>0</v>
          </cell>
          <cell r="M1589">
            <v>0</v>
          </cell>
          <cell r="N1589">
            <v>-57333.16</v>
          </cell>
          <cell r="O1589">
            <v>-57333.16</v>
          </cell>
        </row>
        <row r="1590">
          <cell r="B1590" t="str">
            <v>NON BARG</v>
          </cell>
          <cell r="C1590">
            <v>63</v>
          </cell>
          <cell r="D1590" t="str">
            <v>REGULATORY AFFAIRS</v>
          </cell>
          <cell r="E1590" t="str">
            <v>Staff</v>
          </cell>
          <cell r="F1590" t="str">
            <v>C09</v>
          </cell>
          <cell r="G1590" t="str">
            <v>Excluded</v>
          </cell>
          <cell r="H1590" t="str">
            <v>SEVERANCE PAY</v>
          </cell>
          <cell r="I1590">
            <v>0</v>
          </cell>
          <cell r="J1590">
            <v>102427</v>
          </cell>
          <cell r="K1590">
            <v>0</v>
          </cell>
          <cell r="L1590">
            <v>0</v>
          </cell>
          <cell r="M1590">
            <v>0</v>
          </cell>
          <cell r="N1590">
            <v>102427</v>
          </cell>
          <cell r="O1590">
            <v>102427</v>
          </cell>
        </row>
        <row r="1591">
          <cell r="B1591" t="str">
            <v>NON BARG</v>
          </cell>
          <cell r="C1591">
            <v>63</v>
          </cell>
          <cell r="D1591" t="str">
            <v>REGULATORY AFFAIRS</v>
          </cell>
          <cell r="E1591" t="str">
            <v>Staff</v>
          </cell>
          <cell r="F1591" t="str">
            <v>C37</v>
          </cell>
          <cell r="G1591" t="str">
            <v>Excluded</v>
          </cell>
          <cell r="H1591" t="str">
            <v>UNUSED VACATION PAY</v>
          </cell>
          <cell r="I1591">
            <v>0</v>
          </cell>
          <cell r="J1591">
            <v>1996.5</v>
          </cell>
          <cell r="K1591">
            <v>0</v>
          </cell>
          <cell r="L1591">
            <v>0</v>
          </cell>
          <cell r="M1591">
            <v>0</v>
          </cell>
          <cell r="N1591">
            <v>1996.5</v>
          </cell>
          <cell r="O1591">
            <v>1996.5</v>
          </cell>
        </row>
        <row r="1592">
          <cell r="B1592" t="str">
            <v>NON BARG</v>
          </cell>
          <cell r="C1592">
            <v>63</v>
          </cell>
          <cell r="D1592" t="str">
            <v>REGULATORY AFFAIRS</v>
          </cell>
          <cell r="E1592" t="str">
            <v>Staff</v>
          </cell>
          <cell r="F1592" t="str">
            <v>G09</v>
          </cell>
          <cell r="G1592" t="str">
            <v>Excluded</v>
          </cell>
          <cell r="H1592" t="str">
            <v>WELLNESS REFUND</v>
          </cell>
          <cell r="I1592">
            <v>0</v>
          </cell>
          <cell r="J1592">
            <v>466.2</v>
          </cell>
          <cell r="K1592">
            <v>0</v>
          </cell>
          <cell r="L1592">
            <v>0</v>
          </cell>
          <cell r="M1592">
            <v>0</v>
          </cell>
          <cell r="N1592">
            <v>466.2</v>
          </cell>
          <cell r="O1592">
            <v>466.2</v>
          </cell>
        </row>
        <row r="1593">
          <cell r="B1593" t="str">
            <v>NON BARG</v>
          </cell>
          <cell r="C1593">
            <v>63</v>
          </cell>
          <cell r="D1593" t="str">
            <v>REGULATORY AFFAIRS</v>
          </cell>
          <cell r="E1593" t="str">
            <v>Staff</v>
          </cell>
          <cell r="F1593" t="str">
            <v>H30</v>
          </cell>
          <cell r="G1593" t="str">
            <v>Non Productive</v>
          </cell>
          <cell r="H1593" t="str">
            <v>PERF EXC REWARD</v>
          </cell>
          <cell r="I1593">
            <v>0</v>
          </cell>
          <cell r="J1593">
            <v>247547</v>
          </cell>
          <cell r="K1593">
            <v>0</v>
          </cell>
          <cell r="L1593">
            <v>247547</v>
          </cell>
          <cell r="M1593">
            <v>247547</v>
          </cell>
          <cell r="N1593">
            <v>0</v>
          </cell>
          <cell r="O1593">
            <v>247547</v>
          </cell>
        </row>
        <row r="1594">
          <cell r="B1594" t="str">
            <v>NON BARG</v>
          </cell>
          <cell r="C1594">
            <v>63</v>
          </cell>
          <cell r="D1594" t="str">
            <v>REGULATORY AFFAIRS</v>
          </cell>
          <cell r="E1594" t="str">
            <v>Staff</v>
          </cell>
          <cell r="F1594" t="str">
            <v>J10</v>
          </cell>
          <cell r="G1594" t="str">
            <v>Excluded</v>
          </cell>
          <cell r="H1594" t="str">
            <v>O.T. MEALS NON-XM</v>
          </cell>
          <cell r="I1594">
            <v>287</v>
          </cell>
          <cell r="J1594">
            <v>3157</v>
          </cell>
          <cell r="K1594">
            <v>0</v>
          </cell>
          <cell r="L1594">
            <v>0</v>
          </cell>
          <cell r="M1594">
            <v>0</v>
          </cell>
          <cell r="N1594">
            <v>3157</v>
          </cell>
          <cell r="O1594">
            <v>3157</v>
          </cell>
        </row>
        <row r="1595">
          <cell r="B1595" t="str">
            <v>NON BARG</v>
          </cell>
          <cell r="C1595">
            <v>63</v>
          </cell>
          <cell r="D1595" t="str">
            <v>REGULATORY AFFAIRS</v>
          </cell>
          <cell r="E1595" t="str">
            <v>Staff</v>
          </cell>
          <cell r="F1595" t="str">
            <v>J20</v>
          </cell>
          <cell r="G1595" t="str">
            <v>Excluded</v>
          </cell>
          <cell r="H1595" t="str">
            <v>IMP INC EXCESS LIF T</v>
          </cell>
          <cell r="I1595">
            <v>0</v>
          </cell>
          <cell r="J1595">
            <v>9487.8799999999992</v>
          </cell>
          <cell r="K1595">
            <v>0</v>
          </cell>
          <cell r="L1595">
            <v>0</v>
          </cell>
          <cell r="M1595">
            <v>0</v>
          </cell>
          <cell r="N1595">
            <v>9487.8799999999992</v>
          </cell>
          <cell r="O1595">
            <v>9487.8799999999992</v>
          </cell>
        </row>
        <row r="1596">
          <cell r="B1596" t="str">
            <v>NON BARG</v>
          </cell>
          <cell r="C1596">
            <v>63</v>
          </cell>
          <cell r="D1596" t="str">
            <v>REGULATORY AFFAIRS</v>
          </cell>
          <cell r="E1596" t="str">
            <v>Staff</v>
          </cell>
          <cell r="F1596" t="str">
            <v>J25</v>
          </cell>
          <cell r="G1596" t="str">
            <v>Excluded</v>
          </cell>
          <cell r="H1596" t="str">
            <v>IMP INC DEP LIFE</v>
          </cell>
          <cell r="I1596">
            <v>0</v>
          </cell>
          <cell r="J1596">
            <v>1857.6</v>
          </cell>
          <cell r="K1596">
            <v>0</v>
          </cell>
          <cell r="L1596">
            <v>0</v>
          </cell>
          <cell r="M1596">
            <v>0</v>
          </cell>
          <cell r="N1596">
            <v>1857.6</v>
          </cell>
          <cell r="O1596">
            <v>1857.6</v>
          </cell>
        </row>
        <row r="1597">
          <cell r="B1597" t="str">
            <v>NON BARG</v>
          </cell>
          <cell r="C1597">
            <v>63</v>
          </cell>
          <cell r="D1597" t="str">
            <v>REGULATORY AFFAIRS</v>
          </cell>
          <cell r="E1597" t="str">
            <v>Staff</v>
          </cell>
          <cell r="F1597" t="str">
            <v>J82</v>
          </cell>
          <cell r="G1597" t="str">
            <v>Excluded</v>
          </cell>
          <cell r="H1597" t="str">
            <v>IMP CNTR CAR V INS 2</v>
          </cell>
          <cell r="I1597">
            <v>0</v>
          </cell>
          <cell r="J1597">
            <v>1056</v>
          </cell>
          <cell r="K1597">
            <v>0</v>
          </cell>
          <cell r="L1597">
            <v>0</v>
          </cell>
          <cell r="M1597">
            <v>0</v>
          </cell>
          <cell r="N1597">
            <v>1056</v>
          </cell>
          <cell r="O1597">
            <v>1056</v>
          </cell>
        </row>
        <row r="1598">
          <cell r="B1598" t="str">
            <v>NON BARG</v>
          </cell>
          <cell r="C1598">
            <v>63</v>
          </cell>
          <cell r="D1598" t="str">
            <v>REGULATORY AFFAIRS</v>
          </cell>
          <cell r="E1598" t="str">
            <v>Staff</v>
          </cell>
          <cell r="F1598" t="str">
            <v>P52</v>
          </cell>
          <cell r="G1598" t="str">
            <v>Excluded</v>
          </cell>
          <cell r="H1598" t="str">
            <v>CC V INS RMB N-TX 2</v>
          </cell>
          <cell r="I1598">
            <v>0</v>
          </cell>
          <cell r="J1598">
            <v>1776</v>
          </cell>
          <cell r="K1598">
            <v>0</v>
          </cell>
          <cell r="L1598">
            <v>0</v>
          </cell>
          <cell r="M1598">
            <v>0</v>
          </cell>
          <cell r="N1598">
            <v>1776</v>
          </cell>
          <cell r="O1598">
            <v>1776</v>
          </cell>
        </row>
        <row r="1599">
          <cell r="B1599" t="str">
            <v>NON BARG</v>
          </cell>
          <cell r="C1599">
            <v>63</v>
          </cell>
          <cell r="D1599" t="str">
            <v>REGULATORY AFFAIRS</v>
          </cell>
          <cell r="E1599" t="str">
            <v>Staff</v>
          </cell>
          <cell r="F1599" t="str">
            <v>R42</v>
          </cell>
          <cell r="G1599" t="str">
            <v>Excluded</v>
          </cell>
          <cell r="H1599" t="str">
            <v>HOL WRK-VAC-NOT PAID</v>
          </cell>
          <cell r="I1599">
            <v>8</v>
          </cell>
          <cell r="J1599">
            <v>255.5</v>
          </cell>
          <cell r="K1599">
            <v>0</v>
          </cell>
          <cell r="L1599">
            <v>0</v>
          </cell>
          <cell r="M1599">
            <v>0</v>
          </cell>
          <cell r="N1599">
            <v>255.5</v>
          </cell>
          <cell r="O1599">
            <v>255.5</v>
          </cell>
        </row>
        <row r="1600">
          <cell r="B1600" t="str">
            <v>NON BARG</v>
          </cell>
          <cell r="C1600">
            <v>63</v>
          </cell>
          <cell r="D1600" t="str">
            <v>REGULATORY AFFAIRS</v>
          </cell>
          <cell r="E1600" t="str">
            <v>Staff</v>
          </cell>
          <cell r="F1600" t="str">
            <v>R59</v>
          </cell>
          <cell r="G1600" t="str">
            <v>Excluded</v>
          </cell>
          <cell r="H1600" t="str">
            <v>FMLA - INFO ONLY</v>
          </cell>
          <cell r="I1600">
            <v>-16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</row>
        <row r="1601">
          <cell r="B1601" t="str">
            <v>NON BARG</v>
          </cell>
          <cell r="C1601">
            <v>63</v>
          </cell>
          <cell r="D1601" t="str">
            <v>REGULATORY AFFAIRS</v>
          </cell>
          <cell r="E1601" t="str">
            <v>Staff</v>
          </cell>
          <cell r="F1601" t="str">
            <v>R65</v>
          </cell>
          <cell r="G1601" t="str">
            <v>Excluded</v>
          </cell>
          <cell r="H1601" t="str">
            <v>EMPL REQ N-PD</v>
          </cell>
          <cell r="I1601">
            <v>-8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</row>
        <row r="1602">
          <cell r="B1602" t="str">
            <v>NON BARG</v>
          </cell>
          <cell r="C1602">
            <v>63</v>
          </cell>
          <cell r="D1602" t="str">
            <v>REGULATORY AFFAIRS</v>
          </cell>
          <cell r="E1602" t="str">
            <v>Staff</v>
          </cell>
          <cell r="F1602" t="str">
            <v>T04</v>
          </cell>
          <cell r="G1602" t="str">
            <v>Non Productive</v>
          </cell>
          <cell r="H1602" t="str">
            <v>ALTERNATIVE AWARD</v>
          </cell>
          <cell r="I1602">
            <v>0</v>
          </cell>
          <cell r="J1602">
            <v>3000</v>
          </cell>
          <cell r="K1602">
            <v>0</v>
          </cell>
          <cell r="L1602">
            <v>3000</v>
          </cell>
          <cell r="M1602">
            <v>3000</v>
          </cell>
          <cell r="N1602">
            <v>0</v>
          </cell>
          <cell r="O1602">
            <v>3000</v>
          </cell>
        </row>
        <row r="1603">
          <cell r="B1603" t="str">
            <v>NON BARG</v>
          </cell>
          <cell r="C1603">
            <v>63</v>
          </cell>
          <cell r="D1603" t="str">
            <v>REGULATORY AFFAIRS</v>
          </cell>
          <cell r="E1603" t="str">
            <v>Staff</v>
          </cell>
          <cell r="F1603" t="str">
            <v>T80</v>
          </cell>
          <cell r="G1603" t="str">
            <v>Non Productive</v>
          </cell>
          <cell r="H1603" t="str">
            <v>OT ADJUSTMENT</v>
          </cell>
          <cell r="I1603">
            <v>0</v>
          </cell>
          <cell r="J1603">
            <v>37.32</v>
          </cell>
          <cell r="K1603">
            <v>0</v>
          </cell>
          <cell r="L1603">
            <v>37.32</v>
          </cell>
          <cell r="M1603">
            <v>37.32</v>
          </cell>
          <cell r="N1603">
            <v>0</v>
          </cell>
          <cell r="O1603">
            <v>37.32</v>
          </cell>
        </row>
        <row r="1604">
          <cell r="B1604" t="str">
            <v>NON BARG</v>
          </cell>
          <cell r="C1604">
            <v>63</v>
          </cell>
          <cell r="D1604" t="str">
            <v>REGULATORY AFFAIRS</v>
          </cell>
          <cell r="E1604" t="str">
            <v>Staff</v>
          </cell>
          <cell r="F1604" t="str">
            <v>X20</v>
          </cell>
          <cell r="G1604" t="str">
            <v>Productive</v>
          </cell>
          <cell r="H1604" t="str">
            <v>STRAIGHT OVERTIME</v>
          </cell>
          <cell r="I1604">
            <v>468.75</v>
          </cell>
          <cell r="J1604">
            <v>13962.16</v>
          </cell>
          <cell r="K1604">
            <v>13962.16</v>
          </cell>
          <cell r="L1604">
            <v>0</v>
          </cell>
          <cell r="M1604">
            <v>13962.16</v>
          </cell>
          <cell r="N1604">
            <v>0</v>
          </cell>
          <cell r="O1604">
            <v>13962.16</v>
          </cell>
        </row>
        <row r="1605">
          <cell r="B1605" t="str">
            <v>NON BARG</v>
          </cell>
          <cell r="C1605">
            <v>63</v>
          </cell>
          <cell r="D1605" t="str">
            <v>REGULATORY AFFAIRS</v>
          </cell>
          <cell r="E1605" t="str">
            <v>Staff</v>
          </cell>
          <cell r="F1605" t="str">
            <v>X23</v>
          </cell>
          <cell r="G1605" t="str">
            <v>Productive</v>
          </cell>
          <cell r="H1605" t="str">
            <v>EXEMPT OT DEDUCTIBLE</v>
          </cell>
          <cell r="I1605">
            <v>966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</row>
        <row r="1606">
          <cell r="B1606" t="str">
            <v>NON BARG</v>
          </cell>
          <cell r="C1606">
            <v>63</v>
          </cell>
          <cell r="D1606" t="str">
            <v>REGULATORY AFFAIRS</v>
          </cell>
          <cell r="E1606" t="str">
            <v>Staff</v>
          </cell>
          <cell r="F1606" t="str">
            <v>X29</v>
          </cell>
          <cell r="G1606" t="str">
            <v>Productive</v>
          </cell>
          <cell r="H1606" t="str">
            <v>STR OT EMERG #2</v>
          </cell>
          <cell r="I1606">
            <v>1443.75</v>
          </cell>
          <cell r="J1606">
            <v>55426.43</v>
          </cell>
          <cell r="K1606">
            <v>55426.43</v>
          </cell>
          <cell r="L1606">
            <v>0</v>
          </cell>
          <cell r="M1606">
            <v>55426.43</v>
          </cell>
          <cell r="N1606">
            <v>0</v>
          </cell>
          <cell r="O1606">
            <v>55426.43</v>
          </cell>
        </row>
        <row r="1607">
          <cell r="B1607" t="str">
            <v>NON BARG</v>
          </cell>
          <cell r="C1607">
            <v>63</v>
          </cell>
          <cell r="D1607" t="str">
            <v>REGULATORY AFFAIRS</v>
          </cell>
          <cell r="E1607" t="str">
            <v>Staff</v>
          </cell>
          <cell r="F1607" t="str">
            <v>Y21</v>
          </cell>
          <cell r="G1607" t="str">
            <v>Productive</v>
          </cell>
          <cell r="H1607" t="str">
            <v>TIME &amp; ONE HALF OT</v>
          </cell>
          <cell r="I1607">
            <v>802.5</v>
          </cell>
          <cell r="J1607">
            <v>21812.01</v>
          </cell>
          <cell r="K1607">
            <v>21812.01</v>
          </cell>
          <cell r="L1607">
            <v>0</v>
          </cell>
          <cell r="M1607">
            <v>21812.01</v>
          </cell>
          <cell r="N1607">
            <v>0</v>
          </cell>
          <cell r="O1607">
            <v>21812.01</v>
          </cell>
        </row>
        <row r="1608">
          <cell r="B1608" t="str">
            <v>NON BARG</v>
          </cell>
          <cell r="C1608">
            <v>63</v>
          </cell>
          <cell r="D1608" t="str">
            <v>REGULATORY AFFAIRS</v>
          </cell>
          <cell r="E1608" t="str">
            <v>Staff</v>
          </cell>
          <cell r="F1608" t="str">
            <v>Z22</v>
          </cell>
          <cell r="G1608" t="str">
            <v>Productive</v>
          </cell>
          <cell r="H1608" t="str">
            <v>DOUBLE OVERTIME</v>
          </cell>
          <cell r="I1608">
            <v>10</v>
          </cell>
          <cell r="J1608">
            <v>379.88</v>
          </cell>
          <cell r="K1608">
            <v>379.88</v>
          </cell>
          <cell r="L1608">
            <v>0</v>
          </cell>
          <cell r="M1608">
            <v>379.88</v>
          </cell>
          <cell r="N1608">
            <v>0</v>
          </cell>
          <cell r="O1608">
            <v>379.88</v>
          </cell>
        </row>
        <row r="1609">
          <cell r="B1609" t="str">
            <v>NON BARG</v>
          </cell>
          <cell r="C1609">
            <v>54</v>
          </cell>
          <cell r="D1609" t="str">
            <v>RESOURCE PLANNING</v>
          </cell>
          <cell r="E1609" t="str">
            <v>Staff</v>
          </cell>
          <cell r="F1609">
            <v>10</v>
          </cell>
          <cell r="G1609" t="str">
            <v>Productive</v>
          </cell>
          <cell r="H1609" t="str">
            <v>REGULAR</v>
          </cell>
          <cell r="I1609">
            <v>43027.5</v>
          </cell>
          <cell r="J1609">
            <v>1539281.7</v>
          </cell>
          <cell r="K1609">
            <v>1539281.7</v>
          </cell>
          <cell r="L1609">
            <v>0</v>
          </cell>
          <cell r="M1609">
            <v>1539281.7</v>
          </cell>
          <cell r="N1609">
            <v>0</v>
          </cell>
          <cell r="O1609">
            <v>1539281.7</v>
          </cell>
        </row>
        <row r="1610">
          <cell r="B1610" t="str">
            <v>NON BARG</v>
          </cell>
          <cell r="C1610">
            <v>54</v>
          </cell>
          <cell r="D1610" t="str">
            <v>RESOURCE PLANNING</v>
          </cell>
          <cell r="E1610" t="str">
            <v>Staff</v>
          </cell>
          <cell r="F1610">
            <v>20</v>
          </cell>
          <cell r="G1610" t="str">
            <v>Non Productive</v>
          </cell>
          <cell r="H1610" t="str">
            <v>HOLIDAY</v>
          </cell>
          <cell r="I1610">
            <v>1944</v>
          </cell>
          <cell r="J1610">
            <v>69184</v>
          </cell>
          <cell r="K1610">
            <v>0</v>
          </cell>
          <cell r="L1610">
            <v>69184</v>
          </cell>
          <cell r="M1610">
            <v>69184</v>
          </cell>
          <cell r="N1610">
            <v>0</v>
          </cell>
          <cell r="O1610">
            <v>69184</v>
          </cell>
        </row>
        <row r="1611">
          <cell r="B1611" t="str">
            <v>NON BARG</v>
          </cell>
          <cell r="C1611">
            <v>54</v>
          </cell>
          <cell r="D1611" t="str">
            <v>RESOURCE PLANNING</v>
          </cell>
          <cell r="E1611" t="str">
            <v>Staff</v>
          </cell>
          <cell r="F1611">
            <v>30</v>
          </cell>
          <cell r="G1611" t="str">
            <v>Non Productive</v>
          </cell>
          <cell r="H1611" t="str">
            <v>VACATION</v>
          </cell>
          <cell r="I1611">
            <v>3944.5</v>
          </cell>
          <cell r="J1611">
            <v>141171.37</v>
          </cell>
          <cell r="K1611">
            <v>0</v>
          </cell>
          <cell r="L1611">
            <v>141171.37</v>
          </cell>
          <cell r="M1611">
            <v>141171.37</v>
          </cell>
          <cell r="N1611">
            <v>0</v>
          </cell>
          <cell r="O1611">
            <v>141171.37</v>
          </cell>
        </row>
        <row r="1612">
          <cell r="B1612" t="str">
            <v>NON BARG</v>
          </cell>
          <cell r="C1612">
            <v>54</v>
          </cell>
          <cell r="D1612" t="str">
            <v>RESOURCE PLANNING</v>
          </cell>
          <cell r="E1612" t="str">
            <v>Staff</v>
          </cell>
          <cell r="F1612">
            <v>40</v>
          </cell>
          <cell r="G1612" t="str">
            <v>Non Productive</v>
          </cell>
          <cell r="H1612" t="str">
            <v>EMPLOYEE ILLNESS</v>
          </cell>
          <cell r="I1612">
            <v>777.5</v>
          </cell>
          <cell r="J1612">
            <v>20947.61</v>
          </cell>
          <cell r="K1612">
            <v>0</v>
          </cell>
          <cell r="L1612">
            <v>20947.61</v>
          </cell>
          <cell r="M1612">
            <v>20947.61</v>
          </cell>
          <cell r="N1612">
            <v>0</v>
          </cell>
          <cell r="O1612">
            <v>20947.61</v>
          </cell>
        </row>
        <row r="1613">
          <cell r="B1613" t="str">
            <v>NON BARG</v>
          </cell>
          <cell r="C1613">
            <v>54</v>
          </cell>
          <cell r="D1613" t="str">
            <v>RESOURCE PLANNING</v>
          </cell>
          <cell r="E1613" t="str">
            <v>Staff</v>
          </cell>
          <cell r="F1613">
            <v>50</v>
          </cell>
          <cell r="G1613" t="str">
            <v>Non Productive</v>
          </cell>
          <cell r="H1613" t="str">
            <v>JURY DUTY</v>
          </cell>
          <cell r="I1613">
            <v>52</v>
          </cell>
          <cell r="J1613">
            <v>1228.6500000000001</v>
          </cell>
          <cell r="K1613">
            <v>0</v>
          </cell>
          <cell r="L1613">
            <v>1228.6500000000001</v>
          </cell>
          <cell r="M1613">
            <v>1228.6500000000001</v>
          </cell>
          <cell r="N1613">
            <v>0</v>
          </cell>
          <cell r="O1613">
            <v>1228.6500000000001</v>
          </cell>
        </row>
        <row r="1614">
          <cell r="B1614" t="str">
            <v>NON BARG</v>
          </cell>
          <cell r="C1614">
            <v>54</v>
          </cell>
          <cell r="D1614" t="str">
            <v>RESOURCE PLANNING</v>
          </cell>
          <cell r="E1614" t="str">
            <v>Staff</v>
          </cell>
          <cell r="F1614">
            <v>70</v>
          </cell>
          <cell r="G1614" t="str">
            <v>Non Productive</v>
          </cell>
          <cell r="H1614" t="str">
            <v>DEATH IN FAMILY</v>
          </cell>
          <cell r="I1614">
            <v>56</v>
          </cell>
          <cell r="J1614">
            <v>1142.5999999999999</v>
          </cell>
          <cell r="K1614">
            <v>0</v>
          </cell>
          <cell r="L1614">
            <v>1142.5999999999999</v>
          </cell>
          <cell r="M1614">
            <v>1142.5999999999999</v>
          </cell>
          <cell r="N1614">
            <v>0</v>
          </cell>
          <cell r="O1614">
            <v>1142.5999999999999</v>
          </cell>
        </row>
        <row r="1615">
          <cell r="B1615" t="str">
            <v>NON BARG</v>
          </cell>
          <cell r="C1615">
            <v>54</v>
          </cell>
          <cell r="D1615" t="str">
            <v>RESOURCE PLANNING</v>
          </cell>
          <cell r="E1615" t="str">
            <v>Staff</v>
          </cell>
          <cell r="F1615">
            <v>90</v>
          </cell>
          <cell r="G1615" t="str">
            <v>Non Productive</v>
          </cell>
          <cell r="H1615" t="str">
            <v>OTHER REGULAR HOURS</v>
          </cell>
          <cell r="I1615">
            <v>256</v>
          </cell>
          <cell r="J1615">
            <v>3760</v>
          </cell>
          <cell r="K1615">
            <v>0</v>
          </cell>
          <cell r="L1615">
            <v>3760</v>
          </cell>
          <cell r="M1615">
            <v>3760</v>
          </cell>
          <cell r="N1615">
            <v>0</v>
          </cell>
          <cell r="O1615">
            <v>3760</v>
          </cell>
        </row>
        <row r="1616">
          <cell r="B1616" t="str">
            <v>NON BARG</v>
          </cell>
          <cell r="C1616">
            <v>54</v>
          </cell>
          <cell r="D1616" t="str">
            <v>RESOURCE PLANNING</v>
          </cell>
          <cell r="E1616" t="str">
            <v>Staff</v>
          </cell>
          <cell r="F1616">
            <v>300</v>
          </cell>
          <cell r="G1616" t="str">
            <v>Non Productive</v>
          </cell>
          <cell r="H1616" t="str">
            <v>PERF EXC REWARD</v>
          </cell>
          <cell r="I1616">
            <v>0</v>
          </cell>
          <cell r="J1616">
            <v>57429</v>
          </cell>
          <cell r="K1616">
            <v>0</v>
          </cell>
          <cell r="L1616">
            <v>57429</v>
          </cell>
          <cell r="M1616">
            <v>57429</v>
          </cell>
          <cell r="N1616">
            <v>0</v>
          </cell>
          <cell r="O1616">
            <v>57429</v>
          </cell>
        </row>
        <row r="1617">
          <cell r="B1617" t="str">
            <v>NON BARG</v>
          </cell>
          <cell r="C1617">
            <v>54</v>
          </cell>
          <cell r="D1617" t="str">
            <v>RESOURCE PLANNING</v>
          </cell>
          <cell r="E1617" t="str">
            <v>Staff</v>
          </cell>
          <cell r="F1617">
            <v>330</v>
          </cell>
          <cell r="G1617" t="str">
            <v>Excluded</v>
          </cell>
          <cell r="H1617" t="str">
            <v>RETRO PAY THRFTBL</v>
          </cell>
          <cell r="I1617">
            <v>0</v>
          </cell>
          <cell r="J1617">
            <v>187.5</v>
          </cell>
          <cell r="K1617">
            <v>0</v>
          </cell>
          <cell r="L1617">
            <v>0</v>
          </cell>
          <cell r="M1617">
            <v>0</v>
          </cell>
          <cell r="N1617">
            <v>187.5</v>
          </cell>
          <cell r="O1617">
            <v>187.5</v>
          </cell>
        </row>
        <row r="1618">
          <cell r="B1618" t="str">
            <v>NON BARG</v>
          </cell>
          <cell r="C1618">
            <v>54</v>
          </cell>
          <cell r="D1618" t="str">
            <v>RESOURCE PLANNING</v>
          </cell>
          <cell r="E1618" t="str">
            <v>Staff</v>
          </cell>
          <cell r="F1618">
            <v>370</v>
          </cell>
          <cell r="G1618" t="str">
            <v>Excluded</v>
          </cell>
          <cell r="H1618" t="str">
            <v>VACATION SELL</v>
          </cell>
          <cell r="I1618">
            <v>0</v>
          </cell>
          <cell r="J1618">
            <v>1839.12</v>
          </cell>
          <cell r="K1618">
            <v>0</v>
          </cell>
          <cell r="L1618">
            <v>0</v>
          </cell>
          <cell r="M1618">
            <v>0</v>
          </cell>
          <cell r="N1618">
            <v>1839.12</v>
          </cell>
          <cell r="O1618">
            <v>1839.12</v>
          </cell>
        </row>
        <row r="1619">
          <cell r="B1619" t="str">
            <v>NON BARG</v>
          </cell>
          <cell r="C1619">
            <v>54</v>
          </cell>
          <cell r="D1619" t="str">
            <v>RESOURCE PLANNING</v>
          </cell>
          <cell r="E1619" t="str">
            <v>Staff</v>
          </cell>
          <cell r="F1619">
            <v>430</v>
          </cell>
          <cell r="G1619" t="str">
            <v>Non Productive</v>
          </cell>
          <cell r="H1619" t="str">
            <v>FINAL VACATION ALLOW</v>
          </cell>
          <cell r="I1619">
            <v>350</v>
          </cell>
          <cell r="J1619">
            <v>20058.63</v>
          </cell>
          <cell r="K1619">
            <v>0</v>
          </cell>
          <cell r="L1619">
            <v>20058.63</v>
          </cell>
          <cell r="M1619">
            <v>20058.63</v>
          </cell>
          <cell r="N1619">
            <v>0</v>
          </cell>
          <cell r="O1619">
            <v>20058.63</v>
          </cell>
        </row>
        <row r="1620">
          <cell r="B1620" t="str">
            <v>NON BARG</v>
          </cell>
          <cell r="C1620">
            <v>54</v>
          </cell>
          <cell r="D1620" t="str">
            <v>RESOURCE PLANNING</v>
          </cell>
          <cell r="E1620" t="str">
            <v>Staff</v>
          </cell>
          <cell r="F1620">
            <v>480</v>
          </cell>
          <cell r="G1620" t="str">
            <v>Non Productive</v>
          </cell>
          <cell r="H1620" t="str">
            <v>FINAL FLOATING HOL</v>
          </cell>
          <cell r="I1620">
            <v>24</v>
          </cell>
          <cell r="J1620">
            <v>1417.8</v>
          </cell>
          <cell r="K1620">
            <v>0</v>
          </cell>
          <cell r="L1620">
            <v>1417.8</v>
          </cell>
          <cell r="M1620">
            <v>1417.8</v>
          </cell>
          <cell r="N1620">
            <v>0</v>
          </cell>
          <cell r="O1620">
            <v>1417.8</v>
          </cell>
        </row>
        <row r="1621">
          <cell r="B1621" t="str">
            <v>NON BARG</v>
          </cell>
          <cell r="C1621">
            <v>54</v>
          </cell>
          <cell r="D1621" t="str">
            <v>RESOURCE PLANNING</v>
          </cell>
          <cell r="E1621" t="str">
            <v>Staff</v>
          </cell>
          <cell r="F1621">
            <v>530</v>
          </cell>
          <cell r="G1621" t="str">
            <v>Non Productive</v>
          </cell>
          <cell r="H1621" t="str">
            <v>S/T DISAB 100 PCT</v>
          </cell>
          <cell r="I1621">
            <v>360</v>
          </cell>
          <cell r="J1621">
            <v>6591</v>
          </cell>
          <cell r="K1621">
            <v>0</v>
          </cell>
          <cell r="L1621">
            <v>6591</v>
          </cell>
          <cell r="M1621">
            <v>6591</v>
          </cell>
          <cell r="N1621">
            <v>0</v>
          </cell>
          <cell r="O1621">
            <v>6591</v>
          </cell>
        </row>
        <row r="1622">
          <cell r="B1622" t="str">
            <v>NON BARG</v>
          </cell>
          <cell r="C1622">
            <v>54</v>
          </cell>
          <cell r="D1622" t="str">
            <v>RESOURCE PLANNING</v>
          </cell>
          <cell r="E1622" t="str">
            <v>Staff</v>
          </cell>
          <cell r="F1622">
            <v>540</v>
          </cell>
          <cell r="G1622" t="str">
            <v>Non Productive</v>
          </cell>
          <cell r="H1622" t="str">
            <v>S/T DISAB 80 PCT</v>
          </cell>
          <cell r="I1622">
            <v>200</v>
          </cell>
          <cell r="J1622">
            <v>2727.2</v>
          </cell>
          <cell r="K1622">
            <v>0</v>
          </cell>
          <cell r="L1622">
            <v>2727.2</v>
          </cell>
          <cell r="M1622">
            <v>2727.2</v>
          </cell>
          <cell r="N1622">
            <v>0</v>
          </cell>
          <cell r="O1622">
            <v>2727.2</v>
          </cell>
        </row>
        <row r="1623">
          <cell r="B1623" t="str">
            <v>NON BARG</v>
          </cell>
          <cell r="C1623">
            <v>54</v>
          </cell>
          <cell r="D1623" t="str">
            <v>RESOURCE PLANNING</v>
          </cell>
          <cell r="E1623" t="str">
            <v>Staff</v>
          </cell>
          <cell r="F1623">
            <v>550</v>
          </cell>
          <cell r="G1623" t="str">
            <v>Non Productive</v>
          </cell>
          <cell r="H1623" t="str">
            <v>S/T DISAB 60 PCT</v>
          </cell>
          <cell r="I1623">
            <v>8</v>
          </cell>
          <cell r="J1623">
            <v>72.72</v>
          </cell>
          <cell r="K1623">
            <v>0</v>
          </cell>
          <cell r="L1623">
            <v>72.72</v>
          </cell>
          <cell r="M1623">
            <v>72.72</v>
          </cell>
          <cell r="N1623">
            <v>0</v>
          </cell>
          <cell r="O1623">
            <v>72.72</v>
          </cell>
        </row>
        <row r="1624">
          <cell r="B1624" t="str">
            <v>NON BARG</v>
          </cell>
          <cell r="C1624">
            <v>54</v>
          </cell>
          <cell r="D1624" t="str">
            <v>RESOURCE PLANNING</v>
          </cell>
          <cell r="E1624" t="str">
            <v>Staff</v>
          </cell>
          <cell r="F1624">
            <v>560</v>
          </cell>
          <cell r="G1624" t="str">
            <v>Non Productive</v>
          </cell>
          <cell r="H1624" t="str">
            <v>LUMP SUM - MERIT</v>
          </cell>
          <cell r="I1624">
            <v>0</v>
          </cell>
          <cell r="J1624">
            <v>35842</v>
          </cell>
          <cell r="K1624">
            <v>0</v>
          </cell>
          <cell r="L1624">
            <v>35842</v>
          </cell>
          <cell r="M1624">
            <v>35842</v>
          </cell>
          <cell r="N1624">
            <v>0</v>
          </cell>
          <cell r="O1624">
            <v>35842</v>
          </cell>
        </row>
        <row r="1625">
          <cell r="B1625" t="str">
            <v>NON BARG</v>
          </cell>
          <cell r="C1625">
            <v>54</v>
          </cell>
          <cell r="D1625" t="str">
            <v>RESOURCE PLANNING</v>
          </cell>
          <cell r="E1625" t="str">
            <v>Staff</v>
          </cell>
          <cell r="F1625">
            <v>580</v>
          </cell>
          <cell r="G1625" t="str">
            <v>Non Productive</v>
          </cell>
          <cell r="H1625" t="str">
            <v>SICKNESS IN FAMILY</v>
          </cell>
          <cell r="I1625">
            <v>112</v>
          </cell>
          <cell r="J1625">
            <v>3473.34</v>
          </cell>
          <cell r="K1625">
            <v>0</v>
          </cell>
          <cell r="L1625">
            <v>3473.34</v>
          </cell>
          <cell r="M1625">
            <v>3473.34</v>
          </cell>
          <cell r="N1625">
            <v>0</v>
          </cell>
          <cell r="O1625">
            <v>3473.34</v>
          </cell>
        </row>
        <row r="1626">
          <cell r="B1626" t="str">
            <v>NON BARG</v>
          </cell>
          <cell r="C1626">
            <v>54</v>
          </cell>
          <cell r="D1626" t="str">
            <v>RESOURCE PLANNING</v>
          </cell>
          <cell r="E1626" t="str">
            <v>Staff</v>
          </cell>
          <cell r="F1626">
            <v>970</v>
          </cell>
          <cell r="G1626" t="str">
            <v>Excluded</v>
          </cell>
          <cell r="H1626" t="str">
            <v>PRETAX MEDICAL</v>
          </cell>
          <cell r="I1626">
            <v>0</v>
          </cell>
          <cell r="J1626">
            <v>-86928.7</v>
          </cell>
          <cell r="K1626">
            <v>0</v>
          </cell>
          <cell r="L1626">
            <v>0</v>
          </cell>
          <cell r="M1626">
            <v>0</v>
          </cell>
          <cell r="N1626">
            <v>-86928.7</v>
          </cell>
          <cell r="O1626">
            <v>-86928.7</v>
          </cell>
        </row>
        <row r="1627">
          <cell r="B1627" t="str">
            <v>NON BARG</v>
          </cell>
          <cell r="C1627">
            <v>54</v>
          </cell>
          <cell r="D1627" t="str">
            <v>RESOURCE PLANNING</v>
          </cell>
          <cell r="E1627" t="str">
            <v>Staff</v>
          </cell>
          <cell r="F1627">
            <v>971</v>
          </cell>
          <cell r="G1627" t="str">
            <v>Excluded</v>
          </cell>
          <cell r="H1627" t="str">
            <v>MEDICAL BENEFIT $</v>
          </cell>
          <cell r="I1627">
            <v>0</v>
          </cell>
          <cell r="J1627">
            <v>65955</v>
          </cell>
          <cell r="K1627">
            <v>0</v>
          </cell>
          <cell r="L1627">
            <v>0</v>
          </cell>
          <cell r="M1627">
            <v>0</v>
          </cell>
          <cell r="N1627">
            <v>65955</v>
          </cell>
          <cell r="O1627">
            <v>65955</v>
          </cell>
        </row>
        <row r="1628">
          <cell r="B1628" t="str">
            <v>NON BARG</v>
          </cell>
          <cell r="C1628">
            <v>54</v>
          </cell>
          <cell r="D1628" t="str">
            <v>RESOURCE PLANNING</v>
          </cell>
          <cell r="E1628" t="str">
            <v>Staff</v>
          </cell>
          <cell r="F1628">
            <v>972</v>
          </cell>
          <cell r="G1628" t="str">
            <v>Excluded</v>
          </cell>
          <cell r="H1628" t="str">
            <v>PRETAX DENTAL</v>
          </cell>
          <cell r="I1628">
            <v>0</v>
          </cell>
          <cell r="J1628">
            <v>-5126.76</v>
          </cell>
          <cell r="K1628">
            <v>0</v>
          </cell>
          <cell r="L1628">
            <v>0</v>
          </cell>
          <cell r="M1628">
            <v>0</v>
          </cell>
          <cell r="N1628">
            <v>-5126.76</v>
          </cell>
          <cell r="O1628">
            <v>-5126.76</v>
          </cell>
        </row>
        <row r="1629">
          <cell r="B1629" t="str">
            <v>NON BARG</v>
          </cell>
          <cell r="C1629">
            <v>54</v>
          </cell>
          <cell r="D1629" t="str">
            <v>RESOURCE PLANNING</v>
          </cell>
          <cell r="E1629" t="str">
            <v>Staff</v>
          </cell>
          <cell r="F1629">
            <v>973</v>
          </cell>
          <cell r="G1629" t="str">
            <v>Excluded</v>
          </cell>
          <cell r="H1629" t="str">
            <v>DENTAL BENEFIT $</v>
          </cell>
          <cell r="I1629">
            <v>0</v>
          </cell>
          <cell r="J1629">
            <v>1881.75</v>
          </cell>
          <cell r="K1629">
            <v>0</v>
          </cell>
          <cell r="L1629">
            <v>0</v>
          </cell>
          <cell r="M1629">
            <v>0</v>
          </cell>
          <cell r="N1629">
            <v>1881.75</v>
          </cell>
          <cell r="O1629">
            <v>1881.75</v>
          </cell>
        </row>
        <row r="1630">
          <cell r="B1630" t="str">
            <v>NON BARG</v>
          </cell>
          <cell r="C1630">
            <v>54</v>
          </cell>
          <cell r="D1630" t="str">
            <v>RESOURCE PLANNING</v>
          </cell>
          <cell r="E1630" t="str">
            <v>Staff</v>
          </cell>
          <cell r="F1630">
            <v>974</v>
          </cell>
          <cell r="G1630" t="str">
            <v>Excluded</v>
          </cell>
          <cell r="H1630" t="str">
            <v>PRETAX EMP LIFE INS</v>
          </cell>
          <cell r="I1630">
            <v>0</v>
          </cell>
          <cell r="J1630">
            <v>-10832.44</v>
          </cell>
          <cell r="K1630">
            <v>0</v>
          </cell>
          <cell r="L1630">
            <v>0</v>
          </cell>
          <cell r="M1630">
            <v>0</v>
          </cell>
          <cell r="N1630">
            <v>-10832.44</v>
          </cell>
          <cell r="O1630">
            <v>-10832.44</v>
          </cell>
        </row>
        <row r="1631">
          <cell r="B1631" t="str">
            <v>NON BARG</v>
          </cell>
          <cell r="C1631">
            <v>54</v>
          </cell>
          <cell r="D1631" t="str">
            <v>RESOURCE PLANNING</v>
          </cell>
          <cell r="E1631" t="str">
            <v>Staff</v>
          </cell>
          <cell r="F1631">
            <v>976</v>
          </cell>
          <cell r="G1631" t="str">
            <v>Excluded</v>
          </cell>
          <cell r="H1631" t="str">
            <v>LIFE INS BENEFIT $</v>
          </cell>
          <cell r="I1631">
            <v>0</v>
          </cell>
          <cell r="J1631">
            <v>2775.7</v>
          </cell>
          <cell r="K1631">
            <v>0</v>
          </cell>
          <cell r="L1631">
            <v>0</v>
          </cell>
          <cell r="M1631">
            <v>0</v>
          </cell>
          <cell r="N1631">
            <v>2775.7</v>
          </cell>
          <cell r="O1631">
            <v>2775.7</v>
          </cell>
        </row>
        <row r="1632">
          <cell r="B1632" t="str">
            <v>NON BARG</v>
          </cell>
          <cell r="C1632">
            <v>54</v>
          </cell>
          <cell r="D1632" t="str">
            <v>RESOURCE PLANNING</v>
          </cell>
          <cell r="E1632" t="str">
            <v>Staff</v>
          </cell>
          <cell r="F1632">
            <v>977</v>
          </cell>
          <cell r="G1632" t="str">
            <v>Excluded</v>
          </cell>
          <cell r="H1632" t="str">
            <v>PRETAX LTD</v>
          </cell>
          <cell r="I1632">
            <v>0</v>
          </cell>
          <cell r="J1632">
            <v>-13459.93</v>
          </cell>
          <cell r="K1632">
            <v>0</v>
          </cell>
          <cell r="L1632">
            <v>0</v>
          </cell>
          <cell r="M1632">
            <v>0</v>
          </cell>
          <cell r="N1632">
            <v>-13459.93</v>
          </cell>
          <cell r="O1632">
            <v>-13459.93</v>
          </cell>
        </row>
        <row r="1633">
          <cell r="B1633" t="str">
            <v>NON BARG</v>
          </cell>
          <cell r="C1633">
            <v>54</v>
          </cell>
          <cell r="D1633" t="str">
            <v>RESOURCE PLANNING</v>
          </cell>
          <cell r="E1633" t="str">
            <v>Staff</v>
          </cell>
          <cell r="F1633">
            <v>978</v>
          </cell>
          <cell r="G1633" t="str">
            <v>Excluded</v>
          </cell>
          <cell r="H1633" t="str">
            <v>LTD BENEFIT $</v>
          </cell>
          <cell r="I1633">
            <v>0</v>
          </cell>
          <cell r="J1633">
            <v>12712.07</v>
          </cell>
          <cell r="K1633">
            <v>0</v>
          </cell>
          <cell r="L1633">
            <v>0</v>
          </cell>
          <cell r="M1633">
            <v>0</v>
          </cell>
          <cell r="N1633">
            <v>12712.07</v>
          </cell>
          <cell r="O1633">
            <v>12712.07</v>
          </cell>
        </row>
        <row r="1634">
          <cell r="B1634" t="str">
            <v>NON BARG</v>
          </cell>
          <cell r="C1634">
            <v>54</v>
          </cell>
          <cell r="D1634" t="str">
            <v>RESOURCE PLANNING</v>
          </cell>
          <cell r="E1634" t="str">
            <v>Staff</v>
          </cell>
          <cell r="F1634">
            <v>979</v>
          </cell>
          <cell r="G1634" t="str">
            <v>Excluded</v>
          </cell>
          <cell r="H1634" t="str">
            <v>VACATION BUY</v>
          </cell>
          <cell r="I1634">
            <v>0</v>
          </cell>
          <cell r="J1634">
            <v>-9204.98</v>
          </cell>
          <cell r="K1634">
            <v>0</v>
          </cell>
          <cell r="L1634">
            <v>0</v>
          </cell>
          <cell r="M1634">
            <v>0</v>
          </cell>
          <cell r="N1634">
            <v>-9204.98</v>
          </cell>
          <cell r="O1634">
            <v>-9204.98</v>
          </cell>
        </row>
        <row r="1635">
          <cell r="B1635" t="str">
            <v>NON BARG</v>
          </cell>
          <cell r="C1635">
            <v>54</v>
          </cell>
          <cell r="D1635" t="str">
            <v>RESOURCE PLANNING</v>
          </cell>
          <cell r="E1635" t="str">
            <v>Staff</v>
          </cell>
          <cell r="F1635">
            <v>981</v>
          </cell>
          <cell r="G1635" t="str">
            <v>Excluded</v>
          </cell>
          <cell r="H1635" t="str">
            <v>PRETAX HLTH CARE</v>
          </cell>
          <cell r="I1635">
            <v>0</v>
          </cell>
          <cell r="J1635">
            <v>-9177</v>
          </cell>
          <cell r="K1635">
            <v>0</v>
          </cell>
          <cell r="L1635">
            <v>0</v>
          </cell>
          <cell r="M1635">
            <v>0</v>
          </cell>
          <cell r="N1635">
            <v>-9177</v>
          </cell>
          <cell r="O1635">
            <v>-9177</v>
          </cell>
        </row>
        <row r="1636">
          <cell r="B1636" t="str">
            <v>NON BARG</v>
          </cell>
          <cell r="C1636">
            <v>54</v>
          </cell>
          <cell r="D1636" t="str">
            <v>RESOURCE PLANNING</v>
          </cell>
          <cell r="E1636" t="str">
            <v>Staff</v>
          </cell>
          <cell r="F1636">
            <v>983</v>
          </cell>
          <cell r="G1636" t="str">
            <v>Excluded</v>
          </cell>
          <cell r="H1636" t="str">
            <v>PRETAX DEP CARE</v>
          </cell>
          <cell r="I1636">
            <v>0</v>
          </cell>
          <cell r="J1636">
            <v>-7692</v>
          </cell>
          <cell r="K1636">
            <v>0</v>
          </cell>
          <cell r="L1636">
            <v>0</v>
          </cell>
          <cell r="M1636">
            <v>0</v>
          </cell>
          <cell r="N1636">
            <v>-7692</v>
          </cell>
          <cell r="O1636">
            <v>-7692</v>
          </cell>
        </row>
        <row r="1637">
          <cell r="B1637" t="str">
            <v>NON BARG</v>
          </cell>
          <cell r="C1637">
            <v>54</v>
          </cell>
          <cell r="D1637" t="str">
            <v>RESOURCE PLANNING</v>
          </cell>
          <cell r="E1637" t="str">
            <v>Staff</v>
          </cell>
          <cell r="F1637">
            <v>984</v>
          </cell>
          <cell r="G1637" t="str">
            <v>Excluded</v>
          </cell>
          <cell r="H1637" t="str">
            <v>VISION - PRE-TAX DED</v>
          </cell>
          <cell r="I1637">
            <v>0</v>
          </cell>
          <cell r="J1637">
            <v>-2924.39</v>
          </cell>
          <cell r="K1637">
            <v>0</v>
          </cell>
          <cell r="L1637">
            <v>0</v>
          </cell>
          <cell r="M1637">
            <v>0</v>
          </cell>
          <cell r="N1637">
            <v>-2924.39</v>
          </cell>
          <cell r="O1637">
            <v>-2924.39</v>
          </cell>
        </row>
        <row r="1638">
          <cell r="B1638" t="str">
            <v>NON BARG</v>
          </cell>
          <cell r="C1638">
            <v>54</v>
          </cell>
          <cell r="D1638" t="str">
            <v>RESOURCE PLANNING</v>
          </cell>
          <cell r="E1638" t="str">
            <v>Staff</v>
          </cell>
          <cell r="F1638">
            <v>985</v>
          </cell>
          <cell r="G1638" t="str">
            <v>Excluded</v>
          </cell>
          <cell r="H1638" t="str">
            <v>VACATION BUY</v>
          </cell>
          <cell r="I1638">
            <v>0</v>
          </cell>
          <cell r="J1638">
            <v>-2215.75</v>
          </cell>
          <cell r="K1638">
            <v>0</v>
          </cell>
          <cell r="L1638">
            <v>0</v>
          </cell>
          <cell r="M1638">
            <v>0</v>
          </cell>
          <cell r="N1638">
            <v>-2215.75</v>
          </cell>
          <cell r="O1638">
            <v>-2215.75</v>
          </cell>
        </row>
        <row r="1639">
          <cell r="B1639" t="str">
            <v>NON BARG</v>
          </cell>
          <cell r="C1639">
            <v>54</v>
          </cell>
          <cell r="D1639" t="str">
            <v>RESOURCE PLANNING</v>
          </cell>
          <cell r="E1639" t="str">
            <v>Staff</v>
          </cell>
          <cell r="F1639">
            <v>990</v>
          </cell>
          <cell r="G1639" t="str">
            <v>Excluded</v>
          </cell>
          <cell r="H1639" t="str">
            <v>THRIFT CATCH UP</v>
          </cell>
          <cell r="I1639">
            <v>0</v>
          </cell>
          <cell r="J1639">
            <v>-2000</v>
          </cell>
          <cell r="K1639">
            <v>0</v>
          </cell>
          <cell r="L1639">
            <v>0</v>
          </cell>
          <cell r="M1639">
            <v>0</v>
          </cell>
          <cell r="N1639">
            <v>-2000</v>
          </cell>
          <cell r="O1639">
            <v>-2000</v>
          </cell>
        </row>
        <row r="1640">
          <cell r="B1640" t="str">
            <v>NON BARG</v>
          </cell>
          <cell r="C1640">
            <v>54</v>
          </cell>
          <cell r="D1640" t="str">
            <v>RESOURCE PLANNING</v>
          </cell>
          <cell r="E1640" t="str">
            <v>Staff</v>
          </cell>
          <cell r="F1640">
            <v>998</v>
          </cell>
          <cell r="G1640" t="str">
            <v>Excluded</v>
          </cell>
          <cell r="H1640" t="str">
            <v>BA THRFT STP AT CAP</v>
          </cell>
          <cell r="I1640">
            <v>0</v>
          </cell>
          <cell r="J1640">
            <v>-104674.59</v>
          </cell>
          <cell r="K1640">
            <v>0</v>
          </cell>
          <cell r="L1640">
            <v>0</v>
          </cell>
          <cell r="M1640">
            <v>0</v>
          </cell>
          <cell r="N1640">
            <v>-104674.59</v>
          </cell>
          <cell r="O1640">
            <v>-104674.59</v>
          </cell>
        </row>
        <row r="1641">
          <cell r="B1641" t="str">
            <v>NON BARG</v>
          </cell>
          <cell r="C1641">
            <v>54</v>
          </cell>
          <cell r="D1641" t="str">
            <v>RESOURCE PLANNING</v>
          </cell>
          <cell r="E1641" t="str">
            <v>Staff</v>
          </cell>
          <cell r="F1641">
            <v>999</v>
          </cell>
          <cell r="G1641" t="str">
            <v>Excluded</v>
          </cell>
          <cell r="H1641" t="str">
            <v>SUP THRFT STP AT CAP</v>
          </cell>
          <cell r="I1641">
            <v>0</v>
          </cell>
          <cell r="J1641">
            <v>-50274.51</v>
          </cell>
          <cell r="K1641">
            <v>0</v>
          </cell>
          <cell r="L1641">
            <v>0</v>
          </cell>
          <cell r="M1641">
            <v>0</v>
          </cell>
          <cell r="N1641">
            <v>-50274.51</v>
          </cell>
          <cell r="O1641">
            <v>-50274.51</v>
          </cell>
        </row>
        <row r="1642">
          <cell r="B1642" t="str">
            <v>NON BARG</v>
          </cell>
          <cell r="C1642">
            <v>54</v>
          </cell>
          <cell r="D1642" t="str">
            <v>RESOURCE PLANNING</v>
          </cell>
          <cell r="E1642" t="str">
            <v>Staff</v>
          </cell>
          <cell r="F1642" t="str">
            <v>C09</v>
          </cell>
          <cell r="G1642" t="str">
            <v>Excluded</v>
          </cell>
          <cell r="H1642" t="str">
            <v>SEVERANCE PAY</v>
          </cell>
          <cell r="I1642">
            <v>0</v>
          </cell>
          <cell r="J1642">
            <v>134410</v>
          </cell>
          <cell r="K1642">
            <v>0</v>
          </cell>
          <cell r="L1642">
            <v>0</v>
          </cell>
          <cell r="M1642">
            <v>0</v>
          </cell>
          <cell r="N1642">
            <v>134410</v>
          </cell>
          <cell r="O1642">
            <v>134410</v>
          </cell>
        </row>
        <row r="1643">
          <cell r="B1643" t="str">
            <v>NON BARG</v>
          </cell>
          <cell r="C1643">
            <v>54</v>
          </cell>
          <cell r="D1643" t="str">
            <v>RESOURCE PLANNING</v>
          </cell>
          <cell r="E1643" t="str">
            <v>Staff</v>
          </cell>
          <cell r="F1643" t="str">
            <v>C37</v>
          </cell>
          <cell r="G1643" t="str">
            <v>Excluded</v>
          </cell>
          <cell r="H1643" t="str">
            <v>UNUSED VACATION PAY</v>
          </cell>
          <cell r="I1643">
            <v>0</v>
          </cell>
          <cell r="J1643">
            <v>4505.3999999999996</v>
          </cell>
          <cell r="K1643">
            <v>0</v>
          </cell>
          <cell r="L1643">
            <v>0</v>
          </cell>
          <cell r="M1643">
            <v>0</v>
          </cell>
          <cell r="N1643">
            <v>4505.3999999999996</v>
          </cell>
          <cell r="O1643">
            <v>4505.3999999999996</v>
          </cell>
        </row>
        <row r="1644">
          <cell r="B1644" t="str">
            <v>NON BARG</v>
          </cell>
          <cell r="C1644">
            <v>54</v>
          </cell>
          <cell r="D1644" t="str">
            <v>RESOURCE PLANNING</v>
          </cell>
          <cell r="E1644" t="str">
            <v>Staff</v>
          </cell>
          <cell r="F1644" t="str">
            <v>D30</v>
          </cell>
          <cell r="G1644" t="str">
            <v>Excluded</v>
          </cell>
          <cell r="H1644" t="str">
            <v>IMP STOCK OPTION</v>
          </cell>
          <cell r="I1644">
            <v>0</v>
          </cell>
          <cell r="J1644">
            <v>40610</v>
          </cell>
          <cell r="K1644">
            <v>0</v>
          </cell>
          <cell r="L1644">
            <v>0</v>
          </cell>
          <cell r="M1644">
            <v>0</v>
          </cell>
          <cell r="N1644">
            <v>40610</v>
          </cell>
          <cell r="O1644">
            <v>40610</v>
          </cell>
        </row>
        <row r="1645">
          <cell r="B1645" t="str">
            <v>NON BARG</v>
          </cell>
          <cell r="C1645">
            <v>54</v>
          </cell>
          <cell r="D1645" t="str">
            <v>RESOURCE PLANNING</v>
          </cell>
          <cell r="E1645" t="str">
            <v>Staff</v>
          </cell>
          <cell r="F1645" t="str">
            <v>H30</v>
          </cell>
          <cell r="G1645" t="str">
            <v>Non Productive</v>
          </cell>
          <cell r="H1645" t="str">
            <v>PERF EXC REWARD</v>
          </cell>
          <cell r="I1645">
            <v>0</v>
          </cell>
          <cell r="J1645">
            <v>173056</v>
          </cell>
          <cell r="K1645">
            <v>0</v>
          </cell>
          <cell r="L1645">
            <v>173056</v>
          </cell>
          <cell r="M1645">
            <v>173056</v>
          </cell>
          <cell r="N1645">
            <v>0</v>
          </cell>
          <cell r="O1645">
            <v>173056</v>
          </cell>
        </row>
        <row r="1646">
          <cell r="B1646" t="str">
            <v>NON BARG</v>
          </cell>
          <cell r="C1646">
            <v>54</v>
          </cell>
          <cell r="D1646" t="str">
            <v>RESOURCE PLANNING</v>
          </cell>
          <cell r="E1646" t="str">
            <v>Staff</v>
          </cell>
          <cell r="F1646" t="str">
            <v>H35</v>
          </cell>
          <cell r="G1646" t="str">
            <v>Excluded</v>
          </cell>
          <cell r="H1646" t="str">
            <v>INCENTIVE</v>
          </cell>
          <cell r="I1646">
            <v>0</v>
          </cell>
          <cell r="J1646">
            <v>1500</v>
          </cell>
          <cell r="K1646">
            <v>0</v>
          </cell>
          <cell r="L1646">
            <v>0</v>
          </cell>
          <cell r="M1646">
            <v>0</v>
          </cell>
          <cell r="N1646">
            <v>1500</v>
          </cell>
          <cell r="O1646">
            <v>1500</v>
          </cell>
        </row>
        <row r="1647">
          <cell r="B1647" t="str">
            <v>NON BARG</v>
          </cell>
          <cell r="C1647">
            <v>54</v>
          </cell>
          <cell r="D1647" t="str">
            <v>RESOURCE PLANNING</v>
          </cell>
          <cell r="E1647" t="str">
            <v>Staff</v>
          </cell>
          <cell r="F1647" t="str">
            <v>J10</v>
          </cell>
          <cell r="G1647" t="str">
            <v>Excluded</v>
          </cell>
          <cell r="H1647" t="str">
            <v>O.T. MEALS NON-XM</v>
          </cell>
          <cell r="I1647">
            <v>8</v>
          </cell>
          <cell r="J1647">
            <v>88</v>
          </cell>
          <cell r="K1647">
            <v>0</v>
          </cell>
          <cell r="L1647">
            <v>0</v>
          </cell>
          <cell r="M1647">
            <v>0</v>
          </cell>
          <cell r="N1647">
            <v>88</v>
          </cell>
          <cell r="O1647">
            <v>88</v>
          </cell>
        </row>
        <row r="1648">
          <cell r="B1648" t="str">
            <v>NON BARG</v>
          </cell>
          <cell r="C1648">
            <v>54</v>
          </cell>
          <cell r="D1648" t="str">
            <v>RESOURCE PLANNING</v>
          </cell>
          <cell r="E1648" t="str">
            <v>Staff</v>
          </cell>
          <cell r="F1648" t="str">
            <v>J20</v>
          </cell>
          <cell r="G1648" t="str">
            <v>Excluded</v>
          </cell>
          <cell r="H1648" t="str">
            <v>IMP INC EXCESS LIF T</v>
          </cell>
          <cell r="I1648">
            <v>0</v>
          </cell>
          <cell r="J1648">
            <v>7175.46</v>
          </cell>
          <cell r="K1648">
            <v>0</v>
          </cell>
          <cell r="L1648">
            <v>0</v>
          </cell>
          <cell r="M1648">
            <v>0</v>
          </cell>
          <cell r="N1648">
            <v>7175.46</v>
          </cell>
          <cell r="O1648">
            <v>7175.46</v>
          </cell>
        </row>
        <row r="1649">
          <cell r="B1649" t="str">
            <v>NON BARG</v>
          </cell>
          <cell r="C1649">
            <v>54</v>
          </cell>
          <cell r="D1649" t="str">
            <v>RESOURCE PLANNING</v>
          </cell>
          <cell r="E1649" t="str">
            <v>Staff</v>
          </cell>
          <cell r="F1649" t="str">
            <v>J25</v>
          </cell>
          <cell r="G1649" t="str">
            <v>Excluded</v>
          </cell>
          <cell r="H1649" t="str">
            <v>IMP INC DEP LIFE</v>
          </cell>
          <cell r="I1649">
            <v>0</v>
          </cell>
          <cell r="J1649">
            <v>340.8</v>
          </cell>
          <cell r="K1649">
            <v>0</v>
          </cell>
          <cell r="L1649">
            <v>0</v>
          </cell>
          <cell r="M1649">
            <v>0</v>
          </cell>
          <cell r="N1649">
            <v>340.8</v>
          </cell>
          <cell r="O1649">
            <v>340.8</v>
          </cell>
        </row>
        <row r="1650">
          <cell r="B1650" t="str">
            <v>NON BARG</v>
          </cell>
          <cell r="C1650">
            <v>54</v>
          </cell>
          <cell r="D1650" t="str">
            <v>RESOURCE PLANNING</v>
          </cell>
          <cell r="E1650" t="str">
            <v>Staff</v>
          </cell>
          <cell r="F1650" t="str">
            <v>J82</v>
          </cell>
          <cell r="G1650" t="str">
            <v>Excluded</v>
          </cell>
          <cell r="H1650" t="str">
            <v>IMP CNTR CAR V INS 2</v>
          </cell>
          <cell r="I1650">
            <v>0</v>
          </cell>
          <cell r="J1650">
            <v>264</v>
          </cell>
          <cell r="K1650">
            <v>0</v>
          </cell>
          <cell r="L1650">
            <v>0</v>
          </cell>
          <cell r="M1650">
            <v>0</v>
          </cell>
          <cell r="N1650">
            <v>264</v>
          </cell>
          <cell r="O1650">
            <v>264</v>
          </cell>
        </row>
        <row r="1651">
          <cell r="B1651" t="str">
            <v>NON BARG</v>
          </cell>
          <cell r="C1651">
            <v>54</v>
          </cell>
          <cell r="D1651" t="str">
            <v>RESOURCE PLANNING</v>
          </cell>
          <cell r="E1651" t="str">
            <v>Staff</v>
          </cell>
          <cell r="F1651" t="str">
            <v>J83</v>
          </cell>
          <cell r="G1651" t="str">
            <v>Excluded</v>
          </cell>
          <cell r="H1651" t="str">
            <v>IMP CNTR CAR V INS 3</v>
          </cell>
          <cell r="I1651">
            <v>0</v>
          </cell>
          <cell r="J1651">
            <v>264</v>
          </cell>
          <cell r="K1651">
            <v>0</v>
          </cell>
          <cell r="L1651">
            <v>0</v>
          </cell>
          <cell r="M1651">
            <v>0</v>
          </cell>
          <cell r="N1651">
            <v>264</v>
          </cell>
          <cell r="O1651">
            <v>264</v>
          </cell>
        </row>
        <row r="1652">
          <cell r="B1652" t="str">
            <v>NON BARG</v>
          </cell>
          <cell r="C1652">
            <v>54</v>
          </cell>
          <cell r="D1652" t="str">
            <v>RESOURCE PLANNING</v>
          </cell>
          <cell r="E1652" t="str">
            <v>Staff</v>
          </cell>
          <cell r="F1652" t="str">
            <v>P30</v>
          </cell>
          <cell r="G1652" t="str">
            <v>Excluded</v>
          </cell>
          <cell r="H1652" t="str">
            <v>STOCK OPTION TAX</v>
          </cell>
          <cell r="I1652">
            <v>0</v>
          </cell>
          <cell r="J1652">
            <v>14071.37</v>
          </cell>
          <cell r="K1652">
            <v>0</v>
          </cell>
          <cell r="L1652">
            <v>0</v>
          </cell>
          <cell r="M1652">
            <v>0</v>
          </cell>
          <cell r="N1652">
            <v>14071.37</v>
          </cell>
          <cell r="O1652">
            <v>14071.37</v>
          </cell>
        </row>
        <row r="1653">
          <cell r="B1653" t="str">
            <v>NON BARG</v>
          </cell>
          <cell r="C1653">
            <v>54</v>
          </cell>
          <cell r="D1653" t="str">
            <v>RESOURCE PLANNING</v>
          </cell>
          <cell r="E1653" t="str">
            <v>Staff</v>
          </cell>
          <cell r="F1653" t="str">
            <v>P52</v>
          </cell>
          <cell r="G1653" t="str">
            <v>Excluded</v>
          </cell>
          <cell r="H1653" t="str">
            <v>CC V INS RMB N-TX 2</v>
          </cell>
          <cell r="I1653">
            <v>0</v>
          </cell>
          <cell r="J1653">
            <v>444</v>
          </cell>
          <cell r="K1653">
            <v>0</v>
          </cell>
          <cell r="L1653">
            <v>0</v>
          </cell>
          <cell r="M1653">
            <v>0</v>
          </cell>
          <cell r="N1653">
            <v>444</v>
          </cell>
          <cell r="O1653">
            <v>444</v>
          </cell>
        </row>
        <row r="1654">
          <cell r="B1654" t="str">
            <v>NON BARG</v>
          </cell>
          <cell r="C1654">
            <v>54</v>
          </cell>
          <cell r="D1654" t="str">
            <v>RESOURCE PLANNING</v>
          </cell>
          <cell r="E1654" t="str">
            <v>Staff</v>
          </cell>
          <cell r="F1654" t="str">
            <v>P53</v>
          </cell>
          <cell r="G1654" t="str">
            <v>Excluded</v>
          </cell>
          <cell r="H1654" t="str">
            <v>CC V INS RMB N-TX 3</v>
          </cell>
          <cell r="I1654">
            <v>0</v>
          </cell>
          <cell r="J1654">
            <v>444</v>
          </cell>
          <cell r="K1654">
            <v>0</v>
          </cell>
          <cell r="L1654">
            <v>0</v>
          </cell>
          <cell r="M1654">
            <v>0</v>
          </cell>
          <cell r="N1654">
            <v>444</v>
          </cell>
          <cell r="O1654">
            <v>444</v>
          </cell>
        </row>
        <row r="1655">
          <cell r="B1655" t="str">
            <v>NON BARG</v>
          </cell>
          <cell r="C1655">
            <v>54</v>
          </cell>
          <cell r="D1655" t="str">
            <v>RESOURCE PLANNING</v>
          </cell>
          <cell r="E1655" t="str">
            <v>Staff</v>
          </cell>
          <cell r="F1655" t="str">
            <v>R59</v>
          </cell>
          <cell r="G1655" t="str">
            <v>Excluded</v>
          </cell>
          <cell r="H1655" t="str">
            <v>FMLA - INFO ONLY</v>
          </cell>
          <cell r="I1655">
            <v>632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</row>
        <row r="1656">
          <cell r="B1656" t="str">
            <v>NON BARG</v>
          </cell>
          <cell r="C1656">
            <v>54</v>
          </cell>
          <cell r="D1656" t="str">
            <v>RESOURCE PLANNING</v>
          </cell>
          <cell r="E1656" t="str">
            <v>Staff</v>
          </cell>
          <cell r="F1656" t="str">
            <v>R64</v>
          </cell>
          <cell r="G1656" t="str">
            <v>Excluded</v>
          </cell>
          <cell r="H1656" t="str">
            <v>FAMILY LEAVE NOT-PD</v>
          </cell>
          <cell r="I1656">
            <v>9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</row>
        <row r="1657">
          <cell r="B1657" t="str">
            <v>NON BARG</v>
          </cell>
          <cell r="C1657">
            <v>54</v>
          </cell>
          <cell r="D1657" t="str">
            <v>RESOURCE PLANNING</v>
          </cell>
          <cell r="E1657" t="str">
            <v>Staff</v>
          </cell>
          <cell r="F1657" t="str">
            <v>R65</v>
          </cell>
          <cell r="G1657" t="str">
            <v>Excluded</v>
          </cell>
          <cell r="H1657" t="str">
            <v>EMPL REQ N-PD</v>
          </cell>
          <cell r="I1657">
            <v>48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</row>
        <row r="1658">
          <cell r="B1658" t="str">
            <v>NON BARG</v>
          </cell>
          <cell r="C1658">
            <v>54</v>
          </cell>
          <cell r="D1658" t="str">
            <v>RESOURCE PLANNING</v>
          </cell>
          <cell r="E1658" t="str">
            <v>Staff</v>
          </cell>
          <cell r="F1658" t="str">
            <v>T04</v>
          </cell>
          <cell r="G1658" t="str">
            <v>Non Productive</v>
          </cell>
          <cell r="H1658" t="str">
            <v>ALTERNATIVE AWARD</v>
          </cell>
          <cell r="I1658">
            <v>0</v>
          </cell>
          <cell r="J1658">
            <v>2000</v>
          </cell>
          <cell r="K1658">
            <v>0</v>
          </cell>
          <cell r="L1658">
            <v>2000</v>
          </cell>
          <cell r="M1658">
            <v>2000</v>
          </cell>
          <cell r="N1658">
            <v>0</v>
          </cell>
          <cell r="O1658">
            <v>2000</v>
          </cell>
        </row>
        <row r="1659">
          <cell r="B1659" t="str">
            <v>NON BARG</v>
          </cell>
          <cell r="C1659">
            <v>54</v>
          </cell>
          <cell r="D1659" t="str">
            <v>RESOURCE PLANNING</v>
          </cell>
          <cell r="E1659" t="str">
            <v>Staff</v>
          </cell>
          <cell r="F1659" t="str">
            <v>T80</v>
          </cell>
          <cell r="G1659" t="str">
            <v>Non Productive</v>
          </cell>
          <cell r="H1659" t="str">
            <v>OT ADJUSTMENT</v>
          </cell>
          <cell r="I1659">
            <v>0</v>
          </cell>
          <cell r="J1659">
            <v>4.63</v>
          </cell>
          <cell r="K1659">
            <v>0</v>
          </cell>
          <cell r="L1659">
            <v>4.63</v>
          </cell>
          <cell r="M1659">
            <v>4.63</v>
          </cell>
          <cell r="N1659">
            <v>0</v>
          </cell>
          <cell r="O1659">
            <v>4.63</v>
          </cell>
        </row>
        <row r="1660">
          <cell r="B1660" t="str">
            <v>NON BARG</v>
          </cell>
          <cell r="C1660">
            <v>54</v>
          </cell>
          <cell r="D1660" t="str">
            <v>RESOURCE PLANNING</v>
          </cell>
          <cell r="E1660" t="str">
            <v>Staff</v>
          </cell>
          <cell r="F1660" t="str">
            <v>Y21</v>
          </cell>
          <cell r="G1660" t="str">
            <v>Productive</v>
          </cell>
          <cell r="H1660" t="str">
            <v>TIME &amp; ONE HALF OT</v>
          </cell>
          <cell r="I1660">
            <v>117</v>
          </cell>
          <cell r="J1660">
            <v>4218.01</v>
          </cell>
          <cell r="K1660">
            <v>4218.01</v>
          </cell>
          <cell r="L1660">
            <v>0</v>
          </cell>
          <cell r="M1660">
            <v>4218.01</v>
          </cell>
          <cell r="N1660">
            <v>0</v>
          </cell>
          <cell r="O1660">
            <v>4218.01</v>
          </cell>
        </row>
        <row r="1661">
          <cell r="B1661" t="str">
            <v>NON BARG</v>
          </cell>
          <cell r="C1661">
            <v>54</v>
          </cell>
          <cell r="D1661" t="str">
            <v>RESOURCE PLANNING</v>
          </cell>
          <cell r="E1661" t="str">
            <v>Staff</v>
          </cell>
          <cell r="F1661" t="str">
            <v>Z22</v>
          </cell>
          <cell r="G1661" t="str">
            <v>Productive</v>
          </cell>
          <cell r="H1661" t="str">
            <v>DOUBLE OVERTIME</v>
          </cell>
          <cell r="I1661">
            <v>5</v>
          </cell>
          <cell r="J1661">
            <v>239.75</v>
          </cell>
          <cell r="K1661">
            <v>239.75</v>
          </cell>
          <cell r="L1661">
            <v>0</v>
          </cell>
          <cell r="M1661">
            <v>239.75</v>
          </cell>
          <cell r="N1661">
            <v>0</v>
          </cell>
          <cell r="O1661">
            <v>239.75</v>
          </cell>
        </row>
      </sheetData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  Notes"/>
      <sheetName val="Recaps"/>
      <sheetName val="Pay Code Sum"/>
      <sheetName val="By BU"/>
    </sheetNames>
    <sheetDataSet>
      <sheetData sheetId="0" refreshError="1"/>
      <sheetData sheetId="1" refreshError="1"/>
      <sheetData sheetId="2" refreshError="1"/>
      <sheetData sheetId="3">
        <row r="13">
          <cell r="B13" t="str">
            <v>Ern Cod</v>
          </cell>
          <cell r="C13" t="str">
            <v>Earnings Code Description</v>
          </cell>
          <cell r="D13" t="str">
            <v>Productive</v>
          </cell>
          <cell r="E13" t="str">
            <v>Non-Productive</v>
          </cell>
          <cell r="F13" t="str">
            <v>Rate</v>
          </cell>
          <cell r="G13" t="str">
            <v>Total</v>
          </cell>
          <cell r="H13" t="str">
            <v>Seq</v>
          </cell>
          <cell r="I13" t="str">
            <v>Bus Unit</v>
          </cell>
          <cell r="J13" t="str">
            <v>Business Unit</v>
          </cell>
          <cell r="K13" t="str">
            <v>Em Grp</v>
          </cell>
          <cell r="L13" t="str">
            <v>Class2</v>
          </cell>
          <cell r="M13" t="str">
            <v>Class3</v>
          </cell>
          <cell r="N13" t="str">
            <v>Pay Type</v>
          </cell>
          <cell r="O13" t="str">
            <v>Hours</v>
          </cell>
          <cell r="P13" t="str">
            <v>Dollars</v>
          </cell>
          <cell r="Q13" t="str">
            <v>Bargaining</v>
          </cell>
          <cell r="R13" t="str">
            <v>NonBargaining</v>
          </cell>
          <cell r="S13" t="str">
            <v>Total2</v>
          </cell>
        </row>
        <row r="14">
          <cell r="B14" t="str">
            <v>010</v>
          </cell>
          <cell r="C14" t="str">
            <v>REGULAR</v>
          </cell>
          <cell r="D14">
            <v>24514067.059999999</v>
          </cell>
          <cell r="E14">
            <v>0</v>
          </cell>
          <cell r="F14">
            <v>0</v>
          </cell>
          <cell r="G14">
            <v>24514067.059999999</v>
          </cell>
          <cell r="H14">
            <v>1</v>
          </cell>
          <cell r="I14" t="str">
            <v>31</v>
          </cell>
          <cell r="J14" t="str">
            <v>NUCLEAR DIVISION</v>
          </cell>
          <cell r="K14" t="str">
            <v>Barg</v>
          </cell>
          <cell r="L14" t="str">
            <v>Prod</v>
          </cell>
          <cell r="M14" t="str">
            <v>Yes</v>
          </cell>
          <cell r="N14" t="str">
            <v>Reg</v>
          </cell>
          <cell r="O14">
            <v>986611.25</v>
          </cell>
          <cell r="P14">
            <v>24514067.059999999</v>
          </cell>
          <cell r="Q14">
            <v>24514067.059999999</v>
          </cell>
          <cell r="R14">
            <v>0</v>
          </cell>
          <cell r="S14">
            <v>24514067.059999999</v>
          </cell>
        </row>
        <row r="15">
          <cell r="B15" t="str">
            <v>010</v>
          </cell>
          <cell r="C15" t="str">
            <v>REGULAR</v>
          </cell>
          <cell r="D15">
            <v>76977.98</v>
          </cell>
          <cell r="E15">
            <v>0</v>
          </cell>
          <cell r="F15">
            <v>0</v>
          </cell>
          <cell r="G15">
            <v>76977.98</v>
          </cell>
          <cell r="H15">
            <v>117</v>
          </cell>
          <cell r="I15" t="str">
            <v>34</v>
          </cell>
          <cell r="J15" t="str">
            <v>HUMAN RESRC &amp; CORP SVCS</v>
          </cell>
          <cell r="K15" t="str">
            <v>Barg</v>
          </cell>
          <cell r="L15" t="str">
            <v>Prod</v>
          </cell>
          <cell r="M15" t="str">
            <v>Yes</v>
          </cell>
          <cell r="N15" t="str">
            <v>Reg</v>
          </cell>
          <cell r="O15">
            <v>3116</v>
          </cell>
          <cell r="P15">
            <v>76977.98</v>
          </cell>
          <cell r="Q15">
            <v>76977.98</v>
          </cell>
          <cell r="R15">
            <v>0</v>
          </cell>
          <cell r="S15">
            <v>76977.98</v>
          </cell>
        </row>
        <row r="16">
          <cell r="B16" t="str">
            <v>010</v>
          </cell>
          <cell r="C16" t="str">
            <v>REGULAR</v>
          </cell>
          <cell r="D16">
            <v>574878.91</v>
          </cell>
          <cell r="E16">
            <v>0</v>
          </cell>
          <cell r="F16">
            <v>0</v>
          </cell>
          <cell r="G16">
            <v>574878.91</v>
          </cell>
          <cell r="H16">
            <v>175</v>
          </cell>
          <cell r="I16" t="str">
            <v>51</v>
          </cell>
          <cell r="J16" t="str">
            <v>CUSTOMER SERVICE</v>
          </cell>
          <cell r="K16" t="str">
            <v>Barg</v>
          </cell>
          <cell r="L16" t="str">
            <v>Prod</v>
          </cell>
          <cell r="M16" t="str">
            <v>Yes</v>
          </cell>
          <cell r="N16" t="str">
            <v>Reg</v>
          </cell>
          <cell r="O16">
            <v>24777.25</v>
          </cell>
          <cell r="P16">
            <v>574878.91</v>
          </cell>
          <cell r="Q16">
            <v>574878.91</v>
          </cell>
          <cell r="R16">
            <v>0</v>
          </cell>
          <cell r="S16">
            <v>574878.91</v>
          </cell>
        </row>
        <row r="17">
          <cell r="B17" t="str">
            <v>010</v>
          </cell>
          <cell r="C17" t="str">
            <v>REGULAR</v>
          </cell>
          <cell r="D17">
            <v>80840614.609999999</v>
          </cell>
          <cell r="E17">
            <v>0</v>
          </cell>
          <cell r="F17">
            <v>0</v>
          </cell>
          <cell r="G17">
            <v>80840614.609999999</v>
          </cell>
          <cell r="H17">
            <v>217</v>
          </cell>
          <cell r="I17" t="str">
            <v>53</v>
          </cell>
          <cell r="J17" t="str">
            <v>POWER SYSTEMS</v>
          </cell>
          <cell r="K17" t="str">
            <v>Barg</v>
          </cell>
          <cell r="L17" t="str">
            <v>Prod</v>
          </cell>
          <cell r="M17" t="str">
            <v>Yes</v>
          </cell>
          <cell r="N17" t="str">
            <v>Reg</v>
          </cell>
          <cell r="O17">
            <v>3520259</v>
          </cell>
          <cell r="P17">
            <v>80840614.609999999</v>
          </cell>
          <cell r="Q17">
            <v>80840614.609999999</v>
          </cell>
          <cell r="R17">
            <v>0</v>
          </cell>
          <cell r="S17">
            <v>80840614.609999999</v>
          </cell>
        </row>
        <row r="18">
          <cell r="B18" t="str">
            <v>010</v>
          </cell>
          <cell r="C18" t="str">
            <v>REGULAR</v>
          </cell>
          <cell r="D18">
            <v>22563115.899999999</v>
          </cell>
          <cell r="E18">
            <v>0</v>
          </cell>
          <cell r="F18">
            <v>0</v>
          </cell>
          <cell r="G18">
            <v>22563115.899999999</v>
          </cell>
          <cell r="H18">
            <v>348</v>
          </cell>
          <cell r="I18" t="str">
            <v>56</v>
          </cell>
          <cell r="J18" t="str">
            <v>POWER GENERATION</v>
          </cell>
          <cell r="K18" t="str">
            <v>Barg</v>
          </cell>
          <cell r="L18" t="str">
            <v>Prod</v>
          </cell>
          <cell r="M18" t="str">
            <v>Yes</v>
          </cell>
          <cell r="N18" t="str">
            <v>Reg</v>
          </cell>
          <cell r="O18">
            <v>928560</v>
          </cell>
          <cell r="P18">
            <v>22563115.899999999</v>
          </cell>
          <cell r="Q18">
            <v>22563115.899999999</v>
          </cell>
          <cell r="R18">
            <v>0</v>
          </cell>
          <cell r="S18">
            <v>22563115.899999999</v>
          </cell>
        </row>
        <row r="19">
          <cell r="B19" t="str">
            <v>010</v>
          </cell>
          <cell r="C19" t="str">
            <v>REGULAR</v>
          </cell>
          <cell r="D19">
            <v>770766.94</v>
          </cell>
          <cell r="E19">
            <v>0</v>
          </cell>
          <cell r="F19">
            <v>0</v>
          </cell>
          <cell r="G19">
            <v>770766.94</v>
          </cell>
          <cell r="H19">
            <v>450</v>
          </cell>
          <cell r="I19" t="str">
            <v>58</v>
          </cell>
          <cell r="J19" t="str">
            <v>INFO MANAGEMENT</v>
          </cell>
          <cell r="K19" t="str">
            <v>Barg</v>
          </cell>
          <cell r="L19" t="str">
            <v>Prod</v>
          </cell>
          <cell r="M19" t="str">
            <v>Yes</v>
          </cell>
          <cell r="N19" t="str">
            <v>Reg</v>
          </cell>
          <cell r="O19">
            <v>30136.5</v>
          </cell>
          <cell r="P19">
            <v>770766.94</v>
          </cell>
          <cell r="Q19">
            <v>770766.94</v>
          </cell>
          <cell r="R19">
            <v>0</v>
          </cell>
          <cell r="S19">
            <v>770766.94</v>
          </cell>
        </row>
        <row r="20">
          <cell r="B20" t="str">
            <v>010</v>
          </cell>
          <cell r="C20" t="str">
            <v>REGULAR</v>
          </cell>
          <cell r="D20">
            <v>62060005.280000001</v>
          </cell>
          <cell r="E20">
            <v>0</v>
          </cell>
          <cell r="F20">
            <v>0</v>
          </cell>
          <cell r="G20">
            <v>62060005.280000001</v>
          </cell>
          <cell r="H20">
            <v>1</v>
          </cell>
          <cell r="I20" t="str">
            <v>31</v>
          </cell>
          <cell r="J20" t="str">
            <v>NUCLEAR DIVISION</v>
          </cell>
          <cell r="K20" t="str">
            <v>NonBarg</v>
          </cell>
          <cell r="L20" t="str">
            <v>Prod</v>
          </cell>
          <cell r="M20" t="str">
            <v>Yes</v>
          </cell>
          <cell r="N20" t="str">
            <v>Reg</v>
          </cell>
          <cell r="O20">
            <v>1730243.25</v>
          </cell>
          <cell r="P20">
            <v>62060005.280000001</v>
          </cell>
          <cell r="Q20">
            <v>0</v>
          </cell>
          <cell r="R20">
            <v>62060005.280000001</v>
          </cell>
          <cell r="S20">
            <v>62060005.280000001</v>
          </cell>
        </row>
        <row r="21">
          <cell r="B21" t="str">
            <v>010</v>
          </cell>
          <cell r="C21" t="str">
            <v>REGULAR</v>
          </cell>
          <cell r="D21">
            <v>12253710.76</v>
          </cell>
          <cell r="E21">
            <v>0</v>
          </cell>
          <cell r="F21">
            <v>0</v>
          </cell>
          <cell r="G21">
            <v>12253710.76</v>
          </cell>
          <cell r="H21">
            <v>128</v>
          </cell>
          <cell r="I21" t="str">
            <v>33</v>
          </cell>
          <cell r="J21" t="str">
            <v>FINANCIAL</v>
          </cell>
          <cell r="K21" t="str">
            <v>NonBarg</v>
          </cell>
          <cell r="L21" t="str">
            <v>Prod</v>
          </cell>
          <cell r="M21" t="str">
            <v>Yes</v>
          </cell>
          <cell r="N21" t="str">
            <v>Reg</v>
          </cell>
          <cell r="O21">
            <v>292197</v>
          </cell>
          <cell r="P21">
            <v>12253710.76</v>
          </cell>
          <cell r="Q21">
            <v>0</v>
          </cell>
          <cell r="R21">
            <v>12253710.76</v>
          </cell>
          <cell r="S21">
            <v>12253710.76</v>
          </cell>
        </row>
        <row r="22">
          <cell r="B22" t="str">
            <v>010</v>
          </cell>
          <cell r="C22" t="str">
            <v>REGULAR</v>
          </cell>
          <cell r="D22">
            <v>27471709.039999999</v>
          </cell>
          <cell r="E22">
            <v>0</v>
          </cell>
          <cell r="F22">
            <v>0</v>
          </cell>
          <cell r="G22">
            <v>27471709.039999999</v>
          </cell>
          <cell r="H22">
            <v>229</v>
          </cell>
          <cell r="I22" t="str">
            <v>34</v>
          </cell>
          <cell r="J22" t="str">
            <v>HUMAN RESRC &amp; CORP SVCS</v>
          </cell>
          <cell r="K22" t="str">
            <v>NonBarg</v>
          </cell>
          <cell r="L22" t="str">
            <v>Prod</v>
          </cell>
          <cell r="M22" t="str">
            <v>Yes</v>
          </cell>
          <cell r="N22" t="str">
            <v>Reg</v>
          </cell>
          <cell r="O22">
            <v>997363.5</v>
          </cell>
          <cell r="P22">
            <v>27471709.039999999</v>
          </cell>
          <cell r="Q22">
            <v>0</v>
          </cell>
          <cell r="R22">
            <v>27471709.039999999</v>
          </cell>
          <cell r="S22">
            <v>27471709.039999999</v>
          </cell>
        </row>
        <row r="23">
          <cell r="B23" t="str">
            <v>010</v>
          </cell>
          <cell r="C23" t="str">
            <v>REGULAR</v>
          </cell>
          <cell r="D23">
            <v>5136066.26</v>
          </cell>
          <cell r="E23">
            <v>0</v>
          </cell>
          <cell r="F23">
            <v>0</v>
          </cell>
          <cell r="G23">
            <v>5136066.26</v>
          </cell>
          <cell r="H23">
            <v>353</v>
          </cell>
          <cell r="I23" t="str">
            <v>35</v>
          </cell>
          <cell r="J23" t="str">
            <v>GENERAL COUNSEL</v>
          </cell>
          <cell r="K23" t="str">
            <v>NonBarg</v>
          </cell>
          <cell r="L23" t="str">
            <v>Prod</v>
          </cell>
          <cell r="M23" t="str">
            <v>Yes</v>
          </cell>
          <cell r="N23" t="str">
            <v>Reg</v>
          </cell>
          <cell r="O23">
            <v>149349</v>
          </cell>
          <cell r="P23">
            <v>5136066.26</v>
          </cell>
          <cell r="Q23">
            <v>0</v>
          </cell>
          <cell r="R23">
            <v>5136066.26</v>
          </cell>
          <cell r="S23">
            <v>5136066.26</v>
          </cell>
        </row>
        <row r="24">
          <cell r="B24" t="str">
            <v>010</v>
          </cell>
          <cell r="C24" t="str">
            <v>REGULAR</v>
          </cell>
          <cell r="D24">
            <v>278678.40999999997</v>
          </cell>
          <cell r="E24">
            <v>0</v>
          </cell>
          <cell r="F24">
            <v>0</v>
          </cell>
          <cell r="G24">
            <v>278678.40999999997</v>
          </cell>
          <cell r="H24">
            <v>425</v>
          </cell>
          <cell r="I24" t="str">
            <v>36</v>
          </cell>
          <cell r="J24" t="str">
            <v>GOVT AFFAIRS - FED</v>
          </cell>
          <cell r="K24" t="str">
            <v>NonBarg</v>
          </cell>
          <cell r="L24" t="str">
            <v>Prod</v>
          </cell>
          <cell r="M24" t="str">
            <v>Yes</v>
          </cell>
          <cell r="N24" t="str">
            <v>Reg</v>
          </cell>
          <cell r="O24">
            <v>7965.25</v>
          </cell>
          <cell r="P24">
            <v>278678.40999999997</v>
          </cell>
          <cell r="Q24">
            <v>0</v>
          </cell>
          <cell r="R24">
            <v>278678.40999999997</v>
          </cell>
          <cell r="S24">
            <v>278678.40999999997</v>
          </cell>
        </row>
        <row r="25">
          <cell r="B25" t="str">
            <v>010</v>
          </cell>
          <cell r="C25" t="str">
            <v>REGULAR</v>
          </cell>
          <cell r="D25">
            <v>3326015.95</v>
          </cell>
          <cell r="E25">
            <v>0</v>
          </cell>
          <cell r="F25">
            <v>0</v>
          </cell>
          <cell r="G25">
            <v>3326015.95</v>
          </cell>
          <cell r="H25">
            <v>462</v>
          </cell>
          <cell r="I25" t="str">
            <v>37</v>
          </cell>
          <cell r="J25" t="str">
            <v>CORP COMMUNICATIONS</v>
          </cell>
          <cell r="K25" t="str">
            <v>NonBarg</v>
          </cell>
          <cell r="L25" t="str">
            <v>Prod</v>
          </cell>
          <cell r="M25" t="str">
            <v>Yes</v>
          </cell>
          <cell r="N25" t="str">
            <v>Reg</v>
          </cell>
          <cell r="O25">
            <v>119796</v>
          </cell>
          <cell r="P25">
            <v>3326015.95</v>
          </cell>
          <cell r="Q25">
            <v>0</v>
          </cell>
          <cell r="R25">
            <v>3326015.95</v>
          </cell>
          <cell r="S25">
            <v>3326015.95</v>
          </cell>
        </row>
        <row r="26">
          <cell r="B26" t="str">
            <v>010</v>
          </cell>
          <cell r="C26" t="str">
            <v>REGULAR</v>
          </cell>
          <cell r="D26">
            <v>1210608.58</v>
          </cell>
          <cell r="E26">
            <v>0</v>
          </cell>
          <cell r="F26">
            <v>0</v>
          </cell>
          <cell r="G26">
            <v>1210608.58</v>
          </cell>
          <cell r="H26">
            <v>519</v>
          </cell>
          <cell r="I26" t="str">
            <v>38</v>
          </cell>
          <cell r="J26" t="str">
            <v>INTERNAL AUDITING</v>
          </cell>
          <cell r="K26" t="str">
            <v>NonBarg</v>
          </cell>
          <cell r="L26" t="str">
            <v>Prod</v>
          </cell>
          <cell r="M26" t="str">
            <v>Yes</v>
          </cell>
          <cell r="N26" t="str">
            <v>Reg</v>
          </cell>
          <cell r="O26">
            <v>40854.25</v>
          </cell>
          <cell r="P26">
            <v>1210608.58</v>
          </cell>
          <cell r="Q26">
            <v>0</v>
          </cell>
          <cell r="R26">
            <v>1210608.58</v>
          </cell>
          <cell r="S26">
            <v>1210608.58</v>
          </cell>
        </row>
        <row r="27">
          <cell r="B27" t="str">
            <v>010</v>
          </cell>
          <cell r="C27" t="str">
            <v>REGULAR</v>
          </cell>
          <cell r="D27">
            <v>60960643.170000002</v>
          </cell>
          <cell r="E27">
            <v>0</v>
          </cell>
          <cell r="F27">
            <v>0</v>
          </cell>
          <cell r="G27">
            <v>60960643.170000002</v>
          </cell>
          <cell r="H27">
            <v>567</v>
          </cell>
          <cell r="I27" t="str">
            <v>51</v>
          </cell>
          <cell r="J27" t="str">
            <v>CUSTOMER SERVICE</v>
          </cell>
          <cell r="K27" t="str">
            <v>NonBarg</v>
          </cell>
          <cell r="L27" t="str">
            <v>Prod</v>
          </cell>
          <cell r="M27" t="str">
            <v>Yes</v>
          </cell>
          <cell r="N27" t="str">
            <v>Reg</v>
          </cell>
          <cell r="O27">
            <v>3636090.5</v>
          </cell>
          <cell r="P27">
            <v>60960643.170000002</v>
          </cell>
          <cell r="Q27">
            <v>0</v>
          </cell>
          <cell r="R27">
            <v>60960643.170000002</v>
          </cell>
          <cell r="S27">
            <v>60960643.170000002</v>
          </cell>
        </row>
        <row r="28">
          <cell r="B28" t="str">
            <v>010</v>
          </cell>
          <cell r="C28" t="str">
            <v>REGULAR</v>
          </cell>
          <cell r="D28">
            <v>80752929.730000004</v>
          </cell>
          <cell r="E28">
            <v>0</v>
          </cell>
          <cell r="F28">
            <v>0</v>
          </cell>
          <cell r="G28">
            <v>80752929.730000004</v>
          </cell>
          <cell r="H28">
            <v>682</v>
          </cell>
          <cell r="I28" t="str">
            <v>53</v>
          </cell>
          <cell r="J28" t="str">
            <v>POWER SYSTEMS</v>
          </cell>
          <cell r="K28" t="str">
            <v>NonBarg</v>
          </cell>
          <cell r="L28" t="str">
            <v>Prod</v>
          </cell>
          <cell r="M28" t="str">
            <v>Yes</v>
          </cell>
          <cell r="N28" t="str">
            <v>Reg</v>
          </cell>
          <cell r="O28">
            <v>2767256.25</v>
          </cell>
          <cell r="P28">
            <v>80752929.730000004</v>
          </cell>
          <cell r="Q28">
            <v>0</v>
          </cell>
          <cell r="R28">
            <v>80752929.730000004</v>
          </cell>
          <cell r="S28">
            <v>80752929.730000004</v>
          </cell>
        </row>
        <row r="29">
          <cell r="B29" t="str">
            <v>010</v>
          </cell>
          <cell r="C29" t="str">
            <v>REGULAR</v>
          </cell>
          <cell r="D29">
            <v>1566740.71</v>
          </cell>
          <cell r="E29">
            <v>0</v>
          </cell>
          <cell r="F29">
            <v>0</v>
          </cell>
          <cell r="G29">
            <v>1566740.71</v>
          </cell>
          <cell r="H29">
            <v>810</v>
          </cell>
          <cell r="I29" t="str">
            <v>54</v>
          </cell>
          <cell r="J29" t="str">
            <v>RESOURCE PLANNING</v>
          </cell>
          <cell r="K29" t="str">
            <v>NonBarg</v>
          </cell>
          <cell r="L29" t="str">
            <v>Prod</v>
          </cell>
          <cell r="M29" t="str">
            <v>Yes</v>
          </cell>
          <cell r="N29" t="str">
            <v>Reg</v>
          </cell>
          <cell r="O29">
            <v>45764</v>
          </cell>
          <cell r="P29">
            <v>1566740.71</v>
          </cell>
          <cell r="Q29">
            <v>0</v>
          </cell>
          <cell r="R29">
            <v>1566740.71</v>
          </cell>
          <cell r="S29">
            <v>1566740.71</v>
          </cell>
        </row>
        <row r="30">
          <cell r="B30" t="str">
            <v>010</v>
          </cell>
          <cell r="C30" t="str">
            <v>REGULAR</v>
          </cell>
          <cell r="D30">
            <v>21941351.039999999</v>
          </cell>
          <cell r="E30">
            <v>0</v>
          </cell>
          <cell r="F30">
            <v>0</v>
          </cell>
          <cell r="G30">
            <v>21941351.039999999</v>
          </cell>
          <cell r="H30">
            <v>860</v>
          </cell>
          <cell r="I30" t="str">
            <v>56</v>
          </cell>
          <cell r="J30" t="str">
            <v>POWER GENERATION</v>
          </cell>
          <cell r="K30" t="str">
            <v>NonBarg</v>
          </cell>
          <cell r="L30" t="str">
            <v>Prod</v>
          </cell>
          <cell r="M30" t="str">
            <v>Yes</v>
          </cell>
          <cell r="N30" t="str">
            <v>Reg</v>
          </cell>
          <cell r="O30">
            <v>642826.75</v>
          </cell>
          <cell r="P30">
            <v>21941351.039999999</v>
          </cell>
          <cell r="Q30">
            <v>0</v>
          </cell>
          <cell r="R30">
            <v>21941351.039999999</v>
          </cell>
          <cell r="S30">
            <v>21941351.039999999</v>
          </cell>
        </row>
        <row r="31">
          <cell r="B31" t="str">
            <v>010</v>
          </cell>
          <cell r="C31" t="str">
            <v>REGULAR</v>
          </cell>
          <cell r="D31">
            <v>36872412.43</v>
          </cell>
          <cell r="E31">
            <v>0</v>
          </cell>
          <cell r="F31">
            <v>0</v>
          </cell>
          <cell r="G31">
            <v>36872412.43</v>
          </cell>
          <cell r="H31">
            <v>968</v>
          </cell>
          <cell r="I31" t="str">
            <v>58</v>
          </cell>
          <cell r="J31" t="str">
            <v>INFO MANAGEMENT</v>
          </cell>
          <cell r="K31" t="str">
            <v>NonBarg</v>
          </cell>
          <cell r="L31" t="str">
            <v>Prod</v>
          </cell>
          <cell r="M31" t="str">
            <v>Yes</v>
          </cell>
          <cell r="N31" t="str">
            <v>Reg</v>
          </cell>
          <cell r="O31">
            <v>1239004.5</v>
          </cell>
          <cell r="P31">
            <v>36872412.43</v>
          </cell>
          <cell r="Q31">
            <v>0</v>
          </cell>
          <cell r="R31">
            <v>36872412.43</v>
          </cell>
          <cell r="S31">
            <v>36872412.43</v>
          </cell>
        </row>
        <row r="32">
          <cell r="B32" t="str">
            <v>010</v>
          </cell>
          <cell r="C32" t="str">
            <v>REGULAR</v>
          </cell>
          <cell r="D32">
            <v>125773.3</v>
          </cell>
          <cell r="E32">
            <v>0</v>
          </cell>
          <cell r="F32">
            <v>0</v>
          </cell>
          <cell r="G32">
            <v>125773.3</v>
          </cell>
          <cell r="H32">
            <v>1068</v>
          </cell>
          <cell r="I32" t="str">
            <v>61</v>
          </cell>
          <cell r="J32" t="str">
            <v>GOVT AFFAIRS - STATE</v>
          </cell>
          <cell r="K32" t="str">
            <v>NonBarg</v>
          </cell>
          <cell r="L32" t="str">
            <v>Prod</v>
          </cell>
          <cell r="M32" t="str">
            <v>Yes</v>
          </cell>
          <cell r="N32" t="str">
            <v>Reg</v>
          </cell>
          <cell r="O32">
            <v>1840</v>
          </cell>
          <cell r="P32">
            <v>125773.3</v>
          </cell>
          <cell r="Q32">
            <v>0</v>
          </cell>
          <cell r="R32">
            <v>125773.3</v>
          </cell>
          <cell r="S32">
            <v>125773.3</v>
          </cell>
        </row>
        <row r="33">
          <cell r="B33" t="str">
            <v>010</v>
          </cell>
          <cell r="C33" t="str">
            <v>REGULAR</v>
          </cell>
          <cell r="D33">
            <v>3145964.39</v>
          </cell>
          <cell r="E33">
            <v>0</v>
          </cell>
          <cell r="F33">
            <v>0</v>
          </cell>
          <cell r="G33">
            <v>3145964.39</v>
          </cell>
          <cell r="H33">
            <v>1090</v>
          </cell>
          <cell r="I33" t="str">
            <v>62</v>
          </cell>
          <cell r="J33" t="str">
            <v>ENERGY MARKETING</v>
          </cell>
          <cell r="K33" t="str">
            <v>NonBarg</v>
          </cell>
          <cell r="L33" t="str">
            <v>Prod</v>
          </cell>
          <cell r="M33" t="str">
            <v>Yes</v>
          </cell>
          <cell r="N33" t="str">
            <v>Reg</v>
          </cell>
          <cell r="O33">
            <v>87993</v>
          </cell>
          <cell r="P33">
            <v>3145964.39</v>
          </cell>
          <cell r="Q33">
            <v>0</v>
          </cell>
          <cell r="R33">
            <v>3145964.39</v>
          </cell>
          <cell r="S33">
            <v>3145964.39</v>
          </cell>
        </row>
        <row r="34">
          <cell r="B34" t="str">
            <v>010</v>
          </cell>
          <cell r="C34" t="str">
            <v>REGULAR</v>
          </cell>
          <cell r="D34">
            <v>2235140.4500000002</v>
          </cell>
          <cell r="E34">
            <v>0</v>
          </cell>
          <cell r="F34">
            <v>0</v>
          </cell>
          <cell r="G34">
            <v>2235140.4500000002</v>
          </cell>
          <cell r="H34">
            <v>1155</v>
          </cell>
          <cell r="I34" t="str">
            <v>63</v>
          </cell>
          <cell r="J34" t="str">
            <v>REGULATORY AFFAIRS</v>
          </cell>
          <cell r="K34" t="str">
            <v>NonBarg</v>
          </cell>
          <cell r="L34" t="str">
            <v>Prod</v>
          </cell>
          <cell r="M34" t="str">
            <v>Yes</v>
          </cell>
          <cell r="N34" t="str">
            <v>Reg</v>
          </cell>
          <cell r="O34">
            <v>66202.75</v>
          </cell>
          <cell r="P34">
            <v>2235140.4500000002</v>
          </cell>
          <cell r="Q34">
            <v>0</v>
          </cell>
          <cell r="R34">
            <v>2235140.4500000002</v>
          </cell>
          <cell r="S34">
            <v>2235140.4500000002</v>
          </cell>
        </row>
        <row r="35">
          <cell r="B35" t="str">
            <v>020</v>
          </cell>
          <cell r="C35" t="str">
            <v>HOLIDAY</v>
          </cell>
          <cell r="D35">
            <v>0</v>
          </cell>
          <cell r="E35">
            <v>1060510.98</v>
          </cell>
          <cell r="F35">
            <v>8.378947811464638E-3</v>
          </cell>
          <cell r="G35">
            <v>1060510.98</v>
          </cell>
          <cell r="H35">
            <v>2</v>
          </cell>
          <cell r="I35" t="str">
            <v>31</v>
          </cell>
          <cell r="J35" t="str">
            <v>NUCLEAR DIVISION</v>
          </cell>
          <cell r="K35" t="str">
            <v>Barg</v>
          </cell>
          <cell r="L35" t="str">
            <v>NonProd</v>
          </cell>
          <cell r="M35" t="str">
            <v>Yes</v>
          </cell>
          <cell r="N35" t="str">
            <v>Other</v>
          </cell>
          <cell r="O35">
            <v>43280</v>
          </cell>
          <cell r="P35">
            <v>1060510.98</v>
          </cell>
          <cell r="Q35">
            <v>1060510.98</v>
          </cell>
          <cell r="R35">
            <v>0</v>
          </cell>
          <cell r="S35">
            <v>1060510.98</v>
          </cell>
        </row>
        <row r="36">
          <cell r="B36" t="str">
            <v>020</v>
          </cell>
          <cell r="C36" t="str">
            <v>HOLIDAY</v>
          </cell>
          <cell r="D36">
            <v>0</v>
          </cell>
          <cell r="E36">
            <v>18410.16</v>
          </cell>
          <cell r="F36">
            <v>1.4545607989906322E-4</v>
          </cell>
          <cell r="G36">
            <v>18410.16</v>
          </cell>
          <cell r="H36">
            <v>118</v>
          </cell>
          <cell r="I36" t="str">
            <v>34</v>
          </cell>
          <cell r="J36" t="str">
            <v>HUMAN RESRC &amp; CORP SVCS</v>
          </cell>
          <cell r="K36" t="str">
            <v>Barg</v>
          </cell>
          <cell r="L36" t="str">
            <v>NonProd</v>
          </cell>
          <cell r="M36" t="str">
            <v>Yes</v>
          </cell>
          <cell r="N36" t="str">
            <v>Other</v>
          </cell>
          <cell r="O36">
            <v>840</v>
          </cell>
          <cell r="P36">
            <v>18410.16</v>
          </cell>
          <cell r="Q36">
            <v>18410.16</v>
          </cell>
          <cell r="R36">
            <v>0</v>
          </cell>
          <cell r="S36">
            <v>18410.16</v>
          </cell>
        </row>
        <row r="37">
          <cell r="B37" t="str">
            <v>020</v>
          </cell>
          <cell r="C37" t="str">
            <v>HOLIDAY</v>
          </cell>
          <cell r="D37">
            <v>0</v>
          </cell>
          <cell r="E37">
            <v>32406.639999999999</v>
          </cell>
          <cell r="F37">
            <v>2.5604029607022305E-4</v>
          </cell>
          <cell r="G37">
            <v>32406.639999999999</v>
          </cell>
          <cell r="H37">
            <v>176</v>
          </cell>
          <cell r="I37" t="str">
            <v>51</v>
          </cell>
          <cell r="J37" t="str">
            <v>CUSTOMER SERVICE</v>
          </cell>
          <cell r="K37" t="str">
            <v>Barg</v>
          </cell>
          <cell r="L37" t="str">
            <v>NonProd</v>
          </cell>
          <cell r="M37" t="str">
            <v>Yes</v>
          </cell>
          <cell r="N37" t="str">
            <v>Other</v>
          </cell>
          <cell r="O37">
            <v>1408</v>
          </cell>
          <cell r="P37">
            <v>32406.639999999999</v>
          </cell>
          <cell r="Q37">
            <v>32406.639999999999</v>
          </cell>
          <cell r="R37">
            <v>0</v>
          </cell>
          <cell r="S37">
            <v>32406.639999999999</v>
          </cell>
        </row>
        <row r="38">
          <cell r="B38" t="str">
            <v>020</v>
          </cell>
          <cell r="C38" t="str">
            <v>HOLIDAY</v>
          </cell>
          <cell r="D38">
            <v>0</v>
          </cell>
          <cell r="E38">
            <v>3735943.2</v>
          </cell>
          <cell r="F38">
            <v>2.951716077413569E-2</v>
          </cell>
          <cell r="G38">
            <v>3735943.2</v>
          </cell>
          <cell r="H38">
            <v>218</v>
          </cell>
          <cell r="I38" t="str">
            <v>53</v>
          </cell>
          <cell r="J38" t="str">
            <v>POWER SYSTEMS</v>
          </cell>
          <cell r="K38" t="str">
            <v>Barg</v>
          </cell>
          <cell r="L38" t="str">
            <v>NonProd</v>
          </cell>
          <cell r="M38" t="str">
            <v>Yes</v>
          </cell>
          <cell r="N38" t="str">
            <v>Other</v>
          </cell>
          <cell r="O38">
            <v>164217</v>
          </cell>
          <cell r="P38">
            <v>3735943.2</v>
          </cell>
          <cell r="Q38">
            <v>3735943.2</v>
          </cell>
          <cell r="R38">
            <v>0</v>
          </cell>
          <cell r="S38">
            <v>3735943.2</v>
          </cell>
        </row>
        <row r="39">
          <cell r="B39" t="str">
            <v>020</v>
          </cell>
          <cell r="C39" t="str">
            <v>HOLIDAY</v>
          </cell>
          <cell r="D39">
            <v>0</v>
          </cell>
          <cell r="E39">
            <v>890477.04</v>
          </cell>
          <cell r="F39">
            <v>7.0355336117948631E-3</v>
          </cell>
          <cell r="G39">
            <v>890477.04</v>
          </cell>
          <cell r="H39">
            <v>349</v>
          </cell>
          <cell r="I39" t="str">
            <v>56</v>
          </cell>
          <cell r="J39" t="str">
            <v>POWER GENERATION</v>
          </cell>
          <cell r="K39" t="str">
            <v>Barg</v>
          </cell>
          <cell r="L39" t="str">
            <v>NonProd</v>
          </cell>
          <cell r="M39" t="str">
            <v>Yes</v>
          </cell>
          <cell r="N39" t="str">
            <v>Other</v>
          </cell>
          <cell r="O39">
            <v>36928</v>
          </cell>
          <cell r="P39">
            <v>890477.04</v>
          </cell>
          <cell r="Q39">
            <v>890477.04</v>
          </cell>
          <cell r="R39">
            <v>0</v>
          </cell>
          <cell r="S39">
            <v>890477.04</v>
          </cell>
        </row>
        <row r="40">
          <cell r="B40" t="str">
            <v>020</v>
          </cell>
          <cell r="C40" t="str">
            <v>HOLIDAY</v>
          </cell>
          <cell r="D40">
            <v>0</v>
          </cell>
          <cell r="E40">
            <v>37879.120000000003</v>
          </cell>
          <cell r="F40">
            <v>2.9927758939771317E-4</v>
          </cell>
          <cell r="G40">
            <v>37879.120000000003</v>
          </cell>
          <cell r="H40">
            <v>451</v>
          </cell>
          <cell r="I40" t="str">
            <v>58</v>
          </cell>
          <cell r="J40" t="str">
            <v>INFO MANAGEMENT</v>
          </cell>
          <cell r="K40" t="str">
            <v>Barg</v>
          </cell>
          <cell r="L40" t="str">
            <v>NonProd</v>
          </cell>
          <cell r="M40" t="str">
            <v>Yes</v>
          </cell>
          <cell r="N40" t="str">
            <v>Other</v>
          </cell>
          <cell r="O40">
            <v>1480</v>
          </cell>
          <cell r="P40">
            <v>37879.120000000003</v>
          </cell>
          <cell r="Q40">
            <v>37879.120000000003</v>
          </cell>
          <cell r="R40">
            <v>0</v>
          </cell>
          <cell r="S40">
            <v>37879.120000000003</v>
          </cell>
        </row>
        <row r="41">
          <cell r="B41" t="str">
            <v>020</v>
          </cell>
          <cell r="C41" t="str">
            <v>HOLIDAY</v>
          </cell>
          <cell r="D41">
            <v>0</v>
          </cell>
          <cell r="E41">
            <v>2834874.06</v>
          </cell>
          <cell r="F41">
            <v>2.239794047282271E-2</v>
          </cell>
          <cell r="G41">
            <v>2834874.06</v>
          </cell>
          <cell r="H41">
            <v>2</v>
          </cell>
          <cell r="I41" t="str">
            <v>31</v>
          </cell>
          <cell r="J41" t="str">
            <v>NUCLEAR DIVISION</v>
          </cell>
          <cell r="K41" t="str">
            <v>NonBarg</v>
          </cell>
          <cell r="L41" t="str">
            <v>NonProd</v>
          </cell>
          <cell r="M41" t="str">
            <v>Yes</v>
          </cell>
          <cell r="N41" t="str">
            <v>Other</v>
          </cell>
          <cell r="O41">
            <v>80104</v>
          </cell>
          <cell r="P41">
            <v>2834874.06</v>
          </cell>
          <cell r="Q41">
            <v>0</v>
          </cell>
          <cell r="R41">
            <v>2834874.06</v>
          </cell>
          <cell r="S41">
            <v>2834874.06</v>
          </cell>
        </row>
        <row r="42">
          <cell r="B42" t="str">
            <v>020</v>
          </cell>
          <cell r="C42" t="str">
            <v>HOLIDAY</v>
          </cell>
          <cell r="D42">
            <v>0</v>
          </cell>
          <cell r="E42">
            <v>550337.69999999995</v>
          </cell>
          <cell r="F42">
            <v>4.3481406170650704E-3</v>
          </cell>
          <cell r="G42">
            <v>550337.69999999995</v>
          </cell>
          <cell r="H42">
            <v>129</v>
          </cell>
          <cell r="I42" t="str">
            <v>33</v>
          </cell>
          <cell r="J42" t="str">
            <v>FINANCIAL</v>
          </cell>
          <cell r="K42" t="str">
            <v>NonBarg</v>
          </cell>
          <cell r="L42" t="str">
            <v>NonProd</v>
          </cell>
          <cell r="M42" t="str">
            <v>Yes</v>
          </cell>
          <cell r="N42" t="str">
            <v>Other</v>
          </cell>
          <cell r="O42">
            <v>13952</v>
          </cell>
          <cell r="P42">
            <v>550337.69999999995</v>
          </cell>
          <cell r="Q42">
            <v>0</v>
          </cell>
          <cell r="R42">
            <v>550337.69999999995</v>
          </cell>
          <cell r="S42">
            <v>550337.69999999995</v>
          </cell>
        </row>
        <row r="43">
          <cell r="B43" t="str">
            <v>020</v>
          </cell>
          <cell r="C43" t="str">
            <v>HOLIDAY</v>
          </cell>
          <cell r="D43">
            <v>0</v>
          </cell>
          <cell r="E43">
            <v>1288605.82</v>
          </cell>
          <cell r="F43">
            <v>1.0181093000404009E-2</v>
          </cell>
          <cell r="G43">
            <v>1288605.82</v>
          </cell>
          <cell r="H43">
            <v>230</v>
          </cell>
          <cell r="I43" t="str">
            <v>34</v>
          </cell>
          <cell r="J43" t="str">
            <v>HUMAN RESRC &amp; CORP SVCS</v>
          </cell>
          <cell r="K43" t="str">
            <v>NonBarg</v>
          </cell>
          <cell r="L43" t="str">
            <v>NonProd</v>
          </cell>
          <cell r="M43" t="str">
            <v>Yes</v>
          </cell>
          <cell r="N43" t="str">
            <v>Other</v>
          </cell>
          <cell r="O43">
            <v>47080</v>
          </cell>
          <cell r="P43">
            <v>1288605.82</v>
          </cell>
          <cell r="Q43">
            <v>0</v>
          </cell>
          <cell r="R43">
            <v>1288605.82</v>
          </cell>
          <cell r="S43">
            <v>1288605.82</v>
          </cell>
        </row>
        <row r="44">
          <cell r="B44" t="str">
            <v>020</v>
          </cell>
          <cell r="C44" t="str">
            <v>HOLIDAY</v>
          </cell>
          <cell r="D44">
            <v>0</v>
          </cell>
          <cell r="E44">
            <v>241885.7</v>
          </cell>
          <cell r="F44">
            <v>1.911104830465397E-3</v>
          </cell>
          <cell r="G44">
            <v>241885.7</v>
          </cell>
          <cell r="H44">
            <v>354</v>
          </cell>
          <cell r="I44" t="str">
            <v>35</v>
          </cell>
          <cell r="J44" t="str">
            <v>GENERAL COUNSEL</v>
          </cell>
          <cell r="K44" t="str">
            <v>NonBarg</v>
          </cell>
          <cell r="L44" t="str">
            <v>NonProd</v>
          </cell>
          <cell r="M44" t="str">
            <v>Yes</v>
          </cell>
          <cell r="N44" t="str">
            <v>Other</v>
          </cell>
          <cell r="O44">
            <v>7104</v>
          </cell>
          <cell r="P44">
            <v>241885.7</v>
          </cell>
          <cell r="Q44">
            <v>0</v>
          </cell>
          <cell r="R44">
            <v>241885.7</v>
          </cell>
          <cell r="S44">
            <v>241885.7</v>
          </cell>
        </row>
        <row r="45">
          <cell r="B45" t="str">
            <v>020</v>
          </cell>
          <cell r="C45" t="str">
            <v>HOLIDAY</v>
          </cell>
          <cell r="D45">
            <v>0</v>
          </cell>
          <cell r="E45">
            <v>12055.5</v>
          </cell>
          <cell r="F45">
            <v>9.5248806703643888E-5</v>
          </cell>
          <cell r="G45">
            <v>12055.5</v>
          </cell>
          <cell r="H45">
            <v>426</v>
          </cell>
          <cell r="I45" t="str">
            <v>36</v>
          </cell>
          <cell r="J45" t="str">
            <v>GOVT AFFAIRS - FED</v>
          </cell>
          <cell r="K45" t="str">
            <v>NonBarg</v>
          </cell>
          <cell r="L45" t="str">
            <v>NonProd</v>
          </cell>
          <cell r="M45" t="str">
            <v>Yes</v>
          </cell>
          <cell r="N45" t="str">
            <v>Other</v>
          </cell>
          <cell r="O45">
            <v>368</v>
          </cell>
          <cell r="P45">
            <v>12055.5</v>
          </cell>
          <cell r="Q45">
            <v>0</v>
          </cell>
          <cell r="R45">
            <v>12055.5</v>
          </cell>
          <cell r="S45">
            <v>12055.5</v>
          </cell>
        </row>
        <row r="46">
          <cell r="B46" t="str">
            <v>020</v>
          </cell>
          <cell r="C46" t="str">
            <v>HOLIDAY</v>
          </cell>
          <cell r="D46">
            <v>0</v>
          </cell>
          <cell r="E46">
            <v>160997.6</v>
          </cell>
          <cell r="F46">
            <v>1.272019350682309E-3</v>
          </cell>
          <cell r="G46">
            <v>160997.6</v>
          </cell>
          <cell r="H46">
            <v>463</v>
          </cell>
          <cell r="I46" t="str">
            <v>37</v>
          </cell>
          <cell r="J46" t="str">
            <v>CORP COMMUNICATIONS</v>
          </cell>
          <cell r="K46" t="str">
            <v>NonBarg</v>
          </cell>
          <cell r="L46" t="str">
            <v>NonProd</v>
          </cell>
          <cell r="M46" t="str">
            <v>Yes</v>
          </cell>
          <cell r="N46" t="str">
            <v>Other</v>
          </cell>
          <cell r="O46">
            <v>5824</v>
          </cell>
          <cell r="P46">
            <v>160997.6</v>
          </cell>
          <cell r="Q46">
            <v>0</v>
          </cell>
          <cell r="R46">
            <v>160997.6</v>
          </cell>
          <cell r="S46">
            <v>160997.6</v>
          </cell>
        </row>
        <row r="47">
          <cell r="B47" t="str">
            <v>020</v>
          </cell>
          <cell r="C47" t="str">
            <v>HOLIDAY</v>
          </cell>
          <cell r="D47">
            <v>0</v>
          </cell>
          <cell r="E47">
            <v>56283</v>
          </cell>
          <cell r="F47">
            <v>4.4468405190172027E-4</v>
          </cell>
          <cell r="G47">
            <v>56283</v>
          </cell>
          <cell r="H47">
            <v>520</v>
          </cell>
          <cell r="I47" t="str">
            <v>38</v>
          </cell>
          <cell r="J47" t="str">
            <v>INTERNAL AUDITING</v>
          </cell>
          <cell r="K47" t="str">
            <v>NonBarg</v>
          </cell>
          <cell r="L47" t="str">
            <v>NonProd</v>
          </cell>
          <cell r="M47" t="str">
            <v>Yes</v>
          </cell>
          <cell r="N47" t="str">
            <v>Other</v>
          </cell>
          <cell r="O47">
            <v>1920</v>
          </cell>
          <cell r="P47">
            <v>56283</v>
          </cell>
          <cell r="Q47">
            <v>0</v>
          </cell>
          <cell r="R47">
            <v>56283</v>
          </cell>
          <cell r="S47">
            <v>56283</v>
          </cell>
        </row>
        <row r="48">
          <cell r="B48" t="str">
            <v>020</v>
          </cell>
          <cell r="C48" t="str">
            <v>HOLIDAY</v>
          </cell>
          <cell r="D48">
            <v>0</v>
          </cell>
          <cell r="E48">
            <v>2753987.4</v>
          </cell>
          <cell r="F48">
            <v>2.1758866370276703E-2</v>
          </cell>
          <cell r="G48">
            <v>2753987.4</v>
          </cell>
          <cell r="H48">
            <v>568</v>
          </cell>
          <cell r="I48" t="str">
            <v>51</v>
          </cell>
          <cell r="J48" t="str">
            <v>CUSTOMER SERVICE</v>
          </cell>
          <cell r="K48" t="str">
            <v>NonBarg</v>
          </cell>
          <cell r="L48" t="str">
            <v>NonProd</v>
          </cell>
          <cell r="M48" t="str">
            <v>Yes</v>
          </cell>
          <cell r="N48" t="str">
            <v>Other</v>
          </cell>
          <cell r="O48">
            <v>158600</v>
          </cell>
          <cell r="P48">
            <v>2753987.4</v>
          </cell>
          <cell r="Q48">
            <v>0</v>
          </cell>
          <cell r="R48">
            <v>2753987.4</v>
          </cell>
          <cell r="S48">
            <v>2753987.4</v>
          </cell>
        </row>
        <row r="49">
          <cell r="B49" t="str">
            <v>020</v>
          </cell>
          <cell r="C49" t="str">
            <v>HOLIDAY</v>
          </cell>
          <cell r="D49">
            <v>0</v>
          </cell>
          <cell r="E49">
            <v>3777288.34</v>
          </cell>
          <cell r="F49">
            <v>2.9843822899140466E-2</v>
          </cell>
          <cell r="G49">
            <v>3777288.34</v>
          </cell>
          <cell r="H49">
            <v>683</v>
          </cell>
          <cell r="I49" t="str">
            <v>53</v>
          </cell>
          <cell r="J49" t="str">
            <v>POWER SYSTEMS</v>
          </cell>
          <cell r="K49" t="str">
            <v>NonBarg</v>
          </cell>
          <cell r="L49" t="str">
            <v>NonProd</v>
          </cell>
          <cell r="M49" t="str">
            <v>Yes</v>
          </cell>
          <cell r="N49" t="str">
            <v>Other</v>
          </cell>
          <cell r="O49">
            <v>130400</v>
          </cell>
          <cell r="P49">
            <v>3777288.34</v>
          </cell>
          <cell r="Q49">
            <v>0</v>
          </cell>
          <cell r="R49">
            <v>3777288.34</v>
          </cell>
          <cell r="S49">
            <v>3777288.34</v>
          </cell>
        </row>
        <row r="50">
          <cell r="B50" t="str">
            <v>020</v>
          </cell>
          <cell r="C50" t="str">
            <v>HOLIDAY</v>
          </cell>
          <cell r="D50">
            <v>0</v>
          </cell>
          <cell r="E50">
            <v>70331.399999999994</v>
          </cell>
          <cell r="F50">
            <v>5.5567848067659238E-4</v>
          </cell>
          <cell r="G50">
            <v>70331.399999999994</v>
          </cell>
          <cell r="H50">
            <v>811</v>
          </cell>
          <cell r="I50" t="str">
            <v>54</v>
          </cell>
          <cell r="J50" t="str">
            <v>RESOURCE PLANNING</v>
          </cell>
          <cell r="K50" t="str">
            <v>NonBarg</v>
          </cell>
          <cell r="L50" t="str">
            <v>NonProd</v>
          </cell>
          <cell r="M50" t="str">
            <v>Yes</v>
          </cell>
          <cell r="N50" t="str">
            <v>Other</v>
          </cell>
          <cell r="O50">
            <v>2032</v>
          </cell>
          <cell r="P50">
            <v>70331.399999999994</v>
          </cell>
          <cell r="Q50">
            <v>0</v>
          </cell>
          <cell r="R50">
            <v>70331.399999999994</v>
          </cell>
          <cell r="S50">
            <v>70331.399999999994</v>
          </cell>
        </row>
        <row r="51">
          <cell r="B51" t="str">
            <v>020</v>
          </cell>
          <cell r="C51" t="str">
            <v>HOLIDAY</v>
          </cell>
          <cell r="D51">
            <v>0</v>
          </cell>
          <cell r="E51">
            <v>1008201.08</v>
          </cell>
          <cell r="F51">
            <v>7.9656546627949899E-3</v>
          </cell>
          <cell r="G51">
            <v>1008201.08</v>
          </cell>
          <cell r="H51">
            <v>861</v>
          </cell>
          <cell r="I51" t="str">
            <v>56</v>
          </cell>
          <cell r="J51" t="str">
            <v>POWER GENERATION</v>
          </cell>
          <cell r="K51" t="str">
            <v>NonBarg</v>
          </cell>
          <cell r="L51" t="str">
            <v>NonProd</v>
          </cell>
          <cell r="M51" t="str">
            <v>Yes</v>
          </cell>
          <cell r="N51" t="str">
            <v>Other</v>
          </cell>
          <cell r="O51">
            <v>29712</v>
          </cell>
          <cell r="P51">
            <v>1008201.08</v>
          </cell>
          <cell r="Q51">
            <v>0</v>
          </cell>
          <cell r="R51">
            <v>1008201.08</v>
          </cell>
          <cell r="S51">
            <v>1008201.08</v>
          </cell>
        </row>
        <row r="52">
          <cell r="B52" t="str">
            <v>020</v>
          </cell>
          <cell r="C52" t="str">
            <v>HOLIDAY</v>
          </cell>
          <cell r="D52">
            <v>0</v>
          </cell>
          <cell r="E52">
            <v>1707391.54</v>
          </cell>
          <cell r="F52">
            <v>1.3489859961088039E-2</v>
          </cell>
          <cell r="G52">
            <v>1707391.54</v>
          </cell>
          <cell r="H52">
            <v>969</v>
          </cell>
          <cell r="I52" t="str">
            <v>58</v>
          </cell>
          <cell r="J52" t="str">
            <v>INFO MANAGEMENT</v>
          </cell>
          <cell r="K52" t="str">
            <v>NonBarg</v>
          </cell>
          <cell r="L52" t="str">
            <v>NonProd</v>
          </cell>
          <cell r="M52" t="str">
            <v>Yes</v>
          </cell>
          <cell r="N52" t="str">
            <v>Other</v>
          </cell>
          <cell r="O52">
            <v>57672</v>
          </cell>
          <cell r="P52">
            <v>1707391.54</v>
          </cell>
          <cell r="Q52">
            <v>0</v>
          </cell>
          <cell r="R52">
            <v>1707391.54</v>
          </cell>
          <cell r="S52">
            <v>1707391.54</v>
          </cell>
        </row>
        <row r="53">
          <cell r="B53" t="str">
            <v>020</v>
          </cell>
          <cell r="C53" t="str">
            <v>HOLIDAY</v>
          </cell>
          <cell r="D53">
            <v>0</v>
          </cell>
          <cell r="E53">
            <v>5906.5</v>
          </cell>
          <cell r="F53">
            <v>4.6666424187721173E-5</v>
          </cell>
          <cell r="G53">
            <v>5906.5</v>
          </cell>
          <cell r="H53">
            <v>1069</v>
          </cell>
          <cell r="I53" t="str">
            <v>61</v>
          </cell>
          <cell r="J53" t="str">
            <v>GOVT AFFAIRS - STATE</v>
          </cell>
          <cell r="K53" t="str">
            <v>NonBarg</v>
          </cell>
          <cell r="L53" t="str">
            <v>NonProd</v>
          </cell>
          <cell r="M53" t="str">
            <v>Yes</v>
          </cell>
          <cell r="N53" t="str">
            <v>Other</v>
          </cell>
          <cell r="O53">
            <v>88</v>
          </cell>
          <cell r="P53">
            <v>5906.5</v>
          </cell>
          <cell r="Q53">
            <v>0</v>
          </cell>
          <cell r="R53">
            <v>5906.5</v>
          </cell>
          <cell r="S53">
            <v>5906.5</v>
          </cell>
        </row>
        <row r="54">
          <cell r="B54" t="str">
            <v>020</v>
          </cell>
          <cell r="C54" t="str">
            <v>HOLIDAY</v>
          </cell>
          <cell r="D54">
            <v>0</v>
          </cell>
          <cell r="E54">
            <v>144774.76</v>
          </cell>
          <cell r="F54">
            <v>1.1438449778778512E-3</v>
          </cell>
          <cell r="G54">
            <v>144774.76</v>
          </cell>
          <cell r="H54">
            <v>1091</v>
          </cell>
          <cell r="I54" t="str">
            <v>62</v>
          </cell>
          <cell r="J54" t="str">
            <v>ENERGY MARKETING</v>
          </cell>
          <cell r="K54" t="str">
            <v>NonBarg</v>
          </cell>
          <cell r="L54" t="str">
            <v>NonProd</v>
          </cell>
          <cell r="M54" t="str">
            <v>Yes</v>
          </cell>
          <cell r="N54" t="str">
            <v>Other</v>
          </cell>
          <cell r="O54">
            <v>4072</v>
          </cell>
          <cell r="P54">
            <v>144774.76</v>
          </cell>
          <cell r="Q54">
            <v>0</v>
          </cell>
          <cell r="R54">
            <v>144774.76</v>
          </cell>
          <cell r="S54">
            <v>144774.76</v>
          </cell>
        </row>
        <row r="55">
          <cell r="B55" t="str">
            <v>020</v>
          </cell>
          <cell r="C55" t="str">
            <v>HOLIDAY</v>
          </cell>
          <cell r="D55">
            <v>0</v>
          </cell>
          <cell r="E55">
            <v>102519.8</v>
          </cell>
          <cell r="F55">
            <v>8.0999449326002492E-4</v>
          </cell>
          <cell r="G55">
            <v>102519.8</v>
          </cell>
          <cell r="H55">
            <v>1156</v>
          </cell>
          <cell r="I55" t="str">
            <v>63</v>
          </cell>
          <cell r="J55" t="str">
            <v>REGULATORY AFFAIRS</v>
          </cell>
          <cell r="K55" t="str">
            <v>NonBarg</v>
          </cell>
          <cell r="L55" t="str">
            <v>NonProd</v>
          </cell>
          <cell r="M55" t="str">
            <v>Yes</v>
          </cell>
          <cell r="N55" t="str">
            <v>Other</v>
          </cell>
          <cell r="O55">
            <v>3096</v>
          </cell>
          <cell r="P55">
            <v>102519.8</v>
          </cell>
          <cell r="Q55">
            <v>0</v>
          </cell>
          <cell r="R55">
            <v>102519.8</v>
          </cell>
          <cell r="S55">
            <v>102519.8</v>
          </cell>
        </row>
        <row r="56">
          <cell r="B56" t="str">
            <v>030</v>
          </cell>
          <cell r="C56" t="str">
            <v>VACATION</v>
          </cell>
          <cell r="D56">
            <v>0</v>
          </cell>
          <cell r="E56">
            <v>2183446.5</v>
          </cell>
          <cell r="F56">
            <v>1.7251103116938143E-2</v>
          </cell>
          <cell r="G56">
            <v>2183446.5</v>
          </cell>
          <cell r="H56">
            <v>3</v>
          </cell>
          <cell r="I56" t="str">
            <v>31</v>
          </cell>
          <cell r="J56" t="str">
            <v>NUCLEAR DIVISION</v>
          </cell>
          <cell r="K56" t="str">
            <v>Barg</v>
          </cell>
          <cell r="L56" t="str">
            <v>NonProd</v>
          </cell>
          <cell r="M56" t="str">
            <v>Yes</v>
          </cell>
          <cell r="N56" t="str">
            <v>Other</v>
          </cell>
          <cell r="O56">
            <v>85145.25</v>
          </cell>
          <cell r="P56">
            <v>2183446.5</v>
          </cell>
          <cell r="Q56">
            <v>2183446.5</v>
          </cell>
          <cell r="R56">
            <v>0</v>
          </cell>
          <cell r="S56">
            <v>2183446.5</v>
          </cell>
        </row>
        <row r="57">
          <cell r="B57" t="str">
            <v>030</v>
          </cell>
          <cell r="C57" t="str">
            <v>VACATION</v>
          </cell>
          <cell r="D57">
            <v>0</v>
          </cell>
          <cell r="E57">
            <v>92379.62</v>
          </cell>
          <cell r="F57">
            <v>7.2987835997976648E-4</v>
          </cell>
          <cell r="G57">
            <v>92379.62</v>
          </cell>
          <cell r="H57">
            <v>119</v>
          </cell>
          <cell r="I57" t="str">
            <v>34</v>
          </cell>
          <cell r="J57" t="str">
            <v>HUMAN RESRC &amp; CORP SVCS</v>
          </cell>
          <cell r="K57" t="str">
            <v>Barg</v>
          </cell>
          <cell r="L57" t="str">
            <v>NonProd</v>
          </cell>
          <cell r="M57" t="str">
            <v>Yes</v>
          </cell>
          <cell r="N57" t="str">
            <v>Other</v>
          </cell>
          <cell r="O57">
            <v>3792</v>
          </cell>
          <cell r="P57">
            <v>92379.62</v>
          </cell>
          <cell r="Q57">
            <v>92379.62</v>
          </cell>
          <cell r="R57">
            <v>0</v>
          </cell>
          <cell r="S57">
            <v>92379.62</v>
          </cell>
        </row>
        <row r="58">
          <cell r="B58" t="str">
            <v>030</v>
          </cell>
          <cell r="C58" t="str">
            <v>VACATION</v>
          </cell>
          <cell r="D58">
            <v>0</v>
          </cell>
          <cell r="E58">
            <v>64275.66</v>
          </cell>
          <cell r="F58">
            <v>5.0783293227897109E-4</v>
          </cell>
          <cell r="G58">
            <v>64275.66</v>
          </cell>
          <cell r="H58">
            <v>177</v>
          </cell>
          <cell r="I58" t="str">
            <v>51</v>
          </cell>
          <cell r="J58" t="str">
            <v>CUSTOMER SERVICE</v>
          </cell>
          <cell r="K58" t="str">
            <v>Barg</v>
          </cell>
          <cell r="L58" t="str">
            <v>NonProd</v>
          </cell>
          <cell r="M58" t="str">
            <v>Yes</v>
          </cell>
          <cell r="N58" t="str">
            <v>Other</v>
          </cell>
          <cell r="O58">
            <v>2764.5</v>
          </cell>
          <cell r="P58">
            <v>64275.66</v>
          </cell>
          <cell r="Q58">
            <v>64275.66</v>
          </cell>
          <cell r="R58">
            <v>0</v>
          </cell>
          <cell r="S58">
            <v>64275.66</v>
          </cell>
        </row>
        <row r="59">
          <cell r="B59" t="str">
            <v>030</v>
          </cell>
          <cell r="C59" t="str">
            <v>VACATION</v>
          </cell>
          <cell r="D59">
            <v>0</v>
          </cell>
          <cell r="E59">
            <v>8514936.5399999991</v>
          </cell>
          <cell r="F59">
            <v>6.727531372338387E-2</v>
          </cell>
          <cell r="G59">
            <v>8514936.5399999991</v>
          </cell>
          <cell r="H59">
            <v>219</v>
          </cell>
          <cell r="I59" t="str">
            <v>53</v>
          </cell>
          <cell r="J59" t="str">
            <v>POWER SYSTEMS</v>
          </cell>
          <cell r="K59" t="str">
            <v>Barg</v>
          </cell>
          <cell r="L59" t="str">
            <v>NonProd</v>
          </cell>
          <cell r="M59" t="str">
            <v>Yes</v>
          </cell>
          <cell r="N59" t="str">
            <v>Other</v>
          </cell>
          <cell r="O59">
            <v>363190.25</v>
          </cell>
          <cell r="P59">
            <v>8514936.5399999991</v>
          </cell>
          <cell r="Q59">
            <v>8514936.5399999991</v>
          </cell>
          <cell r="R59">
            <v>0</v>
          </cell>
          <cell r="S59">
            <v>8514936.5399999991</v>
          </cell>
        </row>
        <row r="60">
          <cell r="B60" t="str">
            <v>030</v>
          </cell>
          <cell r="C60" t="str">
            <v>VACATION</v>
          </cell>
          <cell r="D60">
            <v>0</v>
          </cell>
          <cell r="E60">
            <v>2234877.77</v>
          </cell>
          <cell r="F60">
            <v>1.7657454333789614E-2</v>
          </cell>
          <cell r="G60">
            <v>2234877.77</v>
          </cell>
          <cell r="H60">
            <v>350</v>
          </cell>
          <cell r="I60" t="str">
            <v>56</v>
          </cell>
          <cell r="J60" t="str">
            <v>POWER GENERATION</v>
          </cell>
          <cell r="K60" t="str">
            <v>Barg</v>
          </cell>
          <cell r="L60" t="str">
            <v>NonProd</v>
          </cell>
          <cell r="M60" t="str">
            <v>Yes</v>
          </cell>
          <cell r="N60" t="str">
            <v>Other</v>
          </cell>
          <cell r="O60">
            <v>90371.5</v>
          </cell>
          <cell r="P60">
            <v>2234877.77</v>
          </cell>
          <cell r="Q60">
            <v>2234877.77</v>
          </cell>
          <cell r="R60">
            <v>0</v>
          </cell>
          <cell r="S60">
            <v>2234877.77</v>
          </cell>
        </row>
        <row r="61">
          <cell r="B61" t="str">
            <v>030</v>
          </cell>
          <cell r="C61" t="str">
            <v>VACATION</v>
          </cell>
          <cell r="D61">
            <v>0</v>
          </cell>
          <cell r="E61">
            <v>56355.78</v>
          </cell>
          <cell r="F61">
            <v>4.4525907642595328E-4</v>
          </cell>
          <cell r="G61">
            <v>56355.78</v>
          </cell>
          <cell r="H61">
            <v>452</v>
          </cell>
          <cell r="I61" t="str">
            <v>58</v>
          </cell>
          <cell r="J61" t="str">
            <v>INFO MANAGEMENT</v>
          </cell>
          <cell r="K61" t="str">
            <v>Barg</v>
          </cell>
          <cell r="L61" t="str">
            <v>NonProd</v>
          </cell>
          <cell r="M61" t="str">
            <v>Yes</v>
          </cell>
          <cell r="N61" t="str">
            <v>Other</v>
          </cell>
          <cell r="O61">
            <v>2206</v>
          </cell>
          <cell r="P61">
            <v>56355.78</v>
          </cell>
          <cell r="Q61">
            <v>56355.78</v>
          </cell>
          <cell r="R61">
            <v>0</v>
          </cell>
          <cell r="S61">
            <v>56355.78</v>
          </cell>
        </row>
        <row r="62">
          <cell r="B62" t="str">
            <v>030</v>
          </cell>
          <cell r="C62" t="str">
            <v>VACATION</v>
          </cell>
          <cell r="D62">
            <v>0</v>
          </cell>
          <cell r="E62">
            <v>4801645.84</v>
          </cell>
          <cell r="F62">
            <v>3.7937127159679465E-2</v>
          </cell>
          <cell r="G62">
            <v>4801645.84</v>
          </cell>
          <cell r="H62">
            <v>3</v>
          </cell>
          <cell r="I62" t="str">
            <v>31</v>
          </cell>
          <cell r="J62" t="str">
            <v>NUCLEAR DIVISION</v>
          </cell>
          <cell r="K62" t="str">
            <v>NonBarg</v>
          </cell>
          <cell r="L62" t="str">
            <v>NonProd</v>
          </cell>
          <cell r="M62" t="str">
            <v>Yes</v>
          </cell>
          <cell r="N62" t="str">
            <v>Other</v>
          </cell>
          <cell r="O62">
            <v>134751.25</v>
          </cell>
          <cell r="P62">
            <v>4801645.84</v>
          </cell>
          <cell r="Q62">
            <v>0</v>
          </cell>
          <cell r="R62">
            <v>4801645.84</v>
          </cell>
          <cell r="S62">
            <v>4801645.84</v>
          </cell>
        </row>
        <row r="63">
          <cell r="B63" t="str">
            <v>030</v>
          </cell>
          <cell r="C63" t="str">
            <v>VACATION</v>
          </cell>
          <cell r="D63">
            <v>0</v>
          </cell>
          <cell r="E63">
            <v>729521.8</v>
          </cell>
          <cell r="F63">
            <v>5.7638489415034102E-3</v>
          </cell>
          <cell r="G63">
            <v>729521.8</v>
          </cell>
          <cell r="H63">
            <v>130</v>
          </cell>
          <cell r="I63" t="str">
            <v>33</v>
          </cell>
          <cell r="J63" t="str">
            <v>FINANCIAL</v>
          </cell>
          <cell r="K63" t="str">
            <v>NonBarg</v>
          </cell>
          <cell r="L63" t="str">
            <v>NonProd</v>
          </cell>
          <cell r="M63" t="str">
            <v>Yes</v>
          </cell>
          <cell r="N63" t="str">
            <v>Other</v>
          </cell>
          <cell r="O63">
            <v>22093.5</v>
          </cell>
          <cell r="P63">
            <v>729521.8</v>
          </cell>
          <cell r="Q63">
            <v>0</v>
          </cell>
          <cell r="R63">
            <v>729521.8</v>
          </cell>
          <cell r="S63">
            <v>729521.8</v>
          </cell>
        </row>
        <row r="64">
          <cell r="B64" t="str">
            <v>030</v>
          </cell>
          <cell r="C64" t="str">
            <v>VACATION</v>
          </cell>
          <cell r="D64">
            <v>0</v>
          </cell>
          <cell r="E64">
            <v>2184153.1800000002</v>
          </cell>
          <cell r="F64">
            <v>1.7256686496036591E-2</v>
          </cell>
          <cell r="G64">
            <v>2184153.1800000002</v>
          </cell>
          <cell r="H64">
            <v>231</v>
          </cell>
          <cell r="I64" t="str">
            <v>34</v>
          </cell>
          <cell r="J64" t="str">
            <v>HUMAN RESRC &amp; CORP SVCS</v>
          </cell>
          <cell r="K64" t="str">
            <v>NonBarg</v>
          </cell>
          <cell r="L64" t="str">
            <v>NonProd</v>
          </cell>
          <cell r="M64" t="str">
            <v>Yes</v>
          </cell>
          <cell r="N64" t="str">
            <v>Other</v>
          </cell>
          <cell r="O64">
            <v>78522</v>
          </cell>
          <cell r="P64">
            <v>2184153.1800000002</v>
          </cell>
          <cell r="Q64">
            <v>0</v>
          </cell>
          <cell r="R64">
            <v>2184153.1800000002</v>
          </cell>
          <cell r="S64">
            <v>2184153.1800000002</v>
          </cell>
        </row>
        <row r="65">
          <cell r="B65" t="str">
            <v>030</v>
          </cell>
          <cell r="C65" t="str">
            <v>VACATION</v>
          </cell>
          <cell r="D65">
            <v>0</v>
          </cell>
          <cell r="E65">
            <v>411641.51</v>
          </cell>
          <cell r="F65">
            <v>3.2523215641977595E-3</v>
          </cell>
          <cell r="G65">
            <v>411641.51</v>
          </cell>
          <cell r="H65">
            <v>355</v>
          </cell>
          <cell r="I65" t="str">
            <v>35</v>
          </cell>
          <cell r="J65" t="str">
            <v>GENERAL COUNSEL</v>
          </cell>
          <cell r="K65" t="str">
            <v>NonBarg</v>
          </cell>
          <cell r="L65" t="str">
            <v>NonProd</v>
          </cell>
          <cell r="M65" t="str">
            <v>Yes</v>
          </cell>
          <cell r="N65" t="str">
            <v>Other</v>
          </cell>
          <cell r="O65">
            <v>11898</v>
          </cell>
          <cell r="P65">
            <v>411641.51</v>
          </cell>
          <cell r="Q65">
            <v>0</v>
          </cell>
          <cell r="R65">
            <v>411641.51</v>
          </cell>
          <cell r="S65">
            <v>411641.51</v>
          </cell>
        </row>
        <row r="66">
          <cell r="B66" t="str">
            <v>030</v>
          </cell>
          <cell r="C66" t="str">
            <v>VACATION</v>
          </cell>
          <cell r="D66">
            <v>0</v>
          </cell>
          <cell r="E66">
            <v>14637.4</v>
          </cell>
          <cell r="F66">
            <v>1.1564803477615337E-4</v>
          </cell>
          <cell r="G66">
            <v>14637.4</v>
          </cell>
          <cell r="H66">
            <v>427</v>
          </cell>
          <cell r="I66" t="str">
            <v>36</v>
          </cell>
          <cell r="J66" t="str">
            <v>GOVT AFFAIRS - FED</v>
          </cell>
          <cell r="K66" t="str">
            <v>NonBarg</v>
          </cell>
          <cell r="L66" t="str">
            <v>NonProd</v>
          </cell>
          <cell r="M66" t="str">
            <v>Yes</v>
          </cell>
          <cell r="N66" t="str">
            <v>Other</v>
          </cell>
          <cell r="O66">
            <v>448</v>
          </cell>
          <cell r="P66">
            <v>14637.4</v>
          </cell>
          <cell r="Q66">
            <v>0</v>
          </cell>
          <cell r="R66">
            <v>14637.4</v>
          </cell>
          <cell r="S66">
            <v>14637.4</v>
          </cell>
        </row>
        <row r="67">
          <cell r="B67" t="str">
            <v>030</v>
          </cell>
          <cell r="C67" t="str">
            <v>VACATION</v>
          </cell>
          <cell r="D67">
            <v>0</v>
          </cell>
          <cell r="E67">
            <v>277181.14</v>
          </cell>
          <cell r="F67">
            <v>2.1899691282614288E-3</v>
          </cell>
          <cell r="G67">
            <v>277181.14</v>
          </cell>
          <cell r="H67">
            <v>464</v>
          </cell>
          <cell r="I67" t="str">
            <v>37</v>
          </cell>
          <cell r="J67" t="str">
            <v>CORP COMMUNICATIONS</v>
          </cell>
          <cell r="K67" t="str">
            <v>NonBarg</v>
          </cell>
          <cell r="L67" t="str">
            <v>NonProd</v>
          </cell>
          <cell r="M67" t="str">
            <v>Yes</v>
          </cell>
          <cell r="N67" t="str">
            <v>Other</v>
          </cell>
          <cell r="O67">
            <v>9765</v>
          </cell>
          <cell r="P67">
            <v>277181.14</v>
          </cell>
          <cell r="Q67">
            <v>0</v>
          </cell>
          <cell r="R67">
            <v>277181.14</v>
          </cell>
          <cell r="S67">
            <v>277181.14</v>
          </cell>
        </row>
        <row r="68">
          <cell r="B68" t="str">
            <v>030</v>
          </cell>
          <cell r="C68" t="str">
            <v>VACATION</v>
          </cell>
          <cell r="D68">
            <v>0</v>
          </cell>
          <cell r="E68">
            <v>73403.25</v>
          </cell>
          <cell r="F68">
            <v>5.7994873465797752E-4</v>
          </cell>
          <cell r="G68">
            <v>73403.25</v>
          </cell>
          <cell r="H68">
            <v>521</v>
          </cell>
          <cell r="I68" t="str">
            <v>38</v>
          </cell>
          <cell r="J68" t="str">
            <v>INTERNAL AUDITING</v>
          </cell>
          <cell r="K68" t="str">
            <v>NonBarg</v>
          </cell>
          <cell r="L68" t="str">
            <v>NonProd</v>
          </cell>
          <cell r="M68" t="str">
            <v>Yes</v>
          </cell>
          <cell r="N68" t="str">
            <v>Other</v>
          </cell>
          <cell r="O68">
            <v>2430.75</v>
          </cell>
          <cell r="P68">
            <v>73403.25</v>
          </cell>
          <cell r="Q68">
            <v>0</v>
          </cell>
          <cell r="R68">
            <v>73403.25</v>
          </cell>
          <cell r="S68">
            <v>73403.25</v>
          </cell>
        </row>
        <row r="69">
          <cell r="B69" t="str">
            <v>030</v>
          </cell>
          <cell r="C69" t="str">
            <v>VACATION</v>
          </cell>
          <cell r="D69">
            <v>0</v>
          </cell>
          <cell r="E69">
            <v>4897349.91</v>
          </cell>
          <cell r="F69">
            <v>3.8693271530645577E-2</v>
          </cell>
          <cell r="G69">
            <v>4897349.91</v>
          </cell>
          <cell r="H69">
            <v>569</v>
          </cell>
          <cell r="I69" t="str">
            <v>51</v>
          </cell>
          <cell r="J69" t="str">
            <v>CUSTOMER SERVICE</v>
          </cell>
          <cell r="K69" t="str">
            <v>NonBarg</v>
          </cell>
          <cell r="L69" t="str">
            <v>NonProd</v>
          </cell>
          <cell r="M69" t="str">
            <v>Yes</v>
          </cell>
          <cell r="N69" t="str">
            <v>Other</v>
          </cell>
          <cell r="O69">
            <v>270011</v>
          </cell>
          <cell r="P69">
            <v>4897349.91</v>
          </cell>
          <cell r="Q69">
            <v>0</v>
          </cell>
          <cell r="R69">
            <v>4897349.91</v>
          </cell>
          <cell r="S69">
            <v>4897349.91</v>
          </cell>
        </row>
        <row r="70">
          <cell r="B70" t="str">
            <v>030</v>
          </cell>
          <cell r="C70" t="str">
            <v>VACATION</v>
          </cell>
          <cell r="D70">
            <v>0</v>
          </cell>
          <cell r="E70">
            <v>7094568.0800000001</v>
          </cell>
          <cell r="F70">
            <v>5.6053182671623902E-2</v>
          </cell>
          <cell r="G70">
            <v>7094568.0800000001</v>
          </cell>
          <cell r="H70">
            <v>684</v>
          </cell>
          <cell r="I70" t="str">
            <v>53</v>
          </cell>
          <cell r="J70" t="str">
            <v>POWER SYSTEMS</v>
          </cell>
          <cell r="K70" t="str">
            <v>NonBarg</v>
          </cell>
          <cell r="L70" t="str">
            <v>NonProd</v>
          </cell>
          <cell r="M70" t="str">
            <v>Yes</v>
          </cell>
          <cell r="N70" t="str">
            <v>Other</v>
          </cell>
          <cell r="O70">
            <v>234926.5</v>
          </cell>
          <cell r="P70">
            <v>7094568.0800000001</v>
          </cell>
          <cell r="Q70">
            <v>0</v>
          </cell>
          <cell r="R70">
            <v>7094568.0800000001</v>
          </cell>
          <cell r="S70">
            <v>7094568.0800000001</v>
          </cell>
        </row>
        <row r="71">
          <cell r="B71" t="str">
            <v>030</v>
          </cell>
          <cell r="C71" t="str">
            <v>VACATION</v>
          </cell>
          <cell r="D71">
            <v>0</v>
          </cell>
          <cell r="E71">
            <v>126360.71</v>
          </cell>
          <cell r="F71">
            <v>9.9835816363694598E-4</v>
          </cell>
          <cell r="G71">
            <v>126360.71</v>
          </cell>
          <cell r="H71">
            <v>812</v>
          </cell>
          <cell r="I71" t="str">
            <v>54</v>
          </cell>
          <cell r="J71" t="str">
            <v>RESOURCE PLANNING</v>
          </cell>
          <cell r="K71" t="str">
            <v>NonBarg</v>
          </cell>
          <cell r="L71" t="str">
            <v>NonProd</v>
          </cell>
          <cell r="M71" t="str">
            <v>Yes</v>
          </cell>
          <cell r="N71" t="str">
            <v>Other</v>
          </cell>
          <cell r="O71">
            <v>3729</v>
          </cell>
          <cell r="P71">
            <v>126360.71</v>
          </cell>
          <cell r="Q71">
            <v>0</v>
          </cell>
          <cell r="R71">
            <v>126360.71</v>
          </cell>
          <cell r="S71">
            <v>126360.71</v>
          </cell>
        </row>
        <row r="72">
          <cell r="B72" t="str">
            <v>030</v>
          </cell>
          <cell r="C72" t="str">
            <v>VACATION</v>
          </cell>
          <cell r="D72">
            <v>0</v>
          </cell>
          <cell r="E72">
            <v>1788411.25</v>
          </cell>
          <cell r="F72">
            <v>1.4129985272935353E-2</v>
          </cell>
          <cell r="G72">
            <v>1788411.25</v>
          </cell>
          <cell r="H72">
            <v>862</v>
          </cell>
          <cell r="I72" t="str">
            <v>56</v>
          </cell>
          <cell r="J72" t="str">
            <v>POWER GENERATION</v>
          </cell>
          <cell r="K72" t="str">
            <v>NonBarg</v>
          </cell>
          <cell r="L72" t="str">
            <v>NonProd</v>
          </cell>
          <cell r="M72" t="str">
            <v>Yes</v>
          </cell>
          <cell r="N72" t="str">
            <v>Other</v>
          </cell>
          <cell r="O72">
            <v>51484</v>
          </cell>
          <cell r="P72">
            <v>1788411.25</v>
          </cell>
          <cell r="Q72">
            <v>0</v>
          </cell>
          <cell r="R72">
            <v>1788411.25</v>
          </cell>
          <cell r="S72">
            <v>1788411.25</v>
          </cell>
        </row>
        <row r="73">
          <cell r="B73" t="str">
            <v>030</v>
          </cell>
          <cell r="C73" t="str">
            <v>VACATION</v>
          </cell>
          <cell r="D73">
            <v>0</v>
          </cell>
          <cell r="E73">
            <v>2626468.39</v>
          </cell>
          <cell r="F73">
            <v>2.0751356641561178E-2</v>
          </cell>
          <cell r="G73">
            <v>2626468.39</v>
          </cell>
          <cell r="H73">
            <v>970</v>
          </cell>
          <cell r="I73" t="str">
            <v>58</v>
          </cell>
          <cell r="J73" t="str">
            <v>INFO MANAGEMENT</v>
          </cell>
          <cell r="K73" t="str">
            <v>NonBarg</v>
          </cell>
          <cell r="L73" t="str">
            <v>NonProd</v>
          </cell>
          <cell r="M73" t="str">
            <v>Yes</v>
          </cell>
          <cell r="N73" t="str">
            <v>Other</v>
          </cell>
          <cell r="O73">
            <v>87092.5</v>
          </cell>
          <cell r="P73">
            <v>2626468.39</v>
          </cell>
          <cell r="Q73">
            <v>0</v>
          </cell>
          <cell r="R73">
            <v>2626468.39</v>
          </cell>
          <cell r="S73">
            <v>2626468.39</v>
          </cell>
        </row>
        <row r="74">
          <cell r="B74" t="str">
            <v>030</v>
          </cell>
          <cell r="C74" t="str">
            <v>VACATION</v>
          </cell>
          <cell r="D74">
            <v>0</v>
          </cell>
          <cell r="E74">
            <v>10343.200000000001</v>
          </cell>
          <cell r="F74">
            <v>8.1720165691769695E-5</v>
          </cell>
          <cell r="G74">
            <v>10343.200000000001</v>
          </cell>
          <cell r="H74">
            <v>1070</v>
          </cell>
          <cell r="I74" t="str">
            <v>61</v>
          </cell>
          <cell r="J74" t="str">
            <v>GOVT AFFAIRS - STATE</v>
          </cell>
          <cell r="K74" t="str">
            <v>NonBarg</v>
          </cell>
          <cell r="L74" t="str">
            <v>NonProd</v>
          </cell>
          <cell r="M74" t="str">
            <v>Yes</v>
          </cell>
          <cell r="N74" t="str">
            <v>Other</v>
          </cell>
          <cell r="O74">
            <v>152</v>
          </cell>
          <cell r="P74">
            <v>10343.200000000001</v>
          </cell>
          <cell r="Q74">
            <v>0</v>
          </cell>
          <cell r="R74">
            <v>10343.200000000001</v>
          </cell>
          <cell r="S74">
            <v>10343.200000000001</v>
          </cell>
        </row>
        <row r="75">
          <cell r="B75" t="str">
            <v>030</v>
          </cell>
          <cell r="C75" t="str">
            <v>VACATION</v>
          </cell>
          <cell r="D75">
            <v>0</v>
          </cell>
          <cell r="E75">
            <v>206055.03</v>
          </cell>
          <cell r="F75">
            <v>1.6280117558611041E-3</v>
          </cell>
          <cell r="G75">
            <v>206055.03</v>
          </cell>
          <cell r="H75">
            <v>1092</v>
          </cell>
          <cell r="I75" t="str">
            <v>62</v>
          </cell>
          <cell r="J75" t="str">
            <v>ENERGY MARKETING</v>
          </cell>
          <cell r="K75" t="str">
            <v>NonBarg</v>
          </cell>
          <cell r="L75" t="str">
            <v>NonProd</v>
          </cell>
          <cell r="M75" t="str">
            <v>Yes</v>
          </cell>
          <cell r="N75" t="str">
            <v>Other</v>
          </cell>
          <cell r="O75">
            <v>5466.5</v>
          </cell>
          <cell r="P75">
            <v>206055.03</v>
          </cell>
          <cell r="Q75">
            <v>0</v>
          </cell>
          <cell r="R75">
            <v>206055.03</v>
          </cell>
          <cell r="S75">
            <v>206055.03</v>
          </cell>
        </row>
        <row r="76">
          <cell r="B76" t="str">
            <v>030</v>
          </cell>
          <cell r="C76" t="str">
            <v>VACATION</v>
          </cell>
          <cell r="D76">
            <v>0</v>
          </cell>
          <cell r="E76">
            <v>158641.94</v>
          </cell>
          <cell r="F76">
            <v>1.253407612969273E-3</v>
          </cell>
          <cell r="G76">
            <v>158641.94</v>
          </cell>
          <cell r="H76">
            <v>1157</v>
          </cell>
          <cell r="I76" t="str">
            <v>63</v>
          </cell>
          <cell r="J76" t="str">
            <v>REGULATORY AFFAIRS</v>
          </cell>
          <cell r="K76" t="str">
            <v>NonBarg</v>
          </cell>
          <cell r="L76" t="str">
            <v>NonProd</v>
          </cell>
          <cell r="M76" t="str">
            <v>Yes</v>
          </cell>
          <cell r="N76" t="str">
            <v>Other</v>
          </cell>
          <cell r="O76">
            <v>5021</v>
          </cell>
          <cell r="P76">
            <v>158641.94</v>
          </cell>
          <cell r="Q76">
            <v>0</v>
          </cell>
          <cell r="R76">
            <v>158641.94</v>
          </cell>
          <cell r="S76">
            <v>158641.94</v>
          </cell>
        </row>
        <row r="77">
          <cell r="B77" t="str">
            <v>040</v>
          </cell>
          <cell r="C77" t="str">
            <v>EMPLOYEE ILLNESS</v>
          </cell>
          <cell r="D77">
            <v>0</v>
          </cell>
          <cell r="E77">
            <v>646051.94999999995</v>
          </cell>
          <cell r="F77">
            <v>5.1043654187766744E-3</v>
          </cell>
          <cell r="G77">
            <v>646051.94999999995</v>
          </cell>
          <cell r="H77">
            <v>4</v>
          </cell>
          <cell r="I77" t="str">
            <v>31</v>
          </cell>
          <cell r="J77" t="str">
            <v>NUCLEAR DIVISION</v>
          </cell>
          <cell r="K77" t="str">
            <v>Barg</v>
          </cell>
          <cell r="L77" t="str">
            <v>NonProd</v>
          </cell>
          <cell r="M77" t="str">
            <v>Yes</v>
          </cell>
          <cell r="N77" t="str">
            <v>Other</v>
          </cell>
          <cell r="O77">
            <v>25975</v>
          </cell>
          <cell r="P77">
            <v>646051.94999999995</v>
          </cell>
          <cell r="Q77">
            <v>646051.94999999995</v>
          </cell>
          <cell r="R77">
            <v>0</v>
          </cell>
          <cell r="S77">
            <v>646051.94999999995</v>
          </cell>
        </row>
        <row r="78">
          <cell r="B78" t="str">
            <v>040</v>
          </cell>
          <cell r="C78" t="str">
            <v>EMPLOYEE ILLNESS</v>
          </cell>
          <cell r="D78">
            <v>0</v>
          </cell>
          <cell r="E78">
            <v>87219.79</v>
          </cell>
          <cell r="F78">
            <v>6.8911127024531631E-4</v>
          </cell>
          <cell r="G78">
            <v>87219.79</v>
          </cell>
          <cell r="H78">
            <v>120</v>
          </cell>
          <cell r="I78" t="str">
            <v>34</v>
          </cell>
          <cell r="J78" t="str">
            <v>HUMAN RESRC &amp; CORP SVCS</v>
          </cell>
          <cell r="K78" t="str">
            <v>Barg</v>
          </cell>
          <cell r="L78" t="str">
            <v>NonProd</v>
          </cell>
          <cell r="M78" t="str">
            <v>Yes</v>
          </cell>
          <cell r="N78" t="str">
            <v>Other</v>
          </cell>
          <cell r="O78">
            <v>3636</v>
          </cell>
          <cell r="P78">
            <v>87219.79</v>
          </cell>
          <cell r="Q78">
            <v>87219.79</v>
          </cell>
          <cell r="R78">
            <v>0</v>
          </cell>
          <cell r="S78">
            <v>87219.79</v>
          </cell>
        </row>
        <row r="79">
          <cell r="B79" t="str">
            <v>040</v>
          </cell>
          <cell r="C79" t="str">
            <v>EMPLOYEE ILLNESS</v>
          </cell>
          <cell r="D79">
            <v>0</v>
          </cell>
          <cell r="E79">
            <v>34637.14</v>
          </cell>
          <cell r="F79">
            <v>2.7366316226013453E-4</v>
          </cell>
          <cell r="G79">
            <v>34637.14</v>
          </cell>
          <cell r="H79">
            <v>178</v>
          </cell>
          <cell r="I79" t="str">
            <v>51</v>
          </cell>
          <cell r="J79" t="str">
            <v>CUSTOMER SERVICE</v>
          </cell>
          <cell r="K79" t="str">
            <v>Barg</v>
          </cell>
          <cell r="L79" t="str">
            <v>NonProd</v>
          </cell>
          <cell r="M79" t="str">
            <v>Yes</v>
          </cell>
          <cell r="N79" t="str">
            <v>Other</v>
          </cell>
          <cell r="O79">
            <v>1420.5</v>
          </cell>
          <cell r="P79">
            <v>34637.14</v>
          </cell>
          <cell r="Q79">
            <v>34637.14</v>
          </cell>
          <cell r="R79">
            <v>0</v>
          </cell>
          <cell r="S79">
            <v>34637.14</v>
          </cell>
        </row>
        <row r="80">
          <cell r="B80" t="str">
            <v>040</v>
          </cell>
          <cell r="C80" t="str">
            <v>EMPLOYEE ILLNESS</v>
          </cell>
          <cell r="D80">
            <v>0</v>
          </cell>
          <cell r="E80">
            <v>3471501.78</v>
          </cell>
          <cell r="F80">
            <v>2.742784637838129E-2</v>
          </cell>
          <cell r="G80">
            <v>3471501.78</v>
          </cell>
          <cell r="H80">
            <v>220</v>
          </cell>
          <cell r="I80" t="str">
            <v>53</v>
          </cell>
          <cell r="J80" t="str">
            <v>POWER SYSTEMS</v>
          </cell>
          <cell r="K80" t="str">
            <v>Barg</v>
          </cell>
          <cell r="L80" t="str">
            <v>NonProd</v>
          </cell>
          <cell r="M80" t="str">
            <v>Yes</v>
          </cell>
          <cell r="N80" t="str">
            <v>Other</v>
          </cell>
          <cell r="O80">
            <v>149994</v>
          </cell>
          <cell r="P80">
            <v>3471501.78</v>
          </cell>
          <cell r="Q80">
            <v>3471501.78</v>
          </cell>
          <cell r="R80">
            <v>0</v>
          </cell>
          <cell r="S80">
            <v>3471501.78</v>
          </cell>
        </row>
        <row r="81">
          <cell r="B81" t="str">
            <v>040</v>
          </cell>
          <cell r="C81" t="str">
            <v>EMPLOYEE ILLNESS</v>
          </cell>
          <cell r="D81">
            <v>0</v>
          </cell>
          <cell r="E81">
            <v>558421.09</v>
          </cell>
          <cell r="F81">
            <v>4.4120063423871364E-3</v>
          </cell>
          <cell r="G81">
            <v>558421.09</v>
          </cell>
          <cell r="H81">
            <v>351</v>
          </cell>
          <cell r="I81" t="str">
            <v>56</v>
          </cell>
          <cell r="J81" t="str">
            <v>POWER GENERATION</v>
          </cell>
          <cell r="K81" t="str">
            <v>Barg</v>
          </cell>
          <cell r="L81" t="str">
            <v>NonProd</v>
          </cell>
          <cell r="M81" t="str">
            <v>Yes</v>
          </cell>
          <cell r="N81" t="str">
            <v>Other</v>
          </cell>
          <cell r="O81">
            <v>22987.75</v>
          </cell>
          <cell r="P81">
            <v>558421.09</v>
          </cell>
          <cell r="Q81">
            <v>558421.09</v>
          </cell>
          <cell r="R81">
            <v>0</v>
          </cell>
          <cell r="S81">
            <v>558421.09</v>
          </cell>
        </row>
        <row r="82">
          <cell r="B82" t="str">
            <v>040</v>
          </cell>
          <cell r="C82" t="str">
            <v>EMPLOYEE ILLNESS</v>
          </cell>
          <cell r="D82">
            <v>0</v>
          </cell>
          <cell r="E82">
            <v>12558.7</v>
          </cell>
          <cell r="F82">
            <v>9.9224518995400649E-5</v>
          </cell>
          <cell r="G82">
            <v>12558.7</v>
          </cell>
          <cell r="H82">
            <v>453</v>
          </cell>
          <cell r="I82" t="str">
            <v>58</v>
          </cell>
          <cell r="J82" t="str">
            <v>INFO MANAGEMENT</v>
          </cell>
          <cell r="K82" t="str">
            <v>Barg</v>
          </cell>
          <cell r="L82" t="str">
            <v>NonProd</v>
          </cell>
          <cell r="M82" t="str">
            <v>Yes</v>
          </cell>
          <cell r="N82" t="str">
            <v>Other</v>
          </cell>
          <cell r="O82">
            <v>490.5</v>
          </cell>
          <cell r="P82">
            <v>12558.7</v>
          </cell>
          <cell r="Q82">
            <v>12558.7</v>
          </cell>
          <cell r="R82">
            <v>0</v>
          </cell>
          <cell r="S82">
            <v>12558.7</v>
          </cell>
        </row>
        <row r="83">
          <cell r="B83" t="str">
            <v>040</v>
          </cell>
          <cell r="C83" t="str">
            <v>EMPLOYEE ILLNESS</v>
          </cell>
          <cell r="D83">
            <v>0</v>
          </cell>
          <cell r="E83">
            <v>378345.67</v>
          </cell>
          <cell r="F83">
            <v>2.9892558242288281E-3</v>
          </cell>
          <cell r="G83">
            <v>378345.67</v>
          </cell>
          <cell r="H83">
            <v>4</v>
          </cell>
          <cell r="I83" t="str">
            <v>31</v>
          </cell>
          <cell r="J83" t="str">
            <v>NUCLEAR DIVISION</v>
          </cell>
          <cell r="K83" t="str">
            <v>NonBarg</v>
          </cell>
          <cell r="L83" t="str">
            <v>NonProd</v>
          </cell>
          <cell r="M83" t="str">
            <v>Yes</v>
          </cell>
          <cell r="N83" t="str">
            <v>Other</v>
          </cell>
          <cell r="O83">
            <v>11894.5</v>
          </cell>
          <cell r="P83">
            <v>378345.67</v>
          </cell>
          <cell r="Q83">
            <v>0</v>
          </cell>
          <cell r="R83">
            <v>378345.67</v>
          </cell>
          <cell r="S83">
            <v>378345.67</v>
          </cell>
        </row>
        <row r="84">
          <cell r="B84" t="str">
            <v>040</v>
          </cell>
          <cell r="C84" t="str">
            <v>EMPLOYEE ILLNESS</v>
          </cell>
          <cell r="D84">
            <v>0</v>
          </cell>
          <cell r="E84">
            <v>106072.9</v>
          </cell>
          <cell r="F84">
            <v>8.3806703567624295E-4</v>
          </cell>
          <cell r="G84">
            <v>106072.9</v>
          </cell>
          <cell r="H84">
            <v>131</v>
          </cell>
          <cell r="I84" t="str">
            <v>33</v>
          </cell>
          <cell r="J84" t="str">
            <v>FINANCIAL</v>
          </cell>
          <cell r="K84" t="str">
            <v>NonBarg</v>
          </cell>
          <cell r="L84" t="str">
            <v>NonProd</v>
          </cell>
          <cell r="M84" t="str">
            <v>Yes</v>
          </cell>
          <cell r="N84" t="str">
            <v>Other</v>
          </cell>
          <cell r="O84">
            <v>3844.5</v>
          </cell>
          <cell r="P84">
            <v>106072.9</v>
          </cell>
          <cell r="Q84">
            <v>0</v>
          </cell>
          <cell r="R84">
            <v>106072.9</v>
          </cell>
          <cell r="S84">
            <v>106072.9</v>
          </cell>
        </row>
        <row r="85">
          <cell r="B85" t="str">
            <v>040</v>
          </cell>
          <cell r="C85" t="str">
            <v>EMPLOYEE ILLNESS</v>
          </cell>
          <cell r="D85">
            <v>0</v>
          </cell>
          <cell r="E85">
            <v>305553.06</v>
          </cell>
          <cell r="F85">
            <v>2.414131670162739E-3</v>
          </cell>
          <cell r="G85">
            <v>305553.06</v>
          </cell>
          <cell r="H85">
            <v>232</v>
          </cell>
          <cell r="I85" t="str">
            <v>34</v>
          </cell>
          <cell r="J85" t="str">
            <v>HUMAN RESRC &amp; CORP SVCS</v>
          </cell>
          <cell r="K85" t="str">
            <v>NonBarg</v>
          </cell>
          <cell r="L85" t="str">
            <v>NonProd</v>
          </cell>
          <cell r="M85" t="str">
            <v>Yes</v>
          </cell>
          <cell r="N85" t="str">
            <v>Other</v>
          </cell>
          <cell r="O85">
            <v>12791.5</v>
          </cell>
          <cell r="P85">
            <v>305553.06</v>
          </cell>
          <cell r="Q85">
            <v>0</v>
          </cell>
          <cell r="R85">
            <v>305553.06</v>
          </cell>
          <cell r="S85">
            <v>305553.06</v>
          </cell>
        </row>
        <row r="86">
          <cell r="B86" t="str">
            <v>040</v>
          </cell>
          <cell r="C86" t="str">
            <v>EMPLOYEE ILLNESS</v>
          </cell>
          <cell r="D86">
            <v>0</v>
          </cell>
          <cell r="E86">
            <v>63484</v>
          </cell>
          <cell r="F86">
            <v>5.015781381754493E-4</v>
          </cell>
          <cell r="G86">
            <v>63484</v>
          </cell>
          <cell r="H86">
            <v>356</v>
          </cell>
          <cell r="I86" t="str">
            <v>35</v>
          </cell>
          <cell r="J86" t="str">
            <v>GENERAL COUNSEL</v>
          </cell>
          <cell r="K86" t="str">
            <v>NonBarg</v>
          </cell>
          <cell r="L86" t="str">
            <v>NonProd</v>
          </cell>
          <cell r="M86" t="str">
            <v>Yes</v>
          </cell>
          <cell r="N86" t="str">
            <v>Other</v>
          </cell>
          <cell r="O86">
            <v>2237.75</v>
          </cell>
          <cell r="P86">
            <v>63484</v>
          </cell>
          <cell r="Q86">
            <v>0</v>
          </cell>
          <cell r="R86">
            <v>63484</v>
          </cell>
          <cell r="S86">
            <v>63484</v>
          </cell>
        </row>
        <row r="87">
          <cell r="B87" t="str">
            <v>040</v>
          </cell>
          <cell r="C87" t="str">
            <v>EMPLOYEE ILLNESS</v>
          </cell>
          <cell r="D87">
            <v>0</v>
          </cell>
          <cell r="E87">
            <v>2084.1999999999998</v>
          </cell>
          <cell r="F87">
            <v>1.6466970505722249E-5</v>
          </cell>
          <cell r="G87">
            <v>2084.1999999999998</v>
          </cell>
          <cell r="H87">
            <v>428</v>
          </cell>
          <cell r="I87" t="str">
            <v>36</v>
          </cell>
          <cell r="J87" t="str">
            <v>GOVT AFFAIRS - FED</v>
          </cell>
          <cell r="K87" t="str">
            <v>NonBarg</v>
          </cell>
          <cell r="L87" t="str">
            <v>NonProd</v>
          </cell>
          <cell r="M87" t="str">
            <v>Yes</v>
          </cell>
          <cell r="N87" t="str">
            <v>Other</v>
          </cell>
          <cell r="O87">
            <v>64</v>
          </cell>
          <cell r="P87">
            <v>2084.1999999999998</v>
          </cell>
          <cell r="Q87">
            <v>0</v>
          </cell>
          <cell r="R87">
            <v>2084.1999999999998</v>
          </cell>
          <cell r="S87">
            <v>2084.1999999999998</v>
          </cell>
        </row>
        <row r="88">
          <cell r="B88" t="str">
            <v>040</v>
          </cell>
          <cell r="C88" t="str">
            <v>EMPLOYEE ILLNESS</v>
          </cell>
          <cell r="D88">
            <v>0</v>
          </cell>
          <cell r="E88">
            <v>45945.08</v>
          </cell>
          <cell r="F88">
            <v>3.6300560274592133E-4</v>
          </cell>
          <cell r="G88">
            <v>45945.08</v>
          </cell>
          <cell r="H88">
            <v>465</v>
          </cell>
          <cell r="I88" t="str">
            <v>37</v>
          </cell>
          <cell r="J88" t="str">
            <v>CORP COMMUNICATIONS</v>
          </cell>
          <cell r="K88" t="str">
            <v>NonBarg</v>
          </cell>
          <cell r="L88" t="str">
            <v>NonProd</v>
          </cell>
          <cell r="M88" t="str">
            <v>Yes</v>
          </cell>
          <cell r="N88" t="str">
            <v>Other</v>
          </cell>
          <cell r="O88">
            <v>2018.5</v>
          </cell>
          <cell r="P88">
            <v>45945.08</v>
          </cell>
          <cell r="Q88">
            <v>0</v>
          </cell>
          <cell r="R88">
            <v>45945.08</v>
          </cell>
          <cell r="S88">
            <v>45945.08</v>
          </cell>
        </row>
        <row r="89">
          <cell r="B89" t="str">
            <v>040</v>
          </cell>
          <cell r="C89" t="str">
            <v>EMPLOYEE ILLNESS</v>
          </cell>
          <cell r="D89">
            <v>0</v>
          </cell>
          <cell r="E89">
            <v>25798.19</v>
          </cell>
          <cell r="F89">
            <v>2.0382786384752838E-4</v>
          </cell>
          <cell r="G89">
            <v>25798.19</v>
          </cell>
          <cell r="H89">
            <v>522</v>
          </cell>
          <cell r="I89" t="str">
            <v>38</v>
          </cell>
          <cell r="J89" t="str">
            <v>INTERNAL AUDITING</v>
          </cell>
          <cell r="K89" t="str">
            <v>NonBarg</v>
          </cell>
          <cell r="L89" t="str">
            <v>NonProd</v>
          </cell>
          <cell r="M89" t="str">
            <v>Yes</v>
          </cell>
          <cell r="N89" t="str">
            <v>Other</v>
          </cell>
          <cell r="O89">
            <v>880</v>
          </cell>
          <cell r="P89">
            <v>25798.19</v>
          </cell>
          <cell r="Q89">
            <v>0</v>
          </cell>
          <cell r="R89">
            <v>25798.19</v>
          </cell>
          <cell r="S89">
            <v>25798.19</v>
          </cell>
        </row>
        <row r="90">
          <cell r="B90" t="str">
            <v>040</v>
          </cell>
          <cell r="C90" t="str">
            <v>EMPLOYEE ILLNESS</v>
          </cell>
          <cell r="D90">
            <v>0</v>
          </cell>
          <cell r="E90">
            <v>821105.84</v>
          </cell>
          <cell r="F90">
            <v>6.4874415360120395E-3</v>
          </cell>
          <cell r="G90">
            <v>821105.84</v>
          </cell>
          <cell r="H90">
            <v>570</v>
          </cell>
          <cell r="I90" t="str">
            <v>51</v>
          </cell>
          <cell r="J90" t="str">
            <v>CUSTOMER SERVICE</v>
          </cell>
          <cell r="K90" t="str">
            <v>NonBarg</v>
          </cell>
          <cell r="L90" t="str">
            <v>NonProd</v>
          </cell>
          <cell r="M90" t="str">
            <v>Yes</v>
          </cell>
          <cell r="N90" t="str">
            <v>Other</v>
          </cell>
          <cell r="O90">
            <v>53565.5</v>
          </cell>
          <cell r="P90">
            <v>821105.84</v>
          </cell>
          <cell r="Q90">
            <v>0</v>
          </cell>
          <cell r="R90">
            <v>821105.84</v>
          </cell>
          <cell r="S90">
            <v>821105.84</v>
          </cell>
        </row>
        <row r="91">
          <cell r="B91" t="str">
            <v>040</v>
          </cell>
          <cell r="C91" t="str">
            <v>EMPLOYEE ILLNESS</v>
          </cell>
          <cell r="D91">
            <v>0</v>
          </cell>
          <cell r="E91">
            <v>695675.94</v>
          </cell>
          <cell r="F91">
            <v>5.4964375710203437E-3</v>
          </cell>
          <cell r="G91">
            <v>695675.94</v>
          </cell>
          <cell r="H91">
            <v>685</v>
          </cell>
          <cell r="I91" t="str">
            <v>53</v>
          </cell>
          <cell r="J91" t="str">
            <v>POWER SYSTEMS</v>
          </cell>
          <cell r="K91" t="str">
            <v>NonBarg</v>
          </cell>
          <cell r="L91" t="str">
            <v>NonProd</v>
          </cell>
          <cell r="M91" t="str">
            <v>Yes</v>
          </cell>
          <cell r="N91" t="str">
            <v>Other</v>
          </cell>
          <cell r="O91">
            <v>27051.5</v>
          </cell>
          <cell r="P91">
            <v>695675.94</v>
          </cell>
          <cell r="Q91">
            <v>0</v>
          </cell>
          <cell r="R91">
            <v>695675.94</v>
          </cell>
          <cell r="S91">
            <v>695675.94</v>
          </cell>
        </row>
        <row r="92">
          <cell r="B92" t="str">
            <v>040</v>
          </cell>
          <cell r="C92" t="str">
            <v>EMPLOYEE ILLNESS</v>
          </cell>
          <cell r="D92">
            <v>0</v>
          </cell>
          <cell r="E92">
            <v>25978.32</v>
          </cell>
          <cell r="F92">
            <v>2.0525104559457558E-4</v>
          </cell>
          <cell r="G92">
            <v>25978.32</v>
          </cell>
          <cell r="H92">
            <v>813</v>
          </cell>
          <cell r="I92" t="str">
            <v>54</v>
          </cell>
          <cell r="J92" t="str">
            <v>RESOURCE PLANNING</v>
          </cell>
          <cell r="K92" t="str">
            <v>NonBarg</v>
          </cell>
          <cell r="L92" t="str">
            <v>NonProd</v>
          </cell>
          <cell r="M92" t="str">
            <v>Yes</v>
          </cell>
          <cell r="N92" t="str">
            <v>Other</v>
          </cell>
          <cell r="O92">
            <v>958.5</v>
          </cell>
          <cell r="P92">
            <v>25978.32</v>
          </cell>
          <cell r="Q92">
            <v>0</v>
          </cell>
          <cell r="R92">
            <v>25978.32</v>
          </cell>
          <cell r="S92">
            <v>25978.32</v>
          </cell>
        </row>
        <row r="93">
          <cell r="B93" t="str">
            <v>040</v>
          </cell>
          <cell r="C93" t="str">
            <v>EMPLOYEE ILLNESS</v>
          </cell>
          <cell r="D93">
            <v>0</v>
          </cell>
          <cell r="E93">
            <v>137663.13</v>
          </cell>
          <cell r="F93">
            <v>1.0876569913805816E-3</v>
          </cell>
          <cell r="G93">
            <v>137663.13</v>
          </cell>
          <cell r="H93">
            <v>863</v>
          </cell>
          <cell r="I93" t="str">
            <v>56</v>
          </cell>
          <cell r="J93" t="str">
            <v>POWER GENERATION</v>
          </cell>
          <cell r="K93" t="str">
            <v>NonBarg</v>
          </cell>
          <cell r="L93" t="str">
            <v>NonProd</v>
          </cell>
          <cell r="M93" t="str">
            <v>Yes</v>
          </cell>
          <cell r="N93" t="str">
            <v>Other</v>
          </cell>
          <cell r="O93">
            <v>4688.5</v>
          </cell>
          <cell r="P93">
            <v>137663.13</v>
          </cell>
          <cell r="Q93">
            <v>0</v>
          </cell>
          <cell r="R93">
            <v>137663.13</v>
          </cell>
          <cell r="S93">
            <v>137663.13</v>
          </cell>
        </row>
        <row r="94">
          <cell r="B94" t="str">
            <v>040</v>
          </cell>
          <cell r="C94" t="str">
            <v>EMPLOYEE ILLNESS</v>
          </cell>
          <cell r="D94">
            <v>0</v>
          </cell>
          <cell r="E94">
            <v>441014.95</v>
          </cell>
          <cell r="F94">
            <v>3.484396974490247E-3</v>
          </cell>
          <cell r="G94">
            <v>441014.95</v>
          </cell>
          <cell r="H94">
            <v>971</v>
          </cell>
          <cell r="I94" t="str">
            <v>58</v>
          </cell>
          <cell r="J94" t="str">
            <v>INFO MANAGEMENT</v>
          </cell>
          <cell r="K94" t="str">
            <v>NonBarg</v>
          </cell>
          <cell r="L94" t="str">
            <v>NonProd</v>
          </cell>
          <cell r="M94" t="str">
            <v>Yes</v>
          </cell>
          <cell r="N94" t="str">
            <v>Other</v>
          </cell>
          <cell r="O94">
            <v>15548</v>
          </cell>
          <cell r="P94">
            <v>441014.95</v>
          </cell>
          <cell r="Q94">
            <v>0</v>
          </cell>
          <cell r="R94">
            <v>441014.95</v>
          </cell>
          <cell r="S94">
            <v>441014.95</v>
          </cell>
        </row>
        <row r="95">
          <cell r="B95" t="str">
            <v>040</v>
          </cell>
          <cell r="C95" t="str">
            <v>EMPLOYEE ILLNESS</v>
          </cell>
          <cell r="D95">
            <v>0</v>
          </cell>
          <cell r="E95">
            <v>21233.58</v>
          </cell>
          <cell r="F95">
            <v>1.6776352345787058E-4</v>
          </cell>
          <cell r="G95">
            <v>21233.58</v>
          </cell>
          <cell r="H95">
            <v>1093</v>
          </cell>
          <cell r="I95" t="str">
            <v>62</v>
          </cell>
          <cell r="J95" t="str">
            <v>ENERGY MARKETING</v>
          </cell>
          <cell r="K95" t="str">
            <v>NonBarg</v>
          </cell>
          <cell r="L95" t="str">
            <v>NonProd</v>
          </cell>
          <cell r="M95" t="str">
            <v>Yes</v>
          </cell>
          <cell r="N95" t="str">
            <v>Other</v>
          </cell>
          <cell r="O95">
            <v>832</v>
          </cell>
          <cell r="P95">
            <v>21233.58</v>
          </cell>
          <cell r="Q95">
            <v>0</v>
          </cell>
          <cell r="R95">
            <v>21233.58</v>
          </cell>
          <cell r="S95">
            <v>21233.58</v>
          </cell>
        </row>
        <row r="96">
          <cell r="B96" t="str">
            <v>040</v>
          </cell>
          <cell r="C96" t="str">
            <v>EMPLOYEE ILLNESS</v>
          </cell>
          <cell r="D96">
            <v>0</v>
          </cell>
          <cell r="E96">
            <v>26279.64</v>
          </cell>
          <cell r="F96">
            <v>2.0763173245417842E-4</v>
          </cell>
          <cell r="G96">
            <v>26279.64</v>
          </cell>
          <cell r="H96">
            <v>1158</v>
          </cell>
          <cell r="I96" t="str">
            <v>63</v>
          </cell>
          <cell r="J96" t="str">
            <v>REGULATORY AFFAIRS</v>
          </cell>
          <cell r="K96" t="str">
            <v>NonBarg</v>
          </cell>
          <cell r="L96" t="str">
            <v>NonProd</v>
          </cell>
          <cell r="M96" t="str">
            <v>Yes</v>
          </cell>
          <cell r="N96" t="str">
            <v>Other</v>
          </cell>
          <cell r="O96">
            <v>917.25</v>
          </cell>
          <cell r="P96">
            <v>26279.64</v>
          </cell>
          <cell r="Q96">
            <v>0</v>
          </cell>
          <cell r="R96">
            <v>26279.64</v>
          </cell>
          <cell r="S96">
            <v>26279.64</v>
          </cell>
        </row>
        <row r="97">
          <cell r="B97" t="str">
            <v>050</v>
          </cell>
          <cell r="C97" t="str">
            <v>JURY DUTY</v>
          </cell>
          <cell r="D97">
            <v>0</v>
          </cell>
          <cell r="E97">
            <v>32909.54</v>
          </cell>
          <cell r="F97">
            <v>2.6001363810425419E-4</v>
          </cell>
          <cell r="G97">
            <v>32909.54</v>
          </cell>
          <cell r="H97">
            <v>5</v>
          </cell>
          <cell r="I97" t="str">
            <v>31</v>
          </cell>
          <cell r="J97" t="str">
            <v>NUCLEAR DIVISION</v>
          </cell>
          <cell r="K97" t="str">
            <v>Barg</v>
          </cell>
          <cell r="L97" t="str">
            <v>NonProd</v>
          </cell>
          <cell r="M97" t="str">
            <v>Yes</v>
          </cell>
          <cell r="N97" t="str">
            <v>Other</v>
          </cell>
          <cell r="O97">
            <v>1266.5</v>
          </cell>
          <cell r="P97">
            <v>32909.54</v>
          </cell>
          <cell r="Q97">
            <v>32909.54</v>
          </cell>
          <cell r="R97">
            <v>0</v>
          </cell>
          <cell r="S97">
            <v>32909.54</v>
          </cell>
        </row>
        <row r="98">
          <cell r="B98" t="str">
            <v>050</v>
          </cell>
          <cell r="C98" t="str">
            <v>JURY DUTY</v>
          </cell>
          <cell r="D98">
            <v>0</v>
          </cell>
          <cell r="E98">
            <v>192</v>
          </cell>
          <cell r="F98">
            <v>1.5169649443904961E-6</v>
          </cell>
          <cell r="G98">
            <v>192</v>
          </cell>
          <cell r="H98">
            <v>179</v>
          </cell>
          <cell r="I98" t="str">
            <v>51</v>
          </cell>
          <cell r="J98" t="str">
            <v>CUSTOMER SERVICE</v>
          </cell>
          <cell r="K98" t="str">
            <v>Barg</v>
          </cell>
          <cell r="L98" t="str">
            <v>NonProd</v>
          </cell>
          <cell r="M98" t="str">
            <v>Yes</v>
          </cell>
          <cell r="N98" t="str">
            <v>Other</v>
          </cell>
          <cell r="O98">
            <v>8</v>
          </cell>
          <cell r="P98">
            <v>192</v>
          </cell>
          <cell r="Q98">
            <v>192</v>
          </cell>
          <cell r="R98">
            <v>0</v>
          </cell>
          <cell r="S98">
            <v>192</v>
          </cell>
        </row>
        <row r="99">
          <cell r="B99" t="str">
            <v>050</v>
          </cell>
          <cell r="C99" t="str">
            <v>JURY DUTY</v>
          </cell>
          <cell r="D99">
            <v>0</v>
          </cell>
          <cell r="E99">
            <v>72553.11</v>
          </cell>
          <cell r="F99">
            <v>5.7323189831514352E-4</v>
          </cell>
          <cell r="G99">
            <v>72553.11</v>
          </cell>
          <cell r="H99">
            <v>221</v>
          </cell>
          <cell r="I99" t="str">
            <v>53</v>
          </cell>
          <cell r="J99" t="str">
            <v>POWER SYSTEMS</v>
          </cell>
          <cell r="K99" t="str">
            <v>Barg</v>
          </cell>
          <cell r="L99" t="str">
            <v>NonProd</v>
          </cell>
          <cell r="M99" t="str">
            <v>Yes</v>
          </cell>
          <cell r="N99" t="str">
            <v>Other</v>
          </cell>
          <cell r="O99">
            <v>3154.5</v>
          </cell>
          <cell r="P99">
            <v>72553.11</v>
          </cell>
          <cell r="Q99">
            <v>72553.11</v>
          </cell>
          <cell r="R99">
            <v>0</v>
          </cell>
          <cell r="S99">
            <v>72553.11</v>
          </cell>
        </row>
        <row r="100">
          <cell r="B100" t="str">
            <v>050</v>
          </cell>
          <cell r="C100" t="str">
            <v>JURY DUTY</v>
          </cell>
          <cell r="D100">
            <v>0</v>
          </cell>
          <cell r="E100">
            <v>18753.240000000002</v>
          </cell>
          <cell r="F100">
            <v>1.4816670663407098E-4</v>
          </cell>
          <cell r="G100">
            <v>18753.240000000002</v>
          </cell>
          <cell r="H100">
            <v>352</v>
          </cell>
          <cell r="I100" t="str">
            <v>56</v>
          </cell>
          <cell r="J100" t="str">
            <v>POWER GENERATION</v>
          </cell>
          <cell r="K100" t="str">
            <v>Barg</v>
          </cell>
          <cell r="L100" t="str">
            <v>NonProd</v>
          </cell>
          <cell r="M100" t="str">
            <v>Yes</v>
          </cell>
          <cell r="N100" t="str">
            <v>Other</v>
          </cell>
          <cell r="O100">
            <v>768.5</v>
          </cell>
          <cell r="P100">
            <v>18753.240000000002</v>
          </cell>
          <cell r="Q100">
            <v>18753.240000000002</v>
          </cell>
          <cell r="R100">
            <v>0</v>
          </cell>
          <cell r="S100">
            <v>18753.240000000002</v>
          </cell>
        </row>
        <row r="101">
          <cell r="B101" t="str">
            <v>050</v>
          </cell>
          <cell r="C101" t="str">
            <v>JURY DUTY</v>
          </cell>
          <cell r="D101">
            <v>0</v>
          </cell>
          <cell r="E101">
            <v>157.80000000000001</v>
          </cell>
          <cell r="F101">
            <v>1.2467555636709392E-6</v>
          </cell>
          <cell r="G101">
            <v>157.80000000000001</v>
          </cell>
          <cell r="H101">
            <v>454</v>
          </cell>
          <cell r="I101" t="str">
            <v>58</v>
          </cell>
          <cell r="J101" t="str">
            <v>INFO MANAGEMENT</v>
          </cell>
          <cell r="K101" t="str">
            <v>Barg</v>
          </cell>
          <cell r="L101" t="str">
            <v>NonProd</v>
          </cell>
          <cell r="M101" t="str">
            <v>Yes</v>
          </cell>
          <cell r="N101" t="str">
            <v>Other</v>
          </cell>
          <cell r="O101">
            <v>6</v>
          </cell>
          <cell r="P101">
            <v>157.80000000000001</v>
          </cell>
          <cell r="Q101">
            <v>157.80000000000001</v>
          </cell>
          <cell r="R101">
            <v>0</v>
          </cell>
          <cell r="S101">
            <v>157.80000000000001</v>
          </cell>
        </row>
        <row r="102">
          <cell r="B102" t="str">
            <v>050</v>
          </cell>
          <cell r="C102" t="str">
            <v>JURY DUTY</v>
          </cell>
          <cell r="D102">
            <v>0</v>
          </cell>
          <cell r="E102">
            <v>42355.14</v>
          </cell>
          <cell r="F102">
            <v>3.3464199268099833E-4</v>
          </cell>
          <cell r="G102">
            <v>42355.14</v>
          </cell>
          <cell r="H102">
            <v>5</v>
          </cell>
          <cell r="I102" t="str">
            <v>31</v>
          </cell>
          <cell r="J102" t="str">
            <v>NUCLEAR DIVISION</v>
          </cell>
          <cell r="K102" t="str">
            <v>NonBarg</v>
          </cell>
          <cell r="L102" t="str">
            <v>NonProd</v>
          </cell>
          <cell r="M102" t="str">
            <v>Yes</v>
          </cell>
          <cell r="N102" t="str">
            <v>Other</v>
          </cell>
          <cell r="O102">
            <v>1278</v>
          </cell>
          <cell r="P102">
            <v>42355.14</v>
          </cell>
          <cell r="Q102">
            <v>0</v>
          </cell>
          <cell r="R102">
            <v>42355.14</v>
          </cell>
          <cell r="S102">
            <v>42355.14</v>
          </cell>
        </row>
        <row r="103">
          <cell r="B103" t="str">
            <v>050</v>
          </cell>
          <cell r="C103" t="str">
            <v>JURY DUTY</v>
          </cell>
          <cell r="D103">
            <v>0</v>
          </cell>
          <cell r="E103">
            <v>5536.75</v>
          </cell>
          <cell r="F103">
            <v>4.3745081540906665E-5</v>
          </cell>
          <cell r="G103">
            <v>5536.75</v>
          </cell>
          <cell r="H103">
            <v>132</v>
          </cell>
          <cell r="I103" t="str">
            <v>33</v>
          </cell>
          <cell r="J103" t="str">
            <v>FINANCIAL</v>
          </cell>
          <cell r="K103" t="str">
            <v>NonBarg</v>
          </cell>
          <cell r="L103" t="str">
            <v>NonProd</v>
          </cell>
          <cell r="M103" t="str">
            <v>Yes</v>
          </cell>
          <cell r="N103" t="str">
            <v>Other</v>
          </cell>
          <cell r="O103">
            <v>183</v>
          </cell>
          <cell r="P103">
            <v>5536.75</v>
          </cell>
          <cell r="Q103">
            <v>0</v>
          </cell>
          <cell r="R103">
            <v>5536.75</v>
          </cell>
          <cell r="S103">
            <v>5536.75</v>
          </cell>
        </row>
        <row r="104">
          <cell r="B104" t="str">
            <v>050</v>
          </cell>
          <cell r="C104" t="str">
            <v>JURY DUTY</v>
          </cell>
          <cell r="D104">
            <v>0</v>
          </cell>
          <cell r="E104">
            <v>10993.35</v>
          </cell>
          <cell r="F104">
            <v>8.6856909226121147E-5</v>
          </cell>
          <cell r="G104">
            <v>10993.35</v>
          </cell>
          <cell r="H104">
            <v>233</v>
          </cell>
          <cell r="I104" t="str">
            <v>34</v>
          </cell>
          <cell r="J104" t="str">
            <v>HUMAN RESRC &amp; CORP SVCS</v>
          </cell>
          <cell r="K104" t="str">
            <v>NonBarg</v>
          </cell>
          <cell r="L104" t="str">
            <v>NonProd</v>
          </cell>
          <cell r="M104" t="str">
            <v>Yes</v>
          </cell>
          <cell r="N104" t="str">
            <v>Other</v>
          </cell>
          <cell r="O104">
            <v>395</v>
          </cell>
          <cell r="P104">
            <v>10993.35</v>
          </cell>
          <cell r="Q104">
            <v>0</v>
          </cell>
          <cell r="R104">
            <v>10993.35</v>
          </cell>
          <cell r="S104">
            <v>10993.35</v>
          </cell>
        </row>
        <row r="105">
          <cell r="B105" t="str">
            <v>050</v>
          </cell>
          <cell r="C105" t="str">
            <v>JURY DUTY</v>
          </cell>
          <cell r="D105">
            <v>0</v>
          </cell>
          <cell r="E105">
            <v>4235.03</v>
          </cell>
          <cell r="F105">
            <v>3.3460375252302513E-5</v>
          </cell>
          <cell r="G105">
            <v>4235.03</v>
          </cell>
          <cell r="H105">
            <v>357</v>
          </cell>
          <cell r="I105" t="str">
            <v>35</v>
          </cell>
          <cell r="J105" t="str">
            <v>GENERAL COUNSEL</v>
          </cell>
          <cell r="K105" t="str">
            <v>NonBarg</v>
          </cell>
          <cell r="L105" t="str">
            <v>NonProd</v>
          </cell>
          <cell r="M105" t="str">
            <v>Yes</v>
          </cell>
          <cell r="N105" t="str">
            <v>Other</v>
          </cell>
          <cell r="O105">
            <v>123.5</v>
          </cell>
          <cell r="P105">
            <v>4235.03</v>
          </cell>
          <cell r="Q105">
            <v>0</v>
          </cell>
          <cell r="R105">
            <v>4235.03</v>
          </cell>
          <cell r="S105">
            <v>4235.03</v>
          </cell>
        </row>
        <row r="106">
          <cell r="B106" t="str">
            <v>050</v>
          </cell>
          <cell r="C106" t="str">
            <v>JURY DUTY</v>
          </cell>
          <cell r="D106">
            <v>0</v>
          </cell>
          <cell r="E106">
            <v>170.1</v>
          </cell>
          <cell r="F106">
            <v>1.3439361304209552E-6</v>
          </cell>
          <cell r="G106">
            <v>170.1</v>
          </cell>
          <cell r="H106">
            <v>429</v>
          </cell>
          <cell r="I106" t="str">
            <v>36</v>
          </cell>
          <cell r="J106" t="str">
            <v>GOVT AFFAIRS - FED</v>
          </cell>
          <cell r="K106" t="str">
            <v>NonBarg</v>
          </cell>
          <cell r="L106" t="str">
            <v>NonProd</v>
          </cell>
          <cell r="M106" t="str">
            <v>Yes</v>
          </cell>
          <cell r="N106" t="str">
            <v>Other</v>
          </cell>
          <cell r="O106">
            <v>8</v>
          </cell>
          <cell r="P106">
            <v>170.1</v>
          </cell>
          <cell r="Q106">
            <v>0</v>
          </cell>
          <cell r="R106">
            <v>170.1</v>
          </cell>
          <cell r="S106">
            <v>170.1</v>
          </cell>
        </row>
        <row r="107">
          <cell r="B107" t="str">
            <v>050</v>
          </cell>
          <cell r="C107" t="str">
            <v>JURY DUTY</v>
          </cell>
          <cell r="D107">
            <v>0</v>
          </cell>
          <cell r="E107">
            <v>394.7</v>
          </cell>
          <cell r="F107">
            <v>3.1184690809944209E-6</v>
          </cell>
          <cell r="G107">
            <v>394.7</v>
          </cell>
          <cell r="H107">
            <v>466</v>
          </cell>
          <cell r="I107" t="str">
            <v>37</v>
          </cell>
          <cell r="J107" t="str">
            <v>CORP COMMUNICATIONS</v>
          </cell>
          <cell r="K107" t="str">
            <v>NonBarg</v>
          </cell>
          <cell r="L107" t="str">
            <v>NonProd</v>
          </cell>
          <cell r="M107" t="str">
            <v>Yes</v>
          </cell>
          <cell r="N107" t="str">
            <v>Other</v>
          </cell>
          <cell r="O107">
            <v>24</v>
          </cell>
          <cell r="P107">
            <v>394.7</v>
          </cell>
          <cell r="Q107">
            <v>0</v>
          </cell>
          <cell r="R107">
            <v>394.7</v>
          </cell>
          <cell r="S107">
            <v>394.7</v>
          </cell>
        </row>
        <row r="108">
          <cell r="B108" t="str">
            <v>050</v>
          </cell>
          <cell r="C108" t="str">
            <v>JURY DUTY</v>
          </cell>
          <cell r="D108">
            <v>0</v>
          </cell>
          <cell r="E108">
            <v>212.1</v>
          </cell>
          <cell r="F108">
            <v>1.6757722120063762E-6</v>
          </cell>
          <cell r="G108">
            <v>212.1</v>
          </cell>
          <cell r="H108">
            <v>523</v>
          </cell>
          <cell r="I108" t="str">
            <v>38</v>
          </cell>
          <cell r="J108" t="str">
            <v>INTERNAL AUDITING</v>
          </cell>
          <cell r="K108" t="str">
            <v>NonBarg</v>
          </cell>
          <cell r="L108" t="str">
            <v>NonProd</v>
          </cell>
          <cell r="M108" t="str">
            <v>Yes</v>
          </cell>
          <cell r="N108" t="str">
            <v>Other</v>
          </cell>
          <cell r="O108">
            <v>8</v>
          </cell>
          <cell r="P108">
            <v>212.1</v>
          </cell>
          <cell r="Q108">
            <v>0</v>
          </cell>
          <cell r="R108">
            <v>212.1</v>
          </cell>
          <cell r="S108">
            <v>212.1</v>
          </cell>
        </row>
        <row r="109">
          <cell r="B109" t="str">
            <v>050</v>
          </cell>
          <cell r="C109" t="str">
            <v>JURY DUTY</v>
          </cell>
          <cell r="D109">
            <v>0</v>
          </cell>
          <cell r="E109">
            <v>43091.58</v>
          </cell>
          <cell r="F109">
            <v>3.4046050134582613E-4</v>
          </cell>
          <cell r="G109">
            <v>43091.58</v>
          </cell>
          <cell r="H109">
            <v>571</v>
          </cell>
          <cell r="I109" t="str">
            <v>51</v>
          </cell>
          <cell r="J109" t="str">
            <v>CUSTOMER SERVICE</v>
          </cell>
          <cell r="K109" t="str">
            <v>NonBarg</v>
          </cell>
          <cell r="L109" t="str">
            <v>NonProd</v>
          </cell>
          <cell r="M109" t="str">
            <v>Yes</v>
          </cell>
          <cell r="N109" t="str">
            <v>Other</v>
          </cell>
          <cell r="O109">
            <v>2592.25</v>
          </cell>
          <cell r="P109">
            <v>43091.58</v>
          </cell>
          <cell r="Q109">
            <v>0</v>
          </cell>
          <cell r="R109">
            <v>43091.58</v>
          </cell>
          <cell r="S109">
            <v>43091.58</v>
          </cell>
        </row>
        <row r="110">
          <cell r="B110" t="str">
            <v>050</v>
          </cell>
          <cell r="C110" t="str">
            <v>JURY DUTY</v>
          </cell>
          <cell r="D110">
            <v>0</v>
          </cell>
          <cell r="E110">
            <v>40066.879999999997</v>
          </cell>
          <cell r="F110">
            <v>3.1656277287031603E-4</v>
          </cell>
          <cell r="G110">
            <v>40066.879999999997</v>
          </cell>
          <cell r="H110">
            <v>686</v>
          </cell>
          <cell r="I110" t="str">
            <v>53</v>
          </cell>
          <cell r="J110" t="str">
            <v>POWER SYSTEMS</v>
          </cell>
          <cell r="K110" t="str">
            <v>NonBarg</v>
          </cell>
          <cell r="L110" t="str">
            <v>NonProd</v>
          </cell>
          <cell r="M110" t="str">
            <v>Yes</v>
          </cell>
          <cell r="N110" t="str">
            <v>Other</v>
          </cell>
          <cell r="O110">
            <v>1373.5</v>
          </cell>
          <cell r="P110">
            <v>40066.879999999997</v>
          </cell>
          <cell r="Q110">
            <v>0</v>
          </cell>
          <cell r="R110">
            <v>40066.879999999997</v>
          </cell>
          <cell r="S110">
            <v>40066.879999999997</v>
          </cell>
        </row>
        <row r="111">
          <cell r="B111" t="str">
            <v>050</v>
          </cell>
          <cell r="C111" t="str">
            <v>JURY DUTY</v>
          </cell>
          <cell r="D111">
            <v>0</v>
          </cell>
          <cell r="E111">
            <v>10295.879999999999</v>
          </cell>
          <cell r="F111">
            <v>8.1346297039850104E-5</v>
          </cell>
          <cell r="G111">
            <v>10295.879999999999</v>
          </cell>
          <cell r="H111">
            <v>864</v>
          </cell>
          <cell r="I111" t="str">
            <v>56</v>
          </cell>
          <cell r="J111" t="str">
            <v>POWER GENERATION</v>
          </cell>
          <cell r="K111" t="str">
            <v>NonBarg</v>
          </cell>
          <cell r="L111" t="str">
            <v>NonProd</v>
          </cell>
          <cell r="M111" t="str">
            <v>Yes</v>
          </cell>
          <cell r="N111" t="str">
            <v>Other</v>
          </cell>
          <cell r="O111">
            <v>306</v>
          </cell>
          <cell r="P111">
            <v>10295.879999999999</v>
          </cell>
          <cell r="Q111">
            <v>0</v>
          </cell>
          <cell r="R111">
            <v>10295.879999999999</v>
          </cell>
          <cell r="S111">
            <v>10295.879999999999</v>
          </cell>
        </row>
        <row r="112">
          <cell r="B112" t="str">
            <v>050</v>
          </cell>
          <cell r="C112" t="str">
            <v>JURY DUTY</v>
          </cell>
          <cell r="D112">
            <v>0</v>
          </cell>
          <cell r="E112">
            <v>22611.7</v>
          </cell>
          <cell r="F112">
            <v>1.7865185538059678E-4</v>
          </cell>
          <cell r="G112">
            <v>22611.7</v>
          </cell>
          <cell r="H112">
            <v>972</v>
          </cell>
          <cell r="I112" t="str">
            <v>58</v>
          </cell>
          <cell r="J112" t="str">
            <v>INFO MANAGEMENT</v>
          </cell>
          <cell r="K112" t="str">
            <v>NonBarg</v>
          </cell>
          <cell r="L112" t="str">
            <v>NonProd</v>
          </cell>
          <cell r="M112" t="str">
            <v>Yes</v>
          </cell>
          <cell r="N112" t="str">
            <v>Other</v>
          </cell>
          <cell r="O112">
            <v>776.5</v>
          </cell>
          <cell r="P112">
            <v>22611.7</v>
          </cell>
          <cell r="Q112">
            <v>0</v>
          </cell>
          <cell r="R112">
            <v>22611.7</v>
          </cell>
          <cell r="S112">
            <v>22611.7</v>
          </cell>
        </row>
        <row r="113">
          <cell r="B113" t="str">
            <v>050</v>
          </cell>
          <cell r="C113" t="str">
            <v>JURY DUTY</v>
          </cell>
          <cell r="D113">
            <v>0</v>
          </cell>
          <cell r="E113">
            <v>2068.85</v>
          </cell>
          <cell r="F113">
            <v>1.6345692318761862E-5</v>
          </cell>
          <cell r="G113">
            <v>2068.85</v>
          </cell>
          <cell r="H113">
            <v>1094</v>
          </cell>
          <cell r="I113" t="str">
            <v>62</v>
          </cell>
          <cell r="J113" t="str">
            <v>ENERGY MARKETING</v>
          </cell>
          <cell r="K113" t="str">
            <v>NonBarg</v>
          </cell>
          <cell r="L113" t="str">
            <v>NonProd</v>
          </cell>
          <cell r="M113" t="str">
            <v>Yes</v>
          </cell>
          <cell r="N113" t="str">
            <v>Other</v>
          </cell>
          <cell r="O113">
            <v>80</v>
          </cell>
          <cell r="P113">
            <v>2068.85</v>
          </cell>
          <cell r="Q113">
            <v>0</v>
          </cell>
          <cell r="R113">
            <v>2068.85</v>
          </cell>
          <cell r="S113">
            <v>2068.85</v>
          </cell>
        </row>
        <row r="114">
          <cell r="B114" t="str">
            <v>050</v>
          </cell>
          <cell r="C114" t="str">
            <v>JURY DUTY</v>
          </cell>
          <cell r="D114">
            <v>0</v>
          </cell>
          <cell r="E114">
            <v>6742.9</v>
          </cell>
          <cell r="F114">
            <v>5.327470272672227E-5</v>
          </cell>
          <cell r="G114">
            <v>6742.9</v>
          </cell>
          <cell r="H114">
            <v>1159</v>
          </cell>
          <cell r="I114" t="str">
            <v>63</v>
          </cell>
          <cell r="J114" t="str">
            <v>REGULATORY AFFAIRS</v>
          </cell>
          <cell r="K114" t="str">
            <v>NonBarg</v>
          </cell>
          <cell r="L114" t="str">
            <v>NonProd</v>
          </cell>
          <cell r="M114" t="str">
            <v>Yes</v>
          </cell>
          <cell r="N114" t="str">
            <v>Other</v>
          </cell>
          <cell r="O114">
            <v>192</v>
          </cell>
          <cell r="P114">
            <v>6742.9</v>
          </cell>
          <cell r="Q114">
            <v>0</v>
          </cell>
          <cell r="R114">
            <v>6742.9</v>
          </cell>
          <cell r="S114">
            <v>6742.9</v>
          </cell>
        </row>
        <row r="115">
          <cell r="B115" t="str">
            <v>060</v>
          </cell>
          <cell r="C115" t="str">
            <v>COURT SERVICE</v>
          </cell>
          <cell r="D115">
            <v>0</v>
          </cell>
          <cell r="E115">
            <v>5843.41</v>
          </cell>
          <cell r="F115">
            <v>4.6167958988025357E-5</v>
          </cell>
          <cell r="G115">
            <v>5843.41</v>
          </cell>
          <cell r="H115">
            <v>222</v>
          </cell>
          <cell r="I115" t="str">
            <v>53</v>
          </cell>
          <cell r="J115" t="str">
            <v>POWER SYSTEMS</v>
          </cell>
          <cell r="K115" t="str">
            <v>Barg</v>
          </cell>
          <cell r="L115" t="str">
            <v>NonProd</v>
          </cell>
          <cell r="M115" t="str">
            <v>Yes</v>
          </cell>
          <cell r="N115" t="str">
            <v>Other</v>
          </cell>
          <cell r="O115">
            <v>250</v>
          </cell>
          <cell r="P115">
            <v>5843.41</v>
          </cell>
          <cell r="Q115">
            <v>5843.41</v>
          </cell>
          <cell r="R115">
            <v>0</v>
          </cell>
          <cell r="S115">
            <v>5843.41</v>
          </cell>
        </row>
        <row r="116">
          <cell r="B116" t="str">
            <v>060</v>
          </cell>
          <cell r="C116" t="str">
            <v>COURT SERVICE</v>
          </cell>
          <cell r="D116">
            <v>0</v>
          </cell>
          <cell r="E116">
            <v>491.62</v>
          </cell>
          <cell r="F116">
            <v>3.8842203435482071E-6</v>
          </cell>
          <cell r="G116">
            <v>491.62</v>
          </cell>
          <cell r="H116">
            <v>353</v>
          </cell>
          <cell r="I116" t="str">
            <v>56</v>
          </cell>
          <cell r="J116" t="str">
            <v>POWER GENERATION</v>
          </cell>
          <cell r="K116" t="str">
            <v>Barg</v>
          </cell>
          <cell r="L116" t="str">
            <v>NonProd</v>
          </cell>
          <cell r="M116" t="str">
            <v>Yes</v>
          </cell>
          <cell r="N116" t="str">
            <v>Other</v>
          </cell>
          <cell r="O116">
            <v>20</v>
          </cell>
          <cell r="P116">
            <v>491.62</v>
          </cell>
          <cell r="Q116">
            <v>491.62</v>
          </cell>
          <cell r="R116">
            <v>0</v>
          </cell>
          <cell r="S116">
            <v>491.62</v>
          </cell>
        </row>
        <row r="117">
          <cell r="B117" t="str">
            <v>060</v>
          </cell>
          <cell r="C117" t="str">
            <v>COURT SERVICE</v>
          </cell>
          <cell r="D117">
            <v>0</v>
          </cell>
          <cell r="E117">
            <v>476.2</v>
          </cell>
          <cell r="F117">
            <v>3.7623890964518451E-6</v>
          </cell>
          <cell r="G117">
            <v>476.2</v>
          </cell>
          <cell r="H117">
            <v>6</v>
          </cell>
          <cell r="I117" t="str">
            <v>31</v>
          </cell>
          <cell r="J117" t="str">
            <v>NUCLEAR DIVISION</v>
          </cell>
          <cell r="K117" t="str">
            <v>NonBarg</v>
          </cell>
          <cell r="L117" t="str">
            <v>NonProd</v>
          </cell>
          <cell r="M117" t="str">
            <v>Yes</v>
          </cell>
          <cell r="N117" t="str">
            <v>Other</v>
          </cell>
          <cell r="O117">
            <v>18</v>
          </cell>
          <cell r="P117">
            <v>476.2</v>
          </cell>
          <cell r="Q117">
            <v>0</v>
          </cell>
          <cell r="R117">
            <v>476.2</v>
          </cell>
          <cell r="S117">
            <v>476.2</v>
          </cell>
        </row>
        <row r="118">
          <cell r="B118" t="str">
            <v>060</v>
          </cell>
          <cell r="C118" t="str">
            <v>COURT SERVICE</v>
          </cell>
          <cell r="D118">
            <v>0</v>
          </cell>
          <cell r="E118">
            <v>4656.26</v>
          </cell>
          <cell r="F118">
            <v>3.6788454124831727E-5</v>
          </cell>
          <cell r="G118">
            <v>4656.26</v>
          </cell>
          <cell r="H118">
            <v>234</v>
          </cell>
          <cell r="I118" t="str">
            <v>34</v>
          </cell>
          <cell r="J118" t="str">
            <v>HUMAN RESRC &amp; CORP SVCS</v>
          </cell>
          <cell r="K118" t="str">
            <v>NonBarg</v>
          </cell>
          <cell r="L118" t="str">
            <v>NonProd</v>
          </cell>
          <cell r="M118" t="str">
            <v>Yes</v>
          </cell>
          <cell r="N118" t="str">
            <v>Other</v>
          </cell>
          <cell r="O118">
            <v>221</v>
          </cell>
          <cell r="P118">
            <v>4656.26</v>
          </cell>
          <cell r="Q118">
            <v>0</v>
          </cell>
          <cell r="R118">
            <v>4656.26</v>
          </cell>
          <cell r="S118">
            <v>4656.26</v>
          </cell>
        </row>
        <row r="119">
          <cell r="B119" t="str">
            <v>060</v>
          </cell>
          <cell r="C119" t="str">
            <v>COURT SERVICE</v>
          </cell>
          <cell r="D119">
            <v>0</v>
          </cell>
          <cell r="E119">
            <v>5634.67</v>
          </cell>
          <cell r="F119">
            <v>4.4518733662545819E-5</v>
          </cell>
          <cell r="G119">
            <v>5634.67</v>
          </cell>
          <cell r="H119">
            <v>572</v>
          </cell>
          <cell r="I119" t="str">
            <v>51</v>
          </cell>
          <cell r="J119" t="str">
            <v>CUSTOMER SERVICE</v>
          </cell>
          <cell r="K119" t="str">
            <v>NonBarg</v>
          </cell>
          <cell r="L119" t="str">
            <v>NonProd</v>
          </cell>
          <cell r="M119" t="str">
            <v>Yes</v>
          </cell>
          <cell r="N119" t="str">
            <v>Other</v>
          </cell>
          <cell r="O119">
            <v>409</v>
          </cell>
          <cell r="P119">
            <v>5634.67</v>
          </cell>
          <cell r="Q119">
            <v>0</v>
          </cell>
          <cell r="R119">
            <v>5634.67</v>
          </cell>
          <cell r="S119">
            <v>5634.67</v>
          </cell>
        </row>
        <row r="120">
          <cell r="B120" t="str">
            <v>060</v>
          </cell>
          <cell r="C120" t="str">
            <v>COURT SERVICE</v>
          </cell>
          <cell r="D120">
            <v>0</v>
          </cell>
          <cell r="E120">
            <v>214.3</v>
          </cell>
          <cell r="F120">
            <v>1.6931541019941839E-6</v>
          </cell>
          <cell r="G120">
            <v>214.3</v>
          </cell>
          <cell r="H120">
            <v>687</v>
          </cell>
          <cell r="I120" t="str">
            <v>53</v>
          </cell>
          <cell r="J120" t="str">
            <v>POWER SYSTEMS</v>
          </cell>
          <cell r="K120" t="str">
            <v>NonBarg</v>
          </cell>
          <cell r="L120" t="str">
            <v>NonProd</v>
          </cell>
          <cell r="M120" t="str">
            <v>Yes</v>
          </cell>
          <cell r="N120" t="str">
            <v>Other</v>
          </cell>
          <cell r="O120">
            <v>8</v>
          </cell>
          <cell r="P120">
            <v>214.3</v>
          </cell>
          <cell r="Q120">
            <v>0</v>
          </cell>
          <cell r="R120">
            <v>214.3</v>
          </cell>
          <cell r="S120">
            <v>214.3</v>
          </cell>
        </row>
        <row r="121">
          <cell r="B121" t="str">
            <v>060</v>
          </cell>
          <cell r="C121" t="str">
            <v>COURT SERVICE</v>
          </cell>
          <cell r="D121">
            <v>0</v>
          </cell>
          <cell r="E121">
            <v>1134.4000000000001</v>
          </cell>
          <cell r="F121">
            <v>8.9627345464405151E-6</v>
          </cell>
          <cell r="G121">
            <v>1134.4000000000001</v>
          </cell>
          <cell r="H121">
            <v>865</v>
          </cell>
          <cell r="I121" t="str">
            <v>56</v>
          </cell>
          <cell r="J121" t="str">
            <v>POWER GENERATION</v>
          </cell>
          <cell r="K121" t="str">
            <v>NonBarg</v>
          </cell>
          <cell r="L121" t="str">
            <v>NonProd</v>
          </cell>
          <cell r="M121" t="str">
            <v>Yes</v>
          </cell>
          <cell r="N121" t="str">
            <v>Other</v>
          </cell>
          <cell r="O121">
            <v>32</v>
          </cell>
          <cell r="P121">
            <v>1134.4000000000001</v>
          </cell>
          <cell r="Q121">
            <v>0</v>
          </cell>
          <cell r="R121">
            <v>1134.4000000000001</v>
          </cell>
          <cell r="S121">
            <v>1134.4000000000001</v>
          </cell>
        </row>
        <row r="122">
          <cell r="B122" t="str">
            <v>060</v>
          </cell>
          <cell r="C122" t="str">
            <v>COURT SERVICE</v>
          </cell>
          <cell r="D122">
            <v>0</v>
          </cell>
          <cell r="E122">
            <v>937.35</v>
          </cell>
          <cell r="F122">
            <v>7.4058702636689145E-6</v>
          </cell>
          <cell r="G122">
            <v>937.35</v>
          </cell>
          <cell r="H122">
            <v>973</v>
          </cell>
          <cell r="I122" t="str">
            <v>58</v>
          </cell>
          <cell r="J122" t="str">
            <v>INFO MANAGEMENT</v>
          </cell>
          <cell r="K122" t="str">
            <v>NonBarg</v>
          </cell>
          <cell r="L122" t="str">
            <v>NonProd</v>
          </cell>
          <cell r="M122" t="str">
            <v>Yes</v>
          </cell>
          <cell r="N122" t="str">
            <v>Other</v>
          </cell>
          <cell r="O122">
            <v>36</v>
          </cell>
          <cell r="P122">
            <v>937.35</v>
          </cell>
          <cell r="Q122">
            <v>0</v>
          </cell>
          <cell r="R122">
            <v>937.35</v>
          </cell>
          <cell r="S122">
            <v>937.35</v>
          </cell>
        </row>
        <row r="123">
          <cell r="B123" t="str">
            <v>070</v>
          </cell>
          <cell r="C123" t="str">
            <v>DEATH IN FAMILY</v>
          </cell>
          <cell r="D123">
            <v>0</v>
          </cell>
          <cell r="E123">
            <v>34817</v>
          </cell>
          <cell r="F123">
            <v>2.7508421077522869E-4</v>
          </cell>
          <cell r="G123">
            <v>34817</v>
          </cell>
          <cell r="H123">
            <v>6</v>
          </cell>
          <cell r="I123" t="str">
            <v>31</v>
          </cell>
          <cell r="J123" t="str">
            <v>NUCLEAR DIVISION</v>
          </cell>
          <cell r="K123" t="str">
            <v>Barg</v>
          </cell>
          <cell r="L123" t="str">
            <v>NonProd</v>
          </cell>
          <cell r="M123" t="str">
            <v>Yes</v>
          </cell>
          <cell r="N123" t="str">
            <v>Other</v>
          </cell>
          <cell r="O123">
            <v>1392.5</v>
          </cell>
          <cell r="P123">
            <v>34817</v>
          </cell>
          <cell r="Q123">
            <v>34817</v>
          </cell>
          <cell r="R123">
            <v>0</v>
          </cell>
          <cell r="S123">
            <v>34817</v>
          </cell>
        </row>
        <row r="124">
          <cell r="B124" t="str">
            <v>070</v>
          </cell>
          <cell r="C124" t="str">
            <v>DEATH IN FAMILY</v>
          </cell>
          <cell r="D124">
            <v>0</v>
          </cell>
          <cell r="E124">
            <v>568.79999999999995</v>
          </cell>
          <cell r="F124">
            <v>4.4940086477568445E-6</v>
          </cell>
          <cell r="G124">
            <v>568.79999999999995</v>
          </cell>
          <cell r="H124">
            <v>121</v>
          </cell>
          <cell r="I124" t="str">
            <v>34</v>
          </cell>
          <cell r="J124" t="str">
            <v>HUMAN RESRC &amp; CORP SVCS</v>
          </cell>
          <cell r="K124" t="str">
            <v>Barg</v>
          </cell>
          <cell r="L124" t="str">
            <v>NonProd</v>
          </cell>
          <cell r="M124" t="str">
            <v>Yes</v>
          </cell>
          <cell r="N124" t="str">
            <v>Other</v>
          </cell>
          <cell r="O124">
            <v>24</v>
          </cell>
          <cell r="P124">
            <v>568.79999999999995</v>
          </cell>
          <cell r="Q124">
            <v>568.79999999999995</v>
          </cell>
          <cell r="R124">
            <v>0</v>
          </cell>
          <cell r="S124">
            <v>568.79999999999995</v>
          </cell>
        </row>
        <row r="125">
          <cell r="B125" t="str">
            <v>070</v>
          </cell>
          <cell r="C125" t="str">
            <v>DEATH IN FAMILY</v>
          </cell>
          <cell r="D125">
            <v>0</v>
          </cell>
          <cell r="E125">
            <v>151949.53</v>
          </cell>
          <cell r="F125">
            <v>1.2005318246177709E-3</v>
          </cell>
          <cell r="G125">
            <v>151949.53</v>
          </cell>
          <cell r="H125">
            <v>223</v>
          </cell>
          <cell r="I125" t="str">
            <v>53</v>
          </cell>
          <cell r="J125" t="str">
            <v>POWER SYSTEMS</v>
          </cell>
          <cell r="K125" t="str">
            <v>Barg</v>
          </cell>
          <cell r="L125" t="str">
            <v>NonProd</v>
          </cell>
          <cell r="M125" t="str">
            <v>Yes</v>
          </cell>
          <cell r="N125" t="str">
            <v>Other</v>
          </cell>
          <cell r="O125">
            <v>6644</v>
          </cell>
          <cell r="P125">
            <v>151949.53</v>
          </cell>
          <cell r="Q125">
            <v>151949.53</v>
          </cell>
          <cell r="R125">
            <v>0</v>
          </cell>
          <cell r="S125">
            <v>151949.53</v>
          </cell>
        </row>
        <row r="126">
          <cell r="B126" t="str">
            <v>070</v>
          </cell>
          <cell r="C126" t="str">
            <v>DEATH IN FAMILY</v>
          </cell>
          <cell r="D126">
            <v>0</v>
          </cell>
          <cell r="E126">
            <v>32298.13</v>
          </cell>
          <cell r="F126">
            <v>2.5518297385086986E-4</v>
          </cell>
          <cell r="G126">
            <v>32298.13</v>
          </cell>
          <cell r="H126">
            <v>354</v>
          </cell>
          <cell r="I126" t="str">
            <v>56</v>
          </cell>
          <cell r="J126" t="str">
            <v>POWER GENERATION</v>
          </cell>
          <cell r="K126" t="str">
            <v>Barg</v>
          </cell>
          <cell r="L126" t="str">
            <v>NonProd</v>
          </cell>
          <cell r="M126" t="str">
            <v>Yes</v>
          </cell>
          <cell r="N126" t="str">
            <v>Other</v>
          </cell>
          <cell r="O126">
            <v>1300</v>
          </cell>
          <cell r="P126">
            <v>32298.13</v>
          </cell>
          <cell r="Q126">
            <v>32298.13</v>
          </cell>
          <cell r="R126">
            <v>0</v>
          </cell>
          <cell r="S126">
            <v>32298.13</v>
          </cell>
        </row>
        <row r="127">
          <cell r="B127" t="str">
            <v>070</v>
          </cell>
          <cell r="C127" t="str">
            <v>DEATH IN FAMILY</v>
          </cell>
          <cell r="D127">
            <v>0</v>
          </cell>
          <cell r="E127">
            <v>631.20000000000005</v>
          </cell>
          <cell r="F127">
            <v>4.9870222546837567E-6</v>
          </cell>
          <cell r="G127">
            <v>631.20000000000005</v>
          </cell>
          <cell r="H127">
            <v>455</v>
          </cell>
          <cell r="I127" t="str">
            <v>58</v>
          </cell>
          <cell r="J127" t="str">
            <v>INFO MANAGEMENT</v>
          </cell>
          <cell r="K127" t="str">
            <v>Barg</v>
          </cell>
          <cell r="L127" t="str">
            <v>NonProd</v>
          </cell>
          <cell r="M127" t="str">
            <v>Yes</v>
          </cell>
          <cell r="N127" t="str">
            <v>Other</v>
          </cell>
          <cell r="O127">
            <v>24</v>
          </cell>
          <cell r="P127">
            <v>631.20000000000005</v>
          </cell>
          <cell r="Q127">
            <v>631.20000000000005</v>
          </cell>
          <cell r="R127">
            <v>0</v>
          </cell>
          <cell r="S127">
            <v>631.20000000000005</v>
          </cell>
        </row>
        <row r="128">
          <cell r="B128" t="str">
            <v>070</v>
          </cell>
          <cell r="C128" t="str">
            <v>DEATH IN FAMILY</v>
          </cell>
          <cell r="D128">
            <v>0</v>
          </cell>
          <cell r="E128">
            <v>45876.44</v>
          </cell>
          <cell r="F128">
            <v>3.6246328777830172E-4</v>
          </cell>
          <cell r="G128">
            <v>45876.44</v>
          </cell>
          <cell r="H128">
            <v>7</v>
          </cell>
          <cell r="I128" t="str">
            <v>31</v>
          </cell>
          <cell r="J128" t="str">
            <v>NUCLEAR DIVISION</v>
          </cell>
          <cell r="K128" t="str">
            <v>NonBarg</v>
          </cell>
          <cell r="L128" t="str">
            <v>NonProd</v>
          </cell>
          <cell r="M128" t="str">
            <v>Yes</v>
          </cell>
          <cell r="N128" t="str">
            <v>Other</v>
          </cell>
          <cell r="O128">
            <v>1393.5</v>
          </cell>
          <cell r="P128">
            <v>45876.44</v>
          </cell>
          <cell r="Q128">
            <v>0</v>
          </cell>
          <cell r="R128">
            <v>45876.44</v>
          </cell>
          <cell r="S128">
            <v>45876.44</v>
          </cell>
        </row>
        <row r="129">
          <cell r="B129" t="str">
            <v>070</v>
          </cell>
          <cell r="C129" t="str">
            <v>DEATH IN FAMILY</v>
          </cell>
          <cell r="D129">
            <v>0</v>
          </cell>
          <cell r="E129">
            <v>10628.75</v>
          </cell>
          <cell r="F129">
            <v>8.3976256003596276E-5</v>
          </cell>
          <cell r="G129">
            <v>10628.75</v>
          </cell>
          <cell r="H129">
            <v>133</v>
          </cell>
          <cell r="I129" t="str">
            <v>33</v>
          </cell>
          <cell r="J129" t="str">
            <v>FINANCIAL</v>
          </cell>
          <cell r="K129" t="str">
            <v>NonBarg</v>
          </cell>
          <cell r="L129" t="str">
            <v>NonProd</v>
          </cell>
          <cell r="M129" t="str">
            <v>Yes</v>
          </cell>
          <cell r="N129" t="str">
            <v>Other</v>
          </cell>
          <cell r="O129">
            <v>324</v>
          </cell>
          <cell r="P129">
            <v>10628.75</v>
          </cell>
          <cell r="Q129">
            <v>0</v>
          </cell>
          <cell r="R129">
            <v>10628.75</v>
          </cell>
          <cell r="S129">
            <v>10628.75</v>
          </cell>
        </row>
        <row r="130">
          <cell r="B130" t="str">
            <v>070</v>
          </cell>
          <cell r="C130" t="str">
            <v>DEATH IN FAMILY</v>
          </cell>
          <cell r="D130">
            <v>0</v>
          </cell>
          <cell r="E130">
            <v>32930.129999999997</v>
          </cell>
          <cell r="F130">
            <v>2.6017631679282188E-4</v>
          </cell>
          <cell r="G130">
            <v>32930.129999999997</v>
          </cell>
          <cell r="H130">
            <v>235</v>
          </cell>
          <cell r="I130" t="str">
            <v>34</v>
          </cell>
          <cell r="J130" t="str">
            <v>HUMAN RESRC &amp; CORP SVCS</v>
          </cell>
          <cell r="K130" t="str">
            <v>NonBarg</v>
          </cell>
          <cell r="L130" t="str">
            <v>NonProd</v>
          </cell>
          <cell r="M130" t="str">
            <v>Yes</v>
          </cell>
          <cell r="N130" t="str">
            <v>Other</v>
          </cell>
          <cell r="O130">
            <v>1256</v>
          </cell>
          <cell r="P130">
            <v>32930.129999999997</v>
          </cell>
          <cell r="Q130">
            <v>0</v>
          </cell>
          <cell r="R130">
            <v>32930.129999999997</v>
          </cell>
          <cell r="S130">
            <v>32930.129999999997</v>
          </cell>
        </row>
        <row r="131">
          <cell r="B131" t="str">
            <v>070</v>
          </cell>
          <cell r="C131" t="str">
            <v>DEATH IN FAMILY</v>
          </cell>
          <cell r="D131">
            <v>0</v>
          </cell>
          <cell r="E131">
            <v>6873.85</v>
          </cell>
          <cell r="F131">
            <v>5.4309320223951107E-5</v>
          </cell>
          <cell r="G131">
            <v>6873.85</v>
          </cell>
          <cell r="H131">
            <v>358</v>
          </cell>
          <cell r="I131" t="str">
            <v>35</v>
          </cell>
          <cell r="J131" t="str">
            <v>GENERAL COUNSEL</v>
          </cell>
          <cell r="K131" t="str">
            <v>NonBarg</v>
          </cell>
          <cell r="L131" t="str">
            <v>NonProd</v>
          </cell>
          <cell r="M131" t="str">
            <v>Yes</v>
          </cell>
          <cell r="N131" t="str">
            <v>Other</v>
          </cell>
          <cell r="O131">
            <v>222</v>
          </cell>
          <cell r="P131">
            <v>6873.85</v>
          </cell>
          <cell r="Q131">
            <v>0</v>
          </cell>
          <cell r="R131">
            <v>6873.85</v>
          </cell>
          <cell r="S131">
            <v>6873.85</v>
          </cell>
        </row>
        <row r="132">
          <cell r="B132" t="str">
            <v>070</v>
          </cell>
          <cell r="C132" t="str">
            <v>DEATH IN FAMILY</v>
          </cell>
          <cell r="D132">
            <v>0</v>
          </cell>
          <cell r="E132">
            <v>323</v>
          </cell>
          <cell r="F132">
            <v>2.551977484573595E-6</v>
          </cell>
          <cell r="G132">
            <v>323</v>
          </cell>
          <cell r="H132">
            <v>430</v>
          </cell>
          <cell r="I132" t="str">
            <v>36</v>
          </cell>
          <cell r="J132" t="str">
            <v>GOVT AFFAIRS - FED</v>
          </cell>
          <cell r="K132" t="str">
            <v>NonBarg</v>
          </cell>
          <cell r="L132" t="str">
            <v>NonProd</v>
          </cell>
          <cell r="M132" t="str">
            <v>Yes</v>
          </cell>
          <cell r="N132" t="str">
            <v>Other</v>
          </cell>
          <cell r="O132">
            <v>16</v>
          </cell>
          <cell r="P132">
            <v>323</v>
          </cell>
          <cell r="Q132">
            <v>0</v>
          </cell>
          <cell r="R132">
            <v>323</v>
          </cell>
          <cell r="S132">
            <v>323</v>
          </cell>
        </row>
        <row r="133">
          <cell r="B133" t="str">
            <v>070</v>
          </cell>
          <cell r="C133" t="str">
            <v>DEATH IN FAMILY</v>
          </cell>
          <cell r="D133">
            <v>0</v>
          </cell>
          <cell r="E133">
            <v>6159.6</v>
          </cell>
          <cell r="F133">
            <v>4.8666131622227607E-5</v>
          </cell>
          <cell r="G133">
            <v>6159.6</v>
          </cell>
          <cell r="H133">
            <v>467</v>
          </cell>
          <cell r="I133" t="str">
            <v>37</v>
          </cell>
          <cell r="J133" t="str">
            <v>CORP COMMUNICATIONS</v>
          </cell>
          <cell r="K133" t="str">
            <v>NonBarg</v>
          </cell>
          <cell r="L133" t="str">
            <v>NonProd</v>
          </cell>
          <cell r="M133" t="str">
            <v>Yes</v>
          </cell>
          <cell r="N133" t="str">
            <v>Other</v>
          </cell>
          <cell r="O133">
            <v>212</v>
          </cell>
          <cell r="P133">
            <v>6159.6</v>
          </cell>
          <cell r="Q133">
            <v>0</v>
          </cell>
          <cell r="R133">
            <v>6159.6</v>
          </cell>
          <cell r="S133">
            <v>6159.6</v>
          </cell>
        </row>
        <row r="134">
          <cell r="B134" t="str">
            <v>070</v>
          </cell>
          <cell r="C134" t="str">
            <v>DEATH IN FAMILY</v>
          </cell>
          <cell r="D134">
            <v>0</v>
          </cell>
          <cell r="E134">
            <v>740.6</v>
          </cell>
          <cell r="F134">
            <v>5.8513762386229241E-6</v>
          </cell>
          <cell r="G134">
            <v>740.6</v>
          </cell>
          <cell r="H134">
            <v>524</v>
          </cell>
          <cell r="I134" t="str">
            <v>38</v>
          </cell>
          <cell r="J134" t="str">
            <v>INTERNAL AUDITING</v>
          </cell>
          <cell r="K134" t="str">
            <v>NonBarg</v>
          </cell>
          <cell r="L134" t="str">
            <v>NonProd</v>
          </cell>
          <cell r="M134" t="str">
            <v>Yes</v>
          </cell>
          <cell r="N134" t="str">
            <v>Other</v>
          </cell>
          <cell r="O134">
            <v>28</v>
          </cell>
          <cell r="P134">
            <v>740.6</v>
          </cell>
          <cell r="Q134">
            <v>0</v>
          </cell>
          <cell r="R134">
            <v>740.6</v>
          </cell>
          <cell r="S134">
            <v>740.6</v>
          </cell>
        </row>
        <row r="135">
          <cell r="B135" t="str">
            <v>070</v>
          </cell>
          <cell r="C135" t="str">
            <v>DEATH IN FAMILY</v>
          </cell>
          <cell r="D135">
            <v>0</v>
          </cell>
          <cell r="E135">
            <v>78952.42</v>
          </cell>
          <cell r="F135">
            <v>6.2379194486872444E-4</v>
          </cell>
          <cell r="G135">
            <v>78952.42</v>
          </cell>
          <cell r="H135">
            <v>573</v>
          </cell>
          <cell r="I135" t="str">
            <v>51</v>
          </cell>
          <cell r="J135" t="str">
            <v>CUSTOMER SERVICE</v>
          </cell>
          <cell r="K135" t="str">
            <v>NonBarg</v>
          </cell>
          <cell r="L135" t="str">
            <v>NonProd</v>
          </cell>
          <cell r="M135" t="str">
            <v>Yes</v>
          </cell>
          <cell r="N135" t="str">
            <v>Other</v>
          </cell>
          <cell r="O135">
            <v>4569</v>
          </cell>
          <cell r="P135">
            <v>78952.42</v>
          </cell>
          <cell r="Q135">
            <v>0</v>
          </cell>
          <cell r="R135">
            <v>78952.42</v>
          </cell>
          <cell r="S135">
            <v>78952.42</v>
          </cell>
        </row>
        <row r="136">
          <cell r="B136" t="str">
            <v>070</v>
          </cell>
          <cell r="C136" t="str">
            <v>DEATH IN FAMILY</v>
          </cell>
          <cell r="D136">
            <v>0</v>
          </cell>
          <cell r="E136">
            <v>71980.399999999994</v>
          </cell>
          <cell r="F136">
            <v>5.6870699730836283E-4</v>
          </cell>
          <cell r="G136">
            <v>71980.399999999994</v>
          </cell>
          <cell r="H136">
            <v>688</v>
          </cell>
          <cell r="I136" t="str">
            <v>53</v>
          </cell>
          <cell r="J136" t="str">
            <v>POWER SYSTEMS</v>
          </cell>
          <cell r="K136" t="str">
            <v>NonBarg</v>
          </cell>
          <cell r="L136" t="str">
            <v>NonProd</v>
          </cell>
          <cell r="M136" t="str">
            <v>Yes</v>
          </cell>
          <cell r="N136" t="str">
            <v>Other</v>
          </cell>
          <cell r="O136">
            <v>2485</v>
          </cell>
          <cell r="P136">
            <v>71980.399999999994</v>
          </cell>
          <cell r="Q136">
            <v>0</v>
          </cell>
          <cell r="R136">
            <v>71980.399999999994</v>
          </cell>
          <cell r="S136">
            <v>71980.399999999994</v>
          </cell>
        </row>
        <row r="137">
          <cell r="B137" t="str">
            <v>070</v>
          </cell>
          <cell r="C137" t="str">
            <v>DEATH IN FAMILY</v>
          </cell>
          <cell r="D137">
            <v>0</v>
          </cell>
          <cell r="E137">
            <v>762.2</v>
          </cell>
          <cell r="F137">
            <v>6.0220347948668551E-6</v>
          </cell>
          <cell r="G137">
            <v>762.2</v>
          </cell>
          <cell r="H137">
            <v>814</v>
          </cell>
          <cell r="I137" t="str">
            <v>54</v>
          </cell>
          <cell r="J137" t="str">
            <v>RESOURCE PLANNING</v>
          </cell>
          <cell r="K137" t="str">
            <v>NonBarg</v>
          </cell>
          <cell r="L137" t="str">
            <v>NonProd</v>
          </cell>
          <cell r="M137" t="str">
            <v>Yes</v>
          </cell>
          <cell r="N137" t="str">
            <v>Other</v>
          </cell>
          <cell r="O137">
            <v>16</v>
          </cell>
          <cell r="P137">
            <v>762.2</v>
          </cell>
          <cell r="Q137">
            <v>0</v>
          </cell>
          <cell r="R137">
            <v>762.2</v>
          </cell>
          <cell r="S137">
            <v>762.2</v>
          </cell>
        </row>
        <row r="138">
          <cell r="B138" t="str">
            <v>070</v>
          </cell>
          <cell r="C138" t="str">
            <v>DEATH IN FAMILY</v>
          </cell>
          <cell r="D138">
            <v>0</v>
          </cell>
          <cell r="E138">
            <v>17138.689999999999</v>
          </cell>
          <cell r="F138">
            <v>1.354103745977914E-4</v>
          </cell>
          <cell r="G138">
            <v>17138.689999999999</v>
          </cell>
          <cell r="H138">
            <v>866</v>
          </cell>
          <cell r="I138" t="str">
            <v>56</v>
          </cell>
          <cell r="J138" t="str">
            <v>POWER GENERATION</v>
          </cell>
          <cell r="K138" t="str">
            <v>NonBarg</v>
          </cell>
          <cell r="L138" t="str">
            <v>NonProd</v>
          </cell>
          <cell r="M138" t="str">
            <v>Yes</v>
          </cell>
          <cell r="N138" t="str">
            <v>Other</v>
          </cell>
          <cell r="O138">
            <v>516</v>
          </cell>
          <cell r="P138">
            <v>17138.689999999999</v>
          </cell>
          <cell r="Q138">
            <v>0</v>
          </cell>
          <cell r="R138">
            <v>17138.689999999999</v>
          </cell>
          <cell r="S138">
            <v>17138.689999999999</v>
          </cell>
        </row>
        <row r="139">
          <cell r="B139" t="str">
            <v>070</v>
          </cell>
          <cell r="C139" t="str">
            <v>DEATH IN FAMILY</v>
          </cell>
          <cell r="D139">
            <v>0</v>
          </cell>
          <cell r="E139">
            <v>38249.949999999997</v>
          </cell>
          <cell r="F139">
            <v>3.0220746497233985E-4</v>
          </cell>
          <cell r="G139">
            <v>38249.949999999997</v>
          </cell>
          <cell r="H139">
            <v>974</v>
          </cell>
          <cell r="I139" t="str">
            <v>58</v>
          </cell>
          <cell r="J139" t="str">
            <v>INFO MANAGEMENT</v>
          </cell>
          <cell r="K139" t="str">
            <v>NonBarg</v>
          </cell>
          <cell r="L139" t="str">
            <v>NonProd</v>
          </cell>
          <cell r="M139" t="str">
            <v>Yes</v>
          </cell>
          <cell r="N139" t="str">
            <v>Other</v>
          </cell>
          <cell r="O139">
            <v>1256</v>
          </cell>
          <cell r="P139">
            <v>38249.949999999997</v>
          </cell>
          <cell r="Q139">
            <v>0</v>
          </cell>
          <cell r="R139">
            <v>38249.949999999997</v>
          </cell>
          <cell r="S139">
            <v>38249.949999999997</v>
          </cell>
        </row>
        <row r="140">
          <cell r="B140" t="str">
            <v>070</v>
          </cell>
          <cell r="C140" t="str">
            <v>DEATH IN FAMILY</v>
          </cell>
          <cell r="D140">
            <v>0</v>
          </cell>
          <cell r="E140">
            <v>1912.7</v>
          </cell>
          <cell r="F140">
            <v>1.5111973172581782E-5</v>
          </cell>
          <cell r="G140">
            <v>1912.7</v>
          </cell>
          <cell r="H140">
            <v>1095</v>
          </cell>
          <cell r="I140" t="str">
            <v>62</v>
          </cell>
          <cell r="J140" t="str">
            <v>ENERGY MARKETING</v>
          </cell>
          <cell r="K140" t="str">
            <v>NonBarg</v>
          </cell>
          <cell r="L140" t="str">
            <v>NonProd</v>
          </cell>
          <cell r="M140" t="str">
            <v>Yes</v>
          </cell>
          <cell r="N140" t="str">
            <v>Other</v>
          </cell>
          <cell r="O140">
            <v>80</v>
          </cell>
          <cell r="P140">
            <v>1912.7</v>
          </cell>
          <cell r="Q140">
            <v>0</v>
          </cell>
          <cell r="R140">
            <v>1912.7</v>
          </cell>
          <cell r="S140">
            <v>1912.7</v>
          </cell>
        </row>
        <row r="141">
          <cell r="B141" t="str">
            <v>070</v>
          </cell>
          <cell r="C141" t="str">
            <v>DEATH IN FAMILY</v>
          </cell>
          <cell r="D141">
            <v>0</v>
          </cell>
          <cell r="E141">
            <v>2719.5</v>
          </cell>
          <cell r="F141">
            <v>2.1486386282656012E-5</v>
          </cell>
          <cell r="G141">
            <v>2719.5</v>
          </cell>
          <cell r="H141">
            <v>1160</v>
          </cell>
          <cell r="I141" t="str">
            <v>63</v>
          </cell>
          <cell r="J141" t="str">
            <v>REGULATORY AFFAIRS</v>
          </cell>
          <cell r="K141" t="str">
            <v>NonBarg</v>
          </cell>
          <cell r="L141" t="str">
            <v>NonProd</v>
          </cell>
          <cell r="M141" t="str">
            <v>Yes</v>
          </cell>
          <cell r="N141" t="str">
            <v>Other</v>
          </cell>
          <cell r="O141">
            <v>68</v>
          </cell>
          <cell r="P141">
            <v>2719.5</v>
          </cell>
          <cell r="Q141">
            <v>0</v>
          </cell>
          <cell r="R141">
            <v>2719.5</v>
          </cell>
          <cell r="S141">
            <v>2719.5</v>
          </cell>
        </row>
        <row r="142">
          <cell r="B142" t="str">
            <v>080</v>
          </cell>
          <cell r="C142" t="str">
            <v>SER ILL IN FAM</v>
          </cell>
          <cell r="D142">
            <v>0</v>
          </cell>
          <cell r="E142">
            <v>100027.83</v>
          </cell>
          <cell r="F142">
            <v>7.9030578944506253E-4</v>
          </cell>
          <cell r="G142">
            <v>100027.83</v>
          </cell>
          <cell r="H142">
            <v>7</v>
          </cell>
          <cell r="I142" t="str">
            <v>31</v>
          </cell>
          <cell r="J142" t="str">
            <v>NUCLEAR DIVISION</v>
          </cell>
          <cell r="K142" t="str">
            <v>Barg</v>
          </cell>
          <cell r="L142" t="str">
            <v>NonProd</v>
          </cell>
          <cell r="M142" t="str">
            <v>Yes</v>
          </cell>
          <cell r="N142" t="str">
            <v>Other</v>
          </cell>
          <cell r="O142">
            <v>3970.25</v>
          </cell>
          <cell r="P142">
            <v>100027.83</v>
          </cell>
          <cell r="Q142">
            <v>100027.83</v>
          </cell>
          <cell r="R142">
            <v>0</v>
          </cell>
          <cell r="S142">
            <v>100027.83</v>
          </cell>
        </row>
        <row r="143">
          <cell r="B143" t="str">
            <v>080</v>
          </cell>
          <cell r="C143" t="str">
            <v>SER ILL IN FAM</v>
          </cell>
          <cell r="D143">
            <v>0</v>
          </cell>
          <cell r="E143">
            <v>999.12</v>
          </cell>
          <cell r="F143">
            <v>7.8939063293720435E-6</v>
          </cell>
          <cell r="G143">
            <v>999.12</v>
          </cell>
          <cell r="H143">
            <v>180</v>
          </cell>
          <cell r="I143" t="str">
            <v>51</v>
          </cell>
          <cell r="J143" t="str">
            <v>CUSTOMER SERVICE</v>
          </cell>
          <cell r="K143" t="str">
            <v>Barg</v>
          </cell>
          <cell r="L143" t="str">
            <v>NonProd</v>
          </cell>
          <cell r="M143" t="str">
            <v>Yes</v>
          </cell>
          <cell r="N143" t="str">
            <v>Other</v>
          </cell>
          <cell r="O143">
            <v>44</v>
          </cell>
          <cell r="P143">
            <v>999.12</v>
          </cell>
          <cell r="Q143">
            <v>999.12</v>
          </cell>
          <cell r="R143">
            <v>0</v>
          </cell>
          <cell r="S143">
            <v>999.12</v>
          </cell>
        </row>
        <row r="144">
          <cell r="B144" t="str">
            <v>080</v>
          </cell>
          <cell r="C144" t="str">
            <v>SER ILL IN FAM</v>
          </cell>
          <cell r="D144">
            <v>0</v>
          </cell>
          <cell r="E144">
            <v>352199.4</v>
          </cell>
          <cell r="F144">
            <v>2.7826778293508652E-3</v>
          </cell>
          <cell r="G144">
            <v>352199.4</v>
          </cell>
          <cell r="H144">
            <v>224</v>
          </cell>
          <cell r="I144" t="str">
            <v>53</v>
          </cell>
          <cell r="J144" t="str">
            <v>POWER SYSTEMS</v>
          </cell>
          <cell r="K144" t="str">
            <v>Barg</v>
          </cell>
          <cell r="L144" t="str">
            <v>NonProd</v>
          </cell>
          <cell r="M144" t="str">
            <v>Yes</v>
          </cell>
          <cell r="N144" t="str">
            <v>Other</v>
          </cell>
          <cell r="O144">
            <v>15209.5</v>
          </cell>
          <cell r="P144">
            <v>352199.4</v>
          </cell>
          <cell r="Q144">
            <v>352199.4</v>
          </cell>
          <cell r="R144">
            <v>0</v>
          </cell>
          <cell r="S144">
            <v>352199.4</v>
          </cell>
        </row>
        <row r="145">
          <cell r="B145" t="str">
            <v>080</v>
          </cell>
          <cell r="C145" t="str">
            <v>SER ILL IN FAM</v>
          </cell>
          <cell r="D145">
            <v>0</v>
          </cell>
          <cell r="E145">
            <v>54394.91</v>
          </cell>
          <cell r="F145">
            <v>4.2976651887122939E-4</v>
          </cell>
          <cell r="G145">
            <v>54394.91</v>
          </cell>
          <cell r="H145">
            <v>355</v>
          </cell>
          <cell r="I145" t="str">
            <v>56</v>
          </cell>
          <cell r="J145" t="str">
            <v>POWER GENERATION</v>
          </cell>
          <cell r="K145" t="str">
            <v>Barg</v>
          </cell>
          <cell r="L145" t="str">
            <v>NonProd</v>
          </cell>
          <cell r="M145" t="str">
            <v>Yes</v>
          </cell>
          <cell r="N145" t="str">
            <v>Other</v>
          </cell>
          <cell r="O145">
            <v>2260.5</v>
          </cell>
          <cell r="P145">
            <v>54394.91</v>
          </cell>
          <cell r="Q145">
            <v>54394.91</v>
          </cell>
          <cell r="R145">
            <v>0</v>
          </cell>
          <cell r="S145">
            <v>54394.91</v>
          </cell>
        </row>
        <row r="146">
          <cell r="B146" t="str">
            <v>080</v>
          </cell>
          <cell r="C146" t="str">
            <v>SER ILL IN FAM</v>
          </cell>
          <cell r="D146">
            <v>0</v>
          </cell>
          <cell r="E146">
            <v>1665.92</v>
          </cell>
          <cell r="F146">
            <v>1.3162199167494871E-5</v>
          </cell>
          <cell r="G146">
            <v>1665.92</v>
          </cell>
          <cell r="H146">
            <v>456</v>
          </cell>
          <cell r="I146" t="str">
            <v>58</v>
          </cell>
          <cell r="J146" t="str">
            <v>INFO MANAGEMENT</v>
          </cell>
          <cell r="K146" t="str">
            <v>Barg</v>
          </cell>
          <cell r="L146" t="str">
            <v>NonProd</v>
          </cell>
          <cell r="M146" t="str">
            <v>Yes</v>
          </cell>
          <cell r="N146" t="str">
            <v>Other</v>
          </cell>
          <cell r="O146">
            <v>64</v>
          </cell>
          <cell r="P146">
            <v>1665.92</v>
          </cell>
          <cell r="Q146">
            <v>1665.92</v>
          </cell>
          <cell r="R146">
            <v>0</v>
          </cell>
          <cell r="S146">
            <v>1665.92</v>
          </cell>
        </row>
        <row r="147">
          <cell r="B147" t="str">
            <v>080</v>
          </cell>
          <cell r="C147" t="str">
            <v>SER ILL IN FAM</v>
          </cell>
          <cell r="D147">
            <v>0</v>
          </cell>
          <cell r="E147">
            <v>258.08</v>
          </cell>
          <cell r="F147">
            <v>2.0390537127515583E-6</v>
          </cell>
          <cell r="G147">
            <v>258.08</v>
          </cell>
          <cell r="H147">
            <v>8</v>
          </cell>
          <cell r="I147" t="str">
            <v>31</v>
          </cell>
          <cell r="J147" t="str">
            <v>NUCLEAR DIVISION</v>
          </cell>
          <cell r="K147" t="str">
            <v>NonBarg</v>
          </cell>
          <cell r="L147" t="str">
            <v>NonProd</v>
          </cell>
          <cell r="M147" t="str">
            <v>Yes</v>
          </cell>
          <cell r="N147" t="str">
            <v>Other</v>
          </cell>
          <cell r="O147">
            <v>8</v>
          </cell>
          <cell r="P147">
            <v>258.08</v>
          </cell>
          <cell r="Q147">
            <v>0</v>
          </cell>
          <cell r="R147">
            <v>258.08</v>
          </cell>
          <cell r="S147">
            <v>258.08</v>
          </cell>
        </row>
        <row r="148">
          <cell r="B148" t="str">
            <v>080</v>
          </cell>
          <cell r="C148" t="str">
            <v>SER ILL IN FAM</v>
          </cell>
          <cell r="D148">
            <v>0</v>
          </cell>
          <cell r="E148">
            <v>-2592.3000000000002</v>
          </cell>
          <cell r="F148">
            <v>-2.0481397006997311E-5</v>
          </cell>
          <cell r="G148">
            <v>-2592.3000000000002</v>
          </cell>
          <cell r="H148">
            <v>236</v>
          </cell>
          <cell r="I148" t="str">
            <v>34</v>
          </cell>
          <cell r="J148" t="str">
            <v>HUMAN RESRC &amp; CORP SVCS</v>
          </cell>
          <cell r="K148" t="str">
            <v>NonBarg</v>
          </cell>
          <cell r="L148" t="str">
            <v>NonProd</v>
          </cell>
          <cell r="M148" t="str">
            <v>Yes</v>
          </cell>
          <cell r="N148" t="str">
            <v>Other</v>
          </cell>
          <cell r="O148">
            <v>-151.5</v>
          </cell>
          <cell r="P148">
            <v>-2592.3000000000002</v>
          </cell>
          <cell r="Q148">
            <v>0</v>
          </cell>
          <cell r="R148">
            <v>-2592.3000000000002</v>
          </cell>
          <cell r="S148">
            <v>-2592.3000000000002</v>
          </cell>
        </row>
        <row r="149">
          <cell r="B149" t="str">
            <v>080</v>
          </cell>
          <cell r="C149" t="str">
            <v>SER ILL IN FAM</v>
          </cell>
          <cell r="D149">
            <v>0</v>
          </cell>
          <cell r="E149">
            <v>-395.9</v>
          </cell>
          <cell r="F149">
            <v>-3.1279501118968613E-6</v>
          </cell>
          <cell r="G149">
            <v>-395.9</v>
          </cell>
          <cell r="H149">
            <v>574</v>
          </cell>
          <cell r="I149" t="str">
            <v>51</v>
          </cell>
          <cell r="J149" t="str">
            <v>CUSTOMER SERVICE</v>
          </cell>
          <cell r="K149" t="str">
            <v>NonBarg</v>
          </cell>
          <cell r="L149" t="str">
            <v>NonProd</v>
          </cell>
          <cell r="M149" t="str">
            <v>Yes</v>
          </cell>
          <cell r="N149" t="str">
            <v>Other</v>
          </cell>
          <cell r="O149">
            <v>-32</v>
          </cell>
          <cell r="P149">
            <v>-395.9</v>
          </cell>
          <cell r="Q149">
            <v>0</v>
          </cell>
          <cell r="R149">
            <v>-395.9</v>
          </cell>
          <cell r="S149">
            <v>-395.9</v>
          </cell>
        </row>
        <row r="150">
          <cell r="B150" t="str">
            <v>080</v>
          </cell>
          <cell r="C150" t="str">
            <v>SER ILL IN FAM</v>
          </cell>
          <cell r="D150">
            <v>0</v>
          </cell>
          <cell r="E150">
            <v>1627.66</v>
          </cell>
          <cell r="F150">
            <v>1.2859912298888725E-5</v>
          </cell>
          <cell r="G150">
            <v>1627.66</v>
          </cell>
          <cell r="H150">
            <v>689</v>
          </cell>
          <cell r="I150" t="str">
            <v>53</v>
          </cell>
          <cell r="J150" t="str">
            <v>POWER SYSTEMS</v>
          </cell>
          <cell r="K150" t="str">
            <v>NonBarg</v>
          </cell>
          <cell r="L150" t="str">
            <v>NonProd</v>
          </cell>
          <cell r="M150" t="str">
            <v>Yes</v>
          </cell>
          <cell r="N150" t="str">
            <v>Other</v>
          </cell>
          <cell r="O150">
            <v>64</v>
          </cell>
          <cell r="P150">
            <v>1627.66</v>
          </cell>
          <cell r="Q150">
            <v>0</v>
          </cell>
          <cell r="R150">
            <v>1627.66</v>
          </cell>
          <cell r="S150">
            <v>1627.66</v>
          </cell>
        </row>
        <row r="151">
          <cell r="B151" t="str">
            <v>090</v>
          </cell>
          <cell r="C151" t="str">
            <v>OTHER REGULAR HOURS</v>
          </cell>
          <cell r="D151">
            <v>0</v>
          </cell>
          <cell r="E151">
            <v>73554.710000000006</v>
          </cell>
          <cell r="F151">
            <v>5.8114539877504731E-4</v>
          </cell>
          <cell r="G151">
            <v>73554.710000000006</v>
          </cell>
          <cell r="H151">
            <v>8</v>
          </cell>
          <cell r="I151" t="str">
            <v>31</v>
          </cell>
          <cell r="J151" t="str">
            <v>NUCLEAR DIVISION</v>
          </cell>
          <cell r="K151" t="str">
            <v>Barg</v>
          </cell>
          <cell r="L151" t="str">
            <v>NonProd</v>
          </cell>
          <cell r="M151" t="str">
            <v>Yes</v>
          </cell>
          <cell r="N151" t="str">
            <v>Other</v>
          </cell>
          <cell r="O151">
            <v>2948.25</v>
          </cell>
          <cell r="P151">
            <v>73554.710000000006</v>
          </cell>
          <cell r="Q151">
            <v>73554.710000000006</v>
          </cell>
          <cell r="R151">
            <v>0</v>
          </cell>
          <cell r="S151">
            <v>73554.710000000006</v>
          </cell>
        </row>
        <row r="152">
          <cell r="B152" t="str">
            <v>090</v>
          </cell>
          <cell r="C152" t="str">
            <v>OTHER REGULAR HOURS</v>
          </cell>
          <cell r="D152">
            <v>0</v>
          </cell>
          <cell r="E152">
            <v>-1117.26</v>
          </cell>
          <cell r="F152">
            <v>-8.8273138217173211E-6</v>
          </cell>
          <cell r="G152">
            <v>-1117.26</v>
          </cell>
          <cell r="H152">
            <v>122</v>
          </cell>
          <cell r="I152" t="str">
            <v>34</v>
          </cell>
          <cell r="J152" t="str">
            <v>HUMAN RESRC &amp; CORP SVCS</v>
          </cell>
          <cell r="K152" t="str">
            <v>Barg</v>
          </cell>
          <cell r="L152" t="str">
            <v>NonProd</v>
          </cell>
          <cell r="M152" t="str">
            <v>Yes</v>
          </cell>
          <cell r="N152" t="str">
            <v>Other</v>
          </cell>
          <cell r="O152">
            <v>-47</v>
          </cell>
          <cell r="P152">
            <v>-1117.26</v>
          </cell>
          <cell r="Q152">
            <v>-1117.26</v>
          </cell>
          <cell r="R152">
            <v>0</v>
          </cell>
          <cell r="S152">
            <v>-1117.26</v>
          </cell>
        </row>
        <row r="153">
          <cell r="B153" t="str">
            <v>090</v>
          </cell>
          <cell r="C153" t="str">
            <v>OTHER REGULAR HOURS</v>
          </cell>
          <cell r="D153">
            <v>0</v>
          </cell>
          <cell r="E153">
            <v>55286.94</v>
          </cell>
          <cell r="F153">
            <v>4.3681432220114949E-4</v>
          </cell>
          <cell r="G153">
            <v>55286.94</v>
          </cell>
          <cell r="H153">
            <v>225</v>
          </cell>
          <cell r="I153" t="str">
            <v>53</v>
          </cell>
          <cell r="J153" t="str">
            <v>POWER SYSTEMS</v>
          </cell>
          <cell r="K153" t="str">
            <v>Barg</v>
          </cell>
          <cell r="L153" t="str">
            <v>NonProd</v>
          </cell>
          <cell r="M153" t="str">
            <v>Yes</v>
          </cell>
          <cell r="N153" t="str">
            <v>Other</v>
          </cell>
          <cell r="O153">
            <v>2337.25</v>
          </cell>
          <cell r="P153">
            <v>55286.94</v>
          </cell>
          <cell r="Q153">
            <v>55286.94</v>
          </cell>
          <cell r="R153">
            <v>0</v>
          </cell>
          <cell r="S153">
            <v>55286.94</v>
          </cell>
        </row>
        <row r="154">
          <cell r="B154" t="str">
            <v>090</v>
          </cell>
          <cell r="C154" t="str">
            <v>OTHER REGULAR HOURS</v>
          </cell>
          <cell r="D154">
            <v>0</v>
          </cell>
          <cell r="E154">
            <v>95371.64</v>
          </cell>
          <cell r="F154">
            <v>7.5351788838036676E-4</v>
          </cell>
          <cell r="G154">
            <v>95371.64</v>
          </cell>
          <cell r="H154">
            <v>356</v>
          </cell>
          <cell r="I154" t="str">
            <v>56</v>
          </cell>
          <cell r="J154" t="str">
            <v>POWER GENERATION</v>
          </cell>
          <cell r="K154" t="str">
            <v>Barg</v>
          </cell>
          <cell r="L154" t="str">
            <v>NonProd</v>
          </cell>
          <cell r="M154" t="str">
            <v>Yes</v>
          </cell>
          <cell r="N154" t="str">
            <v>Other</v>
          </cell>
          <cell r="O154">
            <v>4038</v>
          </cell>
          <cell r="P154">
            <v>95371.64</v>
          </cell>
          <cell r="Q154">
            <v>95371.64</v>
          </cell>
          <cell r="R154">
            <v>0</v>
          </cell>
          <cell r="S154">
            <v>95371.64</v>
          </cell>
        </row>
        <row r="155">
          <cell r="B155" t="str">
            <v>090</v>
          </cell>
          <cell r="C155" t="str">
            <v>OTHER REGULAR HOURS</v>
          </cell>
          <cell r="D155">
            <v>0</v>
          </cell>
          <cell r="E155">
            <v>78.28</v>
          </cell>
          <cell r="F155">
            <v>6.1847924920254188E-7</v>
          </cell>
          <cell r="G155">
            <v>78.28</v>
          </cell>
          <cell r="H155">
            <v>457</v>
          </cell>
          <cell r="I155" t="str">
            <v>58</v>
          </cell>
          <cell r="J155" t="str">
            <v>INFO MANAGEMENT</v>
          </cell>
          <cell r="K155" t="str">
            <v>Barg</v>
          </cell>
          <cell r="L155" t="str">
            <v>NonProd</v>
          </cell>
          <cell r="M155" t="str">
            <v>Yes</v>
          </cell>
          <cell r="N155" t="str">
            <v>Other</v>
          </cell>
          <cell r="O155">
            <v>4</v>
          </cell>
          <cell r="P155">
            <v>78.28</v>
          </cell>
          <cell r="Q155">
            <v>78.28</v>
          </cell>
          <cell r="R155">
            <v>0</v>
          </cell>
          <cell r="S155">
            <v>78.28</v>
          </cell>
        </row>
        <row r="156">
          <cell r="B156" t="str">
            <v>090</v>
          </cell>
          <cell r="C156" t="str">
            <v>OTHER REGULAR HOURS</v>
          </cell>
          <cell r="D156">
            <v>0</v>
          </cell>
          <cell r="E156">
            <v>283329.18</v>
          </cell>
          <cell r="F156">
            <v>2.2385439259526296E-3</v>
          </cell>
          <cell r="G156">
            <v>283329.18</v>
          </cell>
          <cell r="H156">
            <v>9</v>
          </cell>
          <cell r="I156" t="str">
            <v>31</v>
          </cell>
          <cell r="J156" t="str">
            <v>NUCLEAR DIVISION</v>
          </cell>
          <cell r="K156" t="str">
            <v>NonBarg</v>
          </cell>
          <cell r="L156" t="str">
            <v>NonProd</v>
          </cell>
          <cell r="M156" t="str">
            <v>Yes</v>
          </cell>
          <cell r="N156" t="str">
            <v>Other</v>
          </cell>
          <cell r="O156">
            <v>8852.75</v>
          </cell>
          <cell r="P156">
            <v>283329.18</v>
          </cell>
          <cell r="Q156">
            <v>0</v>
          </cell>
          <cell r="R156">
            <v>283329.18</v>
          </cell>
          <cell r="S156">
            <v>283329.18</v>
          </cell>
        </row>
        <row r="157">
          <cell r="B157" t="str">
            <v>090</v>
          </cell>
          <cell r="C157" t="str">
            <v>OTHER REGULAR HOURS</v>
          </cell>
          <cell r="D157">
            <v>0</v>
          </cell>
          <cell r="E157">
            <v>32061.61</v>
          </cell>
          <cell r="F157">
            <v>2.5331426265999882E-4</v>
          </cell>
          <cell r="G157">
            <v>32061.61</v>
          </cell>
          <cell r="H157">
            <v>134</v>
          </cell>
          <cell r="I157" t="str">
            <v>33</v>
          </cell>
          <cell r="J157" t="str">
            <v>FINANCIAL</v>
          </cell>
          <cell r="K157" t="str">
            <v>NonBarg</v>
          </cell>
          <cell r="L157" t="str">
            <v>NonProd</v>
          </cell>
          <cell r="M157" t="str">
            <v>Yes</v>
          </cell>
          <cell r="N157" t="str">
            <v>Other</v>
          </cell>
          <cell r="O157">
            <v>338</v>
          </cell>
          <cell r="P157">
            <v>32061.61</v>
          </cell>
          <cell r="Q157">
            <v>0</v>
          </cell>
          <cell r="R157">
            <v>32061.61</v>
          </cell>
          <cell r="S157">
            <v>32061.61</v>
          </cell>
        </row>
        <row r="158">
          <cell r="B158" t="str">
            <v>090</v>
          </cell>
          <cell r="C158" t="str">
            <v>OTHER REGULAR HOURS</v>
          </cell>
          <cell r="D158">
            <v>0</v>
          </cell>
          <cell r="E158">
            <v>229320.3</v>
          </cell>
          <cell r="F158">
            <v>1.8118273757141243E-3</v>
          </cell>
          <cell r="G158">
            <v>229320.3</v>
          </cell>
          <cell r="H158">
            <v>237</v>
          </cell>
          <cell r="I158" t="str">
            <v>34</v>
          </cell>
          <cell r="J158" t="str">
            <v>HUMAN RESRC &amp; CORP SVCS</v>
          </cell>
          <cell r="K158" t="str">
            <v>NonBarg</v>
          </cell>
          <cell r="L158" t="str">
            <v>NonProd</v>
          </cell>
          <cell r="M158" t="str">
            <v>Yes</v>
          </cell>
          <cell r="N158" t="str">
            <v>Other</v>
          </cell>
          <cell r="O158">
            <v>2560</v>
          </cell>
          <cell r="P158">
            <v>229320.3</v>
          </cell>
          <cell r="Q158">
            <v>0</v>
          </cell>
          <cell r="R158">
            <v>229320.3</v>
          </cell>
          <cell r="S158">
            <v>229320.3</v>
          </cell>
        </row>
        <row r="159">
          <cell r="B159" t="str">
            <v>090</v>
          </cell>
          <cell r="C159" t="str">
            <v>OTHER REGULAR HOURS</v>
          </cell>
          <cell r="D159">
            <v>0</v>
          </cell>
          <cell r="E159">
            <v>6924.5</v>
          </cell>
          <cell r="F159">
            <v>5.470949873662495E-5</v>
          </cell>
          <cell r="G159">
            <v>6924.5</v>
          </cell>
          <cell r="H159">
            <v>359</v>
          </cell>
          <cell r="I159" t="str">
            <v>35</v>
          </cell>
          <cell r="J159" t="str">
            <v>GENERAL COUNSEL</v>
          </cell>
          <cell r="K159" t="str">
            <v>NonBarg</v>
          </cell>
          <cell r="L159" t="str">
            <v>NonProd</v>
          </cell>
          <cell r="M159" t="str">
            <v>Yes</v>
          </cell>
          <cell r="N159" t="str">
            <v>Other</v>
          </cell>
          <cell r="O159">
            <v>164</v>
          </cell>
          <cell r="P159">
            <v>6924.5</v>
          </cell>
          <cell r="Q159">
            <v>0</v>
          </cell>
          <cell r="R159">
            <v>6924.5</v>
          </cell>
          <cell r="S159">
            <v>6924.5</v>
          </cell>
        </row>
        <row r="160">
          <cell r="B160" t="str">
            <v>090</v>
          </cell>
          <cell r="C160" t="str">
            <v>OTHER REGULAR HOURS</v>
          </cell>
          <cell r="D160">
            <v>0</v>
          </cell>
          <cell r="E160">
            <v>766.7</v>
          </cell>
          <cell r="F160">
            <v>6.0575886607510076E-6</v>
          </cell>
          <cell r="G160">
            <v>766.7</v>
          </cell>
          <cell r="H160">
            <v>468</v>
          </cell>
          <cell r="I160" t="str">
            <v>37</v>
          </cell>
          <cell r="J160" t="str">
            <v>CORP COMMUNICATIONS</v>
          </cell>
          <cell r="K160" t="str">
            <v>NonBarg</v>
          </cell>
          <cell r="L160" t="str">
            <v>NonProd</v>
          </cell>
          <cell r="M160" t="str">
            <v>Yes</v>
          </cell>
          <cell r="N160" t="str">
            <v>Other</v>
          </cell>
          <cell r="O160">
            <v>24</v>
          </cell>
          <cell r="P160">
            <v>766.7</v>
          </cell>
          <cell r="Q160">
            <v>0</v>
          </cell>
          <cell r="R160">
            <v>766.7</v>
          </cell>
          <cell r="S160">
            <v>766.7</v>
          </cell>
        </row>
        <row r="161">
          <cell r="B161" t="str">
            <v>090</v>
          </cell>
          <cell r="C161" t="str">
            <v>OTHER REGULAR HOURS</v>
          </cell>
          <cell r="D161">
            <v>0</v>
          </cell>
          <cell r="E161">
            <v>3599.95</v>
          </cell>
          <cell r="F161">
            <v>2.8442697664367534E-5</v>
          </cell>
          <cell r="G161">
            <v>3599.95</v>
          </cell>
          <cell r="H161">
            <v>525</v>
          </cell>
          <cell r="I161" t="str">
            <v>38</v>
          </cell>
          <cell r="J161" t="str">
            <v>INTERNAL AUDITING</v>
          </cell>
          <cell r="K161" t="str">
            <v>NonBarg</v>
          </cell>
          <cell r="L161" t="str">
            <v>NonProd</v>
          </cell>
          <cell r="M161" t="str">
            <v>Yes</v>
          </cell>
          <cell r="N161" t="str">
            <v>Other</v>
          </cell>
          <cell r="O161">
            <v>138</v>
          </cell>
          <cell r="P161">
            <v>3599.95</v>
          </cell>
          <cell r="Q161">
            <v>0</v>
          </cell>
          <cell r="R161">
            <v>3599.95</v>
          </cell>
          <cell r="S161">
            <v>3599.95</v>
          </cell>
        </row>
        <row r="162">
          <cell r="B162" t="str">
            <v>090</v>
          </cell>
          <cell r="C162" t="str">
            <v>OTHER REGULAR HOURS</v>
          </cell>
          <cell r="D162">
            <v>0</v>
          </cell>
          <cell r="E162">
            <v>39617.82</v>
          </cell>
          <cell r="F162">
            <v>3.1301481308944107E-4</v>
          </cell>
          <cell r="G162">
            <v>39617.82</v>
          </cell>
          <cell r="H162">
            <v>575</v>
          </cell>
          <cell r="I162" t="str">
            <v>51</v>
          </cell>
          <cell r="J162" t="str">
            <v>CUSTOMER SERVICE</v>
          </cell>
          <cell r="K162" t="str">
            <v>NonBarg</v>
          </cell>
          <cell r="L162" t="str">
            <v>NonProd</v>
          </cell>
          <cell r="M162" t="str">
            <v>Yes</v>
          </cell>
          <cell r="N162" t="str">
            <v>Other</v>
          </cell>
          <cell r="O162">
            <v>2491.5</v>
          </cell>
          <cell r="P162">
            <v>39617.82</v>
          </cell>
          <cell r="Q162">
            <v>0</v>
          </cell>
          <cell r="R162">
            <v>39617.82</v>
          </cell>
          <cell r="S162">
            <v>39617.82</v>
          </cell>
        </row>
        <row r="163">
          <cell r="B163" t="str">
            <v>090</v>
          </cell>
          <cell r="C163" t="str">
            <v>OTHER REGULAR HOURS</v>
          </cell>
          <cell r="D163">
            <v>0</v>
          </cell>
          <cell r="E163">
            <v>73113.429999999993</v>
          </cell>
          <cell r="F163">
            <v>5.7765890767785637E-4</v>
          </cell>
          <cell r="G163">
            <v>73113.429999999993</v>
          </cell>
          <cell r="H163">
            <v>690</v>
          </cell>
          <cell r="I163" t="str">
            <v>53</v>
          </cell>
          <cell r="J163" t="str">
            <v>POWER SYSTEMS</v>
          </cell>
          <cell r="K163" t="str">
            <v>NonBarg</v>
          </cell>
          <cell r="L163" t="str">
            <v>NonProd</v>
          </cell>
          <cell r="M163" t="str">
            <v>Yes</v>
          </cell>
          <cell r="N163" t="str">
            <v>Other</v>
          </cell>
          <cell r="O163">
            <v>1548.75</v>
          </cell>
          <cell r="P163">
            <v>73113.429999999993</v>
          </cell>
          <cell r="Q163">
            <v>0</v>
          </cell>
          <cell r="R163">
            <v>73113.429999999993</v>
          </cell>
          <cell r="S163">
            <v>73113.429999999993</v>
          </cell>
        </row>
        <row r="164">
          <cell r="B164" t="str">
            <v>090</v>
          </cell>
          <cell r="C164" t="str">
            <v>OTHER REGULAR HOURS</v>
          </cell>
          <cell r="D164">
            <v>0</v>
          </cell>
          <cell r="E164">
            <v>24779.48</v>
          </cell>
          <cell r="F164">
            <v>1.95779179688674E-4</v>
          </cell>
          <cell r="G164">
            <v>24779.48</v>
          </cell>
          <cell r="H164">
            <v>867</v>
          </cell>
          <cell r="I164" t="str">
            <v>56</v>
          </cell>
          <cell r="J164" t="str">
            <v>POWER GENERATION</v>
          </cell>
          <cell r="K164" t="str">
            <v>NonBarg</v>
          </cell>
          <cell r="L164" t="str">
            <v>NonProd</v>
          </cell>
          <cell r="M164" t="str">
            <v>Yes</v>
          </cell>
          <cell r="N164" t="str">
            <v>Other</v>
          </cell>
          <cell r="O164">
            <v>684.75</v>
          </cell>
          <cell r="P164">
            <v>24779.48</v>
          </cell>
          <cell r="Q164">
            <v>0</v>
          </cell>
          <cell r="R164">
            <v>24779.48</v>
          </cell>
          <cell r="S164">
            <v>24779.48</v>
          </cell>
        </row>
        <row r="165">
          <cell r="B165" t="str">
            <v>090</v>
          </cell>
          <cell r="C165" t="str">
            <v>OTHER REGULAR HOURS</v>
          </cell>
          <cell r="D165">
            <v>0</v>
          </cell>
          <cell r="E165">
            <v>17708.740000000002</v>
          </cell>
          <cell r="F165">
            <v>1.39914259319405E-4</v>
          </cell>
          <cell r="G165">
            <v>17708.740000000002</v>
          </cell>
          <cell r="H165">
            <v>975</v>
          </cell>
          <cell r="I165" t="str">
            <v>58</v>
          </cell>
          <cell r="J165" t="str">
            <v>INFO MANAGEMENT</v>
          </cell>
          <cell r="K165" t="str">
            <v>NonBarg</v>
          </cell>
          <cell r="L165" t="str">
            <v>NonProd</v>
          </cell>
          <cell r="M165" t="str">
            <v>Yes</v>
          </cell>
          <cell r="N165" t="str">
            <v>Other</v>
          </cell>
          <cell r="O165">
            <v>628.5</v>
          </cell>
          <cell r="P165">
            <v>17708.740000000002</v>
          </cell>
          <cell r="Q165">
            <v>0</v>
          </cell>
          <cell r="R165">
            <v>17708.740000000002</v>
          </cell>
          <cell r="S165">
            <v>17708.740000000002</v>
          </cell>
        </row>
        <row r="166">
          <cell r="B166" t="str">
            <v>090</v>
          </cell>
          <cell r="C166" t="str">
            <v>OTHER REGULAR HOURS</v>
          </cell>
          <cell r="D166">
            <v>0</v>
          </cell>
          <cell r="E166">
            <v>3462</v>
          </cell>
          <cell r="F166">
            <v>2.7352774153541133E-5</v>
          </cell>
          <cell r="G166">
            <v>3462</v>
          </cell>
          <cell r="H166">
            <v>1096</v>
          </cell>
          <cell r="I166" t="str">
            <v>62</v>
          </cell>
          <cell r="J166" t="str">
            <v>ENERGY MARKETING</v>
          </cell>
          <cell r="K166" t="str">
            <v>NonBarg</v>
          </cell>
          <cell r="L166" t="str">
            <v>NonProd</v>
          </cell>
          <cell r="M166" t="str">
            <v>Yes</v>
          </cell>
          <cell r="N166" t="str">
            <v>Other</v>
          </cell>
          <cell r="O166">
            <v>72</v>
          </cell>
          <cell r="P166">
            <v>3462</v>
          </cell>
          <cell r="Q166">
            <v>0</v>
          </cell>
          <cell r="R166">
            <v>3462</v>
          </cell>
          <cell r="S166">
            <v>3462</v>
          </cell>
        </row>
        <row r="167">
          <cell r="B167" t="str">
            <v>100</v>
          </cell>
          <cell r="C167" t="str">
            <v>REST TIME</v>
          </cell>
          <cell r="D167">
            <v>0</v>
          </cell>
          <cell r="E167">
            <v>27183.42</v>
          </cell>
          <cell r="F167">
            <v>2.1477237087835156E-4</v>
          </cell>
          <cell r="G167">
            <v>27183.42</v>
          </cell>
          <cell r="H167">
            <v>9</v>
          </cell>
          <cell r="I167" t="str">
            <v>31</v>
          </cell>
          <cell r="J167" t="str">
            <v>NUCLEAR DIVISION</v>
          </cell>
          <cell r="K167" t="str">
            <v>Barg</v>
          </cell>
          <cell r="L167" t="str">
            <v>NonProd</v>
          </cell>
          <cell r="M167" t="str">
            <v>Yes</v>
          </cell>
          <cell r="N167" t="str">
            <v>Other</v>
          </cell>
          <cell r="O167">
            <v>1126</v>
          </cell>
          <cell r="P167">
            <v>27183.42</v>
          </cell>
          <cell r="Q167">
            <v>27183.42</v>
          </cell>
          <cell r="R167">
            <v>0</v>
          </cell>
          <cell r="S167">
            <v>27183.42</v>
          </cell>
        </row>
        <row r="168">
          <cell r="B168" t="str">
            <v>100</v>
          </cell>
          <cell r="C168" t="str">
            <v>REST TIME</v>
          </cell>
          <cell r="D168">
            <v>0</v>
          </cell>
          <cell r="E168">
            <v>732.35</v>
          </cell>
          <cell r="F168">
            <v>5.7861941511686454E-6</v>
          </cell>
          <cell r="G168">
            <v>732.35</v>
          </cell>
          <cell r="H168">
            <v>123</v>
          </cell>
          <cell r="I168" t="str">
            <v>34</v>
          </cell>
          <cell r="J168" t="str">
            <v>HUMAN RESRC &amp; CORP SVCS</v>
          </cell>
          <cell r="K168" t="str">
            <v>Barg</v>
          </cell>
          <cell r="L168" t="str">
            <v>NonProd</v>
          </cell>
          <cell r="M168" t="str">
            <v>Yes</v>
          </cell>
          <cell r="N168" t="str">
            <v>Other</v>
          </cell>
          <cell r="O168">
            <v>29</v>
          </cell>
          <cell r="P168">
            <v>732.35</v>
          </cell>
          <cell r="Q168">
            <v>732.35</v>
          </cell>
          <cell r="R168">
            <v>0</v>
          </cell>
          <cell r="S168">
            <v>732.35</v>
          </cell>
        </row>
        <row r="169">
          <cell r="B169" t="str">
            <v>100</v>
          </cell>
          <cell r="C169" t="str">
            <v>REST TIME</v>
          </cell>
          <cell r="D169">
            <v>0</v>
          </cell>
          <cell r="E169">
            <v>133.09</v>
          </cell>
          <cell r="F169">
            <v>1.0515253356715164E-6</v>
          </cell>
          <cell r="G169">
            <v>133.09</v>
          </cell>
          <cell r="H169">
            <v>181</v>
          </cell>
          <cell r="I169" t="str">
            <v>51</v>
          </cell>
          <cell r="J169" t="str">
            <v>CUSTOMER SERVICE</v>
          </cell>
          <cell r="K169" t="str">
            <v>Barg</v>
          </cell>
          <cell r="L169" t="str">
            <v>NonProd</v>
          </cell>
          <cell r="M169" t="str">
            <v>Yes</v>
          </cell>
          <cell r="N169" t="str">
            <v>Other</v>
          </cell>
          <cell r="O169">
            <v>5.5</v>
          </cell>
          <cell r="P169">
            <v>133.09</v>
          </cell>
          <cell r="Q169">
            <v>133.09</v>
          </cell>
          <cell r="R169">
            <v>0</v>
          </cell>
          <cell r="S169">
            <v>133.09</v>
          </cell>
        </row>
        <row r="170">
          <cell r="B170" t="str">
            <v>100</v>
          </cell>
          <cell r="C170" t="str">
            <v>REST TIME</v>
          </cell>
          <cell r="D170">
            <v>0</v>
          </cell>
          <cell r="E170">
            <v>1147042.26</v>
          </cell>
          <cell r="F170">
            <v>9.0626192612210891E-3</v>
          </cell>
          <cell r="G170">
            <v>1147042.26</v>
          </cell>
          <cell r="H170">
            <v>226</v>
          </cell>
          <cell r="I170" t="str">
            <v>53</v>
          </cell>
          <cell r="J170" t="str">
            <v>POWER SYSTEMS</v>
          </cell>
          <cell r="K170" t="str">
            <v>Barg</v>
          </cell>
          <cell r="L170" t="str">
            <v>NonProd</v>
          </cell>
          <cell r="M170" t="str">
            <v>Yes</v>
          </cell>
          <cell r="N170" t="str">
            <v>Other</v>
          </cell>
          <cell r="O170">
            <v>48154</v>
          </cell>
          <cell r="P170">
            <v>1147042.26</v>
          </cell>
          <cell r="Q170">
            <v>1147042.26</v>
          </cell>
          <cell r="R170">
            <v>0</v>
          </cell>
          <cell r="S170">
            <v>1147042.26</v>
          </cell>
        </row>
        <row r="171">
          <cell r="B171" t="str">
            <v>100</v>
          </cell>
          <cell r="C171" t="str">
            <v>REST TIME</v>
          </cell>
          <cell r="D171">
            <v>0</v>
          </cell>
          <cell r="E171">
            <v>17450.34</v>
          </cell>
          <cell r="F171">
            <v>1.3787267733174609E-4</v>
          </cell>
          <cell r="G171">
            <v>17450.34</v>
          </cell>
          <cell r="H171">
            <v>357</v>
          </cell>
          <cell r="I171" t="str">
            <v>56</v>
          </cell>
          <cell r="J171" t="str">
            <v>POWER GENERATION</v>
          </cell>
          <cell r="K171" t="str">
            <v>Barg</v>
          </cell>
          <cell r="L171" t="str">
            <v>NonProd</v>
          </cell>
          <cell r="M171" t="str">
            <v>Yes</v>
          </cell>
          <cell r="N171" t="str">
            <v>Other</v>
          </cell>
          <cell r="O171">
            <v>710.25</v>
          </cell>
          <cell r="P171">
            <v>17450.34</v>
          </cell>
          <cell r="Q171">
            <v>17450.34</v>
          </cell>
          <cell r="R171">
            <v>0</v>
          </cell>
          <cell r="S171">
            <v>17450.34</v>
          </cell>
        </row>
        <row r="172">
          <cell r="B172" t="str">
            <v>100</v>
          </cell>
          <cell r="C172" t="str">
            <v>REST TIME</v>
          </cell>
          <cell r="D172">
            <v>0</v>
          </cell>
          <cell r="E172">
            <v>5255.92</v>
          </cell>
          <cell r="F172">
            <v>4.1526283283963001E-5</v>
          </cell>
          <cell r="G172">
            <v>5255.92</v>
          </cell>
          <cell r="H172">
            <v>10</v>
          </cell>
          <cell r="I172" t="str">
            <v>31</v>
          </cell>
          <cell r="J172" t="str">
            <v>NUCLEAR DIVISION</v>
          </cell>
          <cell r="K172" t="str">
            <v>NonBarg</v>
          </cell>
          <cell r="L172" t="str">
            <v>NonProd</v>
          </cell>
          <cell r="M172" t="str">
            <v>Yes</v>
          </cell>
          <cell r="N172" t="str">
            <v>Other</v>
          </cell>
          <cell r="O172">
            <v>219</v>
          </cell>
          <cell r="P172">
            <v>5255.92</v>
          </cell>
          <cell r="Q172">
            <v>0</v>
          </cell>
          <cell r="R172">
            <v>5255.92</v>
          </cell>
          <cell r="S172">
            <v>5255.92</v>
          </cell>
        </row>
        <row r="173">
          <cell r="B173" t="str">
            <v>100</v>
          </cell>
          <cell r="C173" t="str">
            <v>REST TIME</v>
          </cell>
          <cell r="D173">
            <v>0</v>
          </cell>
          <cell r="E173">
            <v>2485.7800000000002</v>
          </cell>
          <cell r="F173">
            <v>1.9639797497224E-5</v>
          </cell>
          <cell r="G173">
            <v>2485.7800000000002</v>
          </cell>
          <cell r="H173">
            <v>238</v>
          </cell>
          <cell r="I173" t="str">
            <v>34</v>
          </cell>
          <cell r="J173" t="str">
            <v>HUMAN RESRC &amp; CORP SVCS</v>
          </cell>
          <cell r="K173" t="str">
            <v>NonBarg</v>
          </cell>
          <cell r="L173" t="str">
            <v>NonProd</v>
          </cell>
          <cell r="M173" t="str">
            <v>Yes</v>
          </cell>
          <cell r="N173" t="str">
            <v>Other</v>
          </cell>
          <cell r="O173">
            <v>135</v>
          </cell>
          <cell r="P173">
            <v>2485.7800000000002</v>
          </cell>
          <cell r="Q173">
            <v>0</v>
          </cell>
          <cell r="R173">
            <v>2485.7800000000002</v>
          </cell>
          <cell r="S173">
            <v>2485.7800000000002</v>
          </cell>
        </row>
        <row r="174">
          <cell r="B174" t="str">
            <v>100</v>
          </cell>
          <cell r="C174" t="str">
            <v>REST TIME</v>
          </cell>
          <cell r="D174">
            <v>0</v>
          </cell>
          <cell r="E174">
            <v>5528.56</v>
          </cell>
          <cell r="F174">
            <v>4.3680373504997508E-5</v>
          </cell>
          <cell r="G174">
            <v>5528.56</v>
          </cell>
          <cell r="H174">
            <v>576</v>
          </cell>
          <cell r="I174" t="str">
            <v>51</v>
          </cell>
          <cell r="J174" t="str">
            <v>CUSTOMER SERVICE</v>
          </cell>
          <cell r="K174" t="str">
            <v>NonBarg</v>
          </cell>
          <cell r="L174" t="str">
            <v>NonProd</v>
          </cell>
          <cell r="M174" t="str">
            <v>Yes</v>
          </cell>
          <cell r="N174" t="str">
            <v>Other</v>
          </cell>
          <cell r="O174">
            <v>345.5</v>
          </cell>
          <cell r="P174">
            <v>5528.56</v>
          </cell>
          <cell r="Q174">
            <v>0</v>
          </cell>
          <cell r="R174">
            <v>5528.56</v>
          </cell>
          <cell r="S174">
            <v>5528.56</v>
          </cell>
        </row>
        <row r="175">
          <cell r="B175" t="str">
            <v>100</v>
          </cell>
          <cell r="C175" t="str">
            <v>REST TIME</v>
          </cell>
          <cell r="D175">
            <v>0</v>
          </cell>
          <cell r="E175">
            <v>4975.74</v>
          </cell>
          <cell r="F175">
            <v>3.9312620585424824E-5</v>
          </cell>
          <cell r="G175">
            <v>4975.74</v>
          </cell>
          <cell r="H175">
            <v>691</v>
          </cell>
          <cell r="I175" t="str">
            <v>53</v>
          </cell>
          <cell r="J175" t="str">
            <v>POWER SYSTEMS</v>
          </cell>
          <cell r="K175" t="str">
            <v>NonBarg</v>
          </cell>
          <cell r="L175" t="str">
            <v>NonProd</v>
          </cell>
          <cell r="M175" t="str">
            <v>Yes</v>
          </cell>
          <cell r="N175" t="str">
            <v>Other</v>
          </cell>
          <cell r="O175">
            <v>197.5</v>
          </cell>
          <cell r="P175">
            <v>4975.74</v>
          </cell>
          <cell r="Q175">
            <v>0</v>
          </cell>
          <cell r="R175">
            <v>4975.74</v>
          </cell>
          <cell r="S175">
            <v>4975.74</v>
          </cell>
        </row>
        <row r="176">
          <cell r="B176" t="str">
            <v>100</v>
          </cell>
          <cell r="C176" t="str">
            <v>REST TIME</v>
          </cell>
          <cell r="D176">
            <v>0</v>
          </cell>
          <cell r="E176">
            <v>101.34</v>
          </cell>
          <cell r="F176">
            <v>8.0067305971110874E-7</v>
          </cell>
          <cell r="G176">
            <v>101.34</v>
          </cell>
          <cell r="H176">
            <v>868</v>
          </cell>
          <cell r="I176" t="str">
            <v>56</v>
          </cell>
          <cell r="J176" t="str">
            <v>POWER GENERATION</v>
          </cell>
          <cell r="K176" t="str">
            <v>NonBarg</v>
          </cell>
          <cell r="L176" t="str">
            <v>NonProd</v>
          </cell>
          <cell r="M176" t="str">
            <v>Yes</v>
          </cell>
          <cell r="N176" t="str">
            <v>Other</v>
          </cell>
          <cell r="O176">
            <v>5</v>
          </cell>
          <cell r="P176">
            <v>101.34</v>
          </cell>
          <cell r="Q176">
            <v>0</v>
          </cell>
          <cell r="R176">
            <v>101.34</v>
          </cell>
          <cell r="S176">
            <v>101.34</v>
          </cell>
        </row>
        <row r="177">
          <cell r="B177" t="str">
            <v>110</v>
          </cell>
          <cell r="C177" t="str">
            <v>WORK HEADQUARTERS</v>
          </cell>
          <cell r="D177">
            <v>0</v>
          </cell>
          <cell r="E177">
            <v>98491.48</v>
          </cell>
          <cell r="F177">
            <v>7.7816730458925862E-4</v>
          </cell>
          <cell r="G177">
            <v>98491.48</v>
          </cell>
          <cell r="H177">
            <v>227</v>
          </cell>
          <cell r="I177" t="str">
            <v>53</v>
          </cell>
          <cell r="J177" t="str">
            <v>POWER SYSTEMS</v>
          </cell>
          <cell r="K177" t="str">
            <v>Barg</v>
          </cell>
          <cell r="L177" t="str">
            <v>NonProd</v>
          </cell>
          <cell r="M177" t="str">
            <v>Yes</v>
          </cell>
          <cell r="N177" t="str">
            <v>Other</v>
          </cell>
          <cell r="O177">
            <v>4393</v>
          </cell>
          <cell r="P177">
            <v>98491.48</v>
          </cell>
          <cell r="Q177">
            <v>98491.48</v>
          </cell>
          <cell r="R177">
            <v>0</v>
          </cell>
          <cell r="S177">
            <v>98491.48</v>
          </cell>
        </row>
        <row r="178">
          <cell r="B178" t="str">
            <v>120</v>
          </cell>
          <cell r="C178" t="str">
            <v>TRAVEL TIME</v>
          </cell>
          <cell r="D178">
            <v>0</v>
          </cell>
          <cell r="E178">
            <v>12225.9</v>
          </cell>
          <cell r="F178">
            <v>9.6595113091790441E-5</v>
          </cell>
          <cell r="G178">
            <v>12225.9</v>
          </cell>
          <cell r="H178">
            <v>10</v>
          </cell>
          <cell r="I178" t="str">
            <v>31</v>
          </cell>
          <cell r="J178" t="str">
            <v>NUCLEAR DIVISION</v>
          </cell>
          <cell r="K178" t="str">
            <v>Barg</v>
          </cell>
          <cell r="L178" t="str">
            <v>NonProd</v>
          </cell>
          <cell r="M178" t="str">
            <v>Yes</v>
          </cell>
          <cell r="N178" t="str">
            <v>Other</v>
          </cell>
          <cell r="O178">
            <v>490.5</v>
          </cell>
          <cell r="P178">
            <v>12225.9</v>
          </cell>
          <cell r="Q178">
            <v>12225.9</v>
          </cell>
          <cell r="R178">
            <v>0</v>
          </cell>
          <cell r="S178">
            <v>12225.9</v>
          </cell>
        </row>
        <row r="179">
          <cell r="B179" t="str">
            <v>120</v>
          </cell>
          <cell r="C179" t="str">
            <v>TRAVEL TIME</v>
          </cell>
          <cell r="D179">
            <v>0</v>
          </cell>
          <cell r="E179">
            <v>27600.34</v>
          </cell>
          <cell r="F179">
            <v>2.1806639704822285E-4</v>
          </cell>
          <cell r="G179">
            <v>27600.34</v>
          </cell>
          <cell r="H179">
            <v>228</v>
          </cell>
          <cell r="I179" t="str">
            <v>53</v>
          </cell>
          <cell r="J179" t="str">
            <v>POWER SYSTEMS</v>
          </cell>
          <cell r="K179" t="str">
            <v>Barg</v>
          </cell>
          <cell r="L179" t="str">
            <v>NonProd</v>
          </cell>
          <cell r="M179" t="str">
            <v>Yes</v>
          </cell>
          <cell r="N179" t="str">
            <v>Other</v>
          </cell>
          <cell r="O179">
            <v>1183.5</v>
          </cell>
          <cell r="P179">
            <v>27600.34</v>
          </cell>
          <cell r="Q179">
            <v>27600.34</v>
          </cell>
          <cell r="R179">
            <v>0</v>
          </cell>
          <cell r="S179">
            <v>27600.34</v>
          </cell>
        </row>
        <row r="180">
          <cell r="B180" t="str">
            <v>120</v>
          </cell>
          <cell r="C180" t="str">
            <v>TRAVEL TIME</v>
          </cell>
          <cell r="D180">
            <v>0</v>
          </cell>
          <cell r="E180">
            <v>77949.91</v>
          </cell>
          <cell r="F180">
            <v>6.1587125462705299E-4</v>
          </cell>
          <cell r="G180">
            <v>77949.91</v>
          </cell>
          <cell r="H180">
            <v>358</v>
          </cell>
          <cell r="I180" t="str">
            <v>56</v>
          </cell>
          <cell r="J180" t="str">
            <v>POWER GENERATION</v>
          </cell>
          <cell r="K180" t="str">
            <v>Barg</v>
          </cell>
          <cell r="L180" t="str">
            <v>NonProd</v>
          </cell>
          <cell r="M180" t="str">
            <v>Yes</v>
          </cell>
          <cell r="N180" t="str">
            <v>Other</v>
          </cell>
          <cell r="O180">
            <v>3248.25</v>
          </cell>
          <cell r="P180">
            <v>77949.91</v>
          </cell>
          <cell r="Q180">
            <v>77949.91</v>
          </cell>
          <cell r="R180">
            <v>0</v>
          </cell>
          <cell r="S180">
            <v>77949.91</v>
          </cell>
        </row>
        <row r="181">
          <cell r="B181" t="str">
            <v>120</v>
          </cell>
          <cell r="C181" t="str">
            <v>TRAVEL TIME</v>
          </cell>
          <cell r="D181">
            <v>0</v>
          </cell>
          <cell r="E181">
            <v>48.03</v>
          </cell>
          <cell r="F181">
            <v>3.7947826187018506E-7</v>
          </cell>
          <cell r="G181">
            <v>48.03</v>
          </cell>
          <cell r="H181">
            <v>458</v>
          </cell>
          <cell r="I181" t="str">
            <v>58</v>
          </cell>
          <cell r="J181" t="str">
            <v>INFO MANAGEMENT</v>
          </cell>
          <cell r="K181" t="str">
            <v>Barg</v>
          </cell>
          <cell r="L181" t="str">
            <v>NonProd</v>
          </cell>
          <cell r="M181" t="str">
            <v>Yes</v>
          </cell>
          <cell r="N181" t="str">
            <v>Other</v>
          </cell>
          <cell r="O181">
            <v>2.5</v>
          </cell>
          <cell r="P181">
            <v>48.03</v>
          </cell>
          <cell r="Q181">
            <v>48.03</v>
          </cell>
          <cell r="R181">
            <v>0</v>
          </cell>
          <cell r="S181">
            <v>48.03</v>
          </cell>
        </row>
        <row r="182">
          <cell r="B182" t="str">
            <v>120</v>
          </cell>
          <cell r="C182" t="str">
            <v>TRAVEL TIME</v>
          </cell>
          <cell r="D182">
            <v>0</v>
          </cell>
          <cell r="E182">
            <v>54</v>
          </cell>
          <cell r="F182">
            <v>4.2664639060982704E-7</v>
          </cell>
          <cell r="G182">
            <v>54</v>
          </cell>
          <cell r="H182">
            <v>239</v>
          </cell>
          <cell r="I182" t="str">
            <v>34</v>
          </cell>
          <cell r="J182" t="str">
            <v>HUMAN RESRC &amp; CORP SVCS</v>
          </cell>
          <cell r="K182" t="str">
            <v>NonBarg</v>
          </cell>
          <cell r="L182" t="str">
            <v>NonProd</v>
          </cell>
          <cell r="M182" t="str">
            <v>Yes</v>
          </cell>
          <cell r="N182" t="str">
            <v>Other</v>
          </cell>
          <cell r="O182">
            <v>4.5</v>
          </cell>
          <cell r="P182">
            <v>54</v>
          </cell>
          <cell r="Q182">
            <v>0</v>
          </cell>
          <cell r="R182">
            <v>54</v>
          </cell>
          <cell r="S182">
            <v>54</v>
          </cell>
        </row>
        <row r="183">
          <cell r="B183" t="str">
            <v>120</v>
          </cell>
          <cell r="C183" t="str">
            <v>TRAVEL TIME</v>
          </cell>
          <cell r="D183">
            <v>0</v>
          </cell>
          <cell r="E183">
            <v>514.22</v>
          </cell>
          <cell r="F183">
            <v>4.0627797588775049E-6</v>
          </cell>
          <cell r="G183">
            <v>514.22</v>
          </cell>
          <cell r="H183">
            <v>577</v>
          </cell>
          <cell r="I183" t="str">
            <v>51</v>
          </cell>
          <cell r="J183" t="str">
            <v>CUSTOMER SERVICE</v>
          </cell>
          <cell r="K183" t="str">
            <v>NonBarg</v>
          </cell>
          <cell r="L183" t="str">
            <v>NonProd</v>
          </cell>
          <cell r="M183" t="str">
            <v>Yes</v>
          </cell>
          <cell r="N183" t="str">
            <v>Other</v>
          </cell>
          <cell r="O183">
            <v>42</v>
          </cell>
          <cell r="P183">
            <v>514.22</v>
          </cell>
          <cell r="Q183">
            <v>0</v>
          </cell>
          <cell r="R183">
            <v>514.22</v>
          </cell>
          <cell r="S183">
            <v>514.22</v>
          </cell>
        </row>
        <row r="184">
          <cell r="B184" t="str">
            <v>120</v>
          </cell>
          <cell r="C184" t="str">
            <v>TRAVEL TIME</v>
          </cell>
          <cell r="D184">
            <v>0</v>
          </cell>
          <cell r="E184">
            <v>197.1</v>
          </cell>
          <cell r="F184">
            <v>1.5572593257258685E-6</v>
          </cell>
          <cell r="G184">
            <v>197.1</v>
          </cell>
          <cell r="H184">
            <v>692</v>
          </cell>
          <cell r="I184" t="str">
            <v>53</v>
          </cell>
          <cell r="J184" t="str">
            <v>POWER SYSTEMS</v>
          </cell>
          <cell r="K184" t="str">
            <v>NonBarg</v>
          </cell>
          <cell r="L184" t="str">
            <v>NonProd</v>
          </cell>
          <cell r="M184" t="str">
            <v>Yes</v>
          </cell>
          <cell r="N184" t="str">
            <v>Other</v>
          </cell>
          <cell r="O184">
            <v>11</v>
          </cell>
          <cell r="P184">
            <v>197.1</v>
          </cell>
          <cell r="Q184">
            <v>0</v>
          </cell>
          <cell r="R184">
            <v>197.1</v>
          </cell>
          <cell r="S184">
            <v>197.1</v>
          </cell>
        </row>
        <row r="185">
          <cell r="B185" t="str">
            <v>120</v>
          </cell>
          <cell r="C185" t="str">
            <v>TRAVEL TIME</v>
          </cell>
          <cell r="D185">
            <v>0</v>
          </cell>
          <cell r="E185">
            <v>79.31</v>
          </cell>
          <cell r="F185">
            <v>6.2661713406047007E-7</v>
          </cell>
          <cell r="G185">
            <v>79.31</v>
          </cell>
          <cell r="H185">
            <v>869</v>
          </cell>
          <cell r="I185" t="str">
            <v>56</v>
          </cell>
          <cell r="J185" t="str">
            <v>POWER GENERATION</v>
          </cell>
          <cell r="K185" t="str">
            <v>NonBarg</v>
          </cell>
          <cell r="L185" t="str">
            <v>NonProd</v>
          </cell>
          <cell r="M185" t="str">
            <v>Yes</v>
          </cell>
          <cell r="N185" t="str">
            <v>Other</v>
          </cell>
          <cell r="O185">
            <v>3</v>
          </cell>
          <cell r="P185">
            <v>79.31</v>
          </cell>
          <cell r="Q185">
            <v>0</v>
          </cell>
          <cell r="R185">
            <v>79.31</v>
          </cell>
          <cell r="S185">
            <v>79.31</v>
          </cell>
        </row>
        <row r="186">
          <cell r="B186" t="str">
            <v>120</v>
          </cell>
          <cell r="C186" t="str">
            <v>TRAVEL TIME</v>
          </cell>
          <cell r="D186">
            <v>0</v>
          </cell>
          <cell r="E186">
            <v>124.84</v>
          </cell>
          <cell r="F186">
            <v>9.8634324821723722E-7</v>
          </cell>
          <cell r="G186">
            <v>124.84</v>
          </cell>
          <cell r="H186">
            <v>976</v>
          </cell>
          <cell r="I186" t="str">
            <v>58</v>
          </cell>
          <cell r="J186" t="str">
            <v>INFO MANAGEMENT</v>
          </cell>
          <cell r="K186" t="str">
            <v>NonBarg</v>
          </cell>
          <cell r="L186" t="str">
            <v>NonProd</v>
          </cell>
          <cell r="M186" t="str">
            <v>Yes</v>
          </cell>
          <cell r="N186" t="str">
            <v>Other</v>
          </cell>
          <cell r="O186">
            <v>5.5</v>
          </cell>
          <cell r="P186">
            <v>124.84</v>
          </cell>
          <cell r="Q186">
            <v>0</v>
          </cell>
          <cell r="R186">
            <v>124.84</v>
          </cell>
          <cell r="S186">
            <v>124.84</v>
          </cell>
        </row>
        <row r="187">
          <cell r="B187" t="str">
            <v>130</v>
          </cell>
          <cell r="C187" t="str">
            <v>EQUIPMENT BREAKDOWN</v>
          </cell>
          <cell r="D187">
            <v>0</v>
          </cell>
          <cell r="E187">
            <v>115.08</v>
          </cell>
          <cell r="F187">
            <v>9.0923086354405355E-7</v>
          </cell>
          <cell r="G187">
            <v>115.08</v>
          </cell>
          <cell r="H187">
            <v>11</v>
          </cell>
          <cell r="I187" t="str">
            <v>31</v>
          </cell>
          <cell r="J187" t="str">
            <v>NUCLEAR DIVISION</v>
          </cell>
          <cell r="K187" t="str">
            <v>Barg</v>
          </cell>
          <cell r="L187" t="str">
            <v>NonProd</v>
          </cell>
          <cell r="M187" t="str">
            <v>Yes</v>
          </cell>
          <cell r="N187" t="str">
            <v>Other</v>
          </cell>
          <cell r="O187">
            <v>8.25</v>
          </cell>
          <cell r="P187">
            <v>115.08</v>
          </cell>
          <cell r="Q187">
            <v>115.08</v>
          </cell>
          <cell r="R187">
            <v>0</v>
          </cell>
          <cell r="S187">
            <v>115.08</v>
          </cell>
        </row>
        <row r="188">
          <cell r="B188" t="str">
            <v>130</v>
          </cell>
          <cell r="C188" t="str">
            <v>EQUIPMENT BREAKDOWN</v>
          </cell>
          <cell r="D188">
            <v>0</v>
          </cell>
          <cell r="E188">
            <v>13</v>
          </cell>
          <cell r="F188">
            <v>1.0271116810977318E-7</v>
          </cell>
          <cell r="G188">
            <v>13</v>
          </cell>
          <cell r="H188">
            <v>124</v>
          </cell>
          <cell r="I188" t="str">
            <v>34</v>
          </cell>
          <cell r="J188" t="str">
            <v>HUMAN RESRC &amp; CORP SVCS</v>
          </cell>
          <cell r="K188" t="str">
            <v>Barg</v>
          </cell>
          <cell r="L188" t="str">
            <v>NonProd</v>
          </cell>
          <cell r="M188" t="str">
            <v>Yes</v>
          </cell>
          <cell r="N188" t="str">
            <v>Other</v>
          </cell>
          <cell r="O188">
            <v>0.5</v>
          </cell>
          <cell r="P188">
            <v>13</v>
          </cell>
          <cell r="Q188">
            <v>13</v>
          </cell>
          <cell r="R188">
            <v>0</v>
          </cell>
          <cell r="S188">
            <v>13</v>
          </cell>
        </row>
        <row r="189">
          <cell r="B189" t="str">
            <v>130</v>
          </cell>
          <cell r="C189" t="str">
            <v>EQUIPMENT BREAKDOWN</v>
          </cell>
          <cell r="D189">
            <v>0</v>
          </cell>
          <cell r="E189">
            <v>94.28</v>
          </cell>
          <cell r="F189">
            <v>7.4489299456841655E-7</v>
          </cell>
          <cell r="G189">
            <v>94.28</v>
          </cell>
          <cell r="H189">
            <v>182</v>
          </cell>
          <cell r="I189" t="str">
            <v>51</v>
          </cell>
          <cell r="J189" t="str">
            <v>CUSTOMER SERVICE</v>
          </cell>
          <cell r="K189" t="str">
            <v>Barg</v>
          </cell>
          <cell r="L189" t="str">
            <v>NonProd</v>
          </cell>
          <cell r="M189" t="str">
            <v>Yes</v>
          </cell>
          <cell r="N189" t="str">
            <v>Other</v>
          </cell>
          <cell r="O189">
            <v>4</v>
          </cell>
          <cell r="P189">
            <v>94.28</v>
          </cell>
          <cell r="Q189">
            <v>94.28</v>
          </cell>
          <cell r="R189">
            <v>0</v>
          </cell>
          <cell r="S189">
            <v>94.28</v>
          </cell>
        </row>
        <row r="190">
          <cell r="B190" t="str">
            <v>130</v>
          </cell>
          <cell r="C190" t="str">
            <v>EQUIPMENT BREAKDOWN</v>
          </cell>
          <cell r="D190">
            <v>0</v>
          </cell>
          <cell r="E190">
            <v>271201.64</v>
          </cell>
          <cell r="F190">
            <v>2.142725941360476E-3</v>
          </cell>
          <cell r="G190">
            <v>271201.64</v>
          </cell>
          <cell r="H190">
            <v>229</v>
          </cell>
          <cell r="I190" t="str">
            <v>53</v>
          </cell>
          <cell r="J190" t="str">
            <v>POWER SYSTEMS</v>
          </cell>
          <cell r="K190" t="str">
            <v>Barg</v>
          </cell>
          <cell r="L190" t="str">
            <v>NonProd</v>
          </cell>
          <cell r="M190" t="str">
            <v>Yes</v>
          </cell>
          <cell r="N190" t="str">
            <v>Other</v>
          </cell>
          <cell r="O190">
            <v>11504.25</v>
          </cell>
          <cell r="P190">
            <v>271201.64</v>
          </cell>
          <cell r="Q190">
            <v>271201.64</v>
          </cell>
          <cell r="R190">
            <v>0</v>
          </cell>
          <cell r="S190">
            <v>271201.64</v>
          </cell>
        </row>
        <row r="191">
          <cell r="B191" t="str">
            <v>130</v>
          </cell>
          <cell r="C191" t="str">
            <v>EQUIPMENT BREAKDOWN</v>
          </cell>
          <cell r="D191">
            <v>0</v>
          </cell>
          <cell r="E191">
            <v>333.6</v>
          </cell>
          <cell r="F191">
            <v>2.6357265908784872E-6</v>
          </cell>
          <cell r="G191">
            <v>333.6</v>
          </cell>
          <cell r="H191">
            <v>359</v>
          </cell>
          <cell r="I191" t="str">
            <v>56</v>
          </cell>
          <cell r="J191" t="str">
            <v>POWER GENERATION</v>
          </cell>
          <cell r="K191" t="str">
            <v>Barg</v>
          </cell>
          <cell r="L191" t="str">
            <v>NonProd</v>
          </cell>
          <cell r="M191" t="str">
            <v>Yes</v>
          </cell>
          <cell r="N191" t="str">
            <v>Other</v>
          </cell>
          <cell r="O191">
            <v>12</v>
          </cell>
          <cell r="P191">
            <v>333.6</v>
          </cell>
          <cell r="Q191">
            <v>333.6</v>
          </cell>
          <cell r="R191">
            <v>0</v>
          </cell>
          <cell r="S191">
            <v>333.6</v>
          </cell>
        </row>
        <row r="192">
          <cell r="B192" t="str">
            <v>130</v>
          </cell>
          <cell r="C192" t="str">
            <v>EQUIPMENT BREAKDOWN</v>
          </cell>
          <cell r="D192">
            <v>0</v>
          </cell>
          <cell r="E192">
            <v>5.13</v>
          </cell>
          <cell r="F192">
            <v>4.0531407107933565E-8</v>
          </cell>
          <cell r="G192">
            <v>5.13</v>
          </cell>
          <cell r="H192">
            <v>578</v>
          </cell>
          <cell r="I192" t="str">
            <v>51</v>
          </cell>
          <cell r="J192" t="str">
            <v>CUSTOMER SERVICE</v>
          </cell>
          <cell r="K192" t="str">
            <v>NonBarg</v>
          </cell>
          <cell r="L192" t="str">
            <v>NonProd</v>
          </cell>
          <cell r="M192" t="str">
            <v>Yes</v>
          </cell>
          <cell r="N192" t="str">
            <v>Other</v>
          </cell>
          <cell r="O192">
            <v>0.5</v>
          </cell>
          <cell r="P192">
            <v>5.13</v>
          </cell>
          <cell r="Q192">
            <v>0</v>
          </cell>
          <cell r="R192">
            <v>5.13</v>
          </cell>
          <cell r="S192">
            <v>5.13</v>
          </cell>
        </row>
        <row r="193">
          <cell r="B193" t="str">
            <v>140</v>
          </cell>
          <cell r="C193" t="str">
            <v>SAFETY MEETING</v>
          </cell>
          <cell r="D193">
            <v>0</v>
          </cell>
          <cell r="E193">
            <v>15437.87</v>
          </cell>
          <cell r="F193">
            <v>1.2197243544821724E-4</v>
          </cell>
          <cell r="G193">
            <v>15437.87</v>
          </cell>
          <cell r="H193">
            <v>12</v>
          </cell>
          <cell r="I193" t="str">
            <v>31</v>
          </cell>
          <cell r="J193" t="str">
            <v>NUCLEAR DIVISION</v>
          </cell>
          <cell r="K193" t="str">
            <v>Barg</v>
          </cell>
          <cell r="L193" t="str">
            <v>NonProd</v>
          </cell>
          <cell r="M193" t="str">
            <v>Yes</v>
          </cell>
          <cell r="N193" t="str">
            <v>Other</v>
          </cell>
          <cell r="O193">
            <v>640</v>
          </cell>
          <cell r="P193">
            <v>15437.87</v>
          </cell>
          <cell r="Q193">
            <v>15437.87</v>
          </cell>
          <cell r="R193">
            <v>0</v>
          </cell>
          <cell r="S193">
            <v>15437.87</v>
          </cell>
        </row>
        <row r="194">
          <cell r="B194" t="str">
            <v>140</v>
          </cell>
          <cell r="C194" t="str">
            <v>SAFETY MEETING</v>
          </cell>
          <cell r="D194">
            <v>0</v>
          </cell>
          <cell r="E194">
            <v>438.92</v>
          </cell>
          <cell r="F194">
            <v>3.4678450697493573E-6</v>
          </cell>
          <cell r="G194">
            <v>438.92</v>
          </cell>
          <cell r="H194">
            <v>125</v>
          </cell>
          <cell r="I194" t="str">
            <v>34</v>
          </cell>
          <cell r="J194" t="str">
            <v>HUMAN RESRC &amp; CORP SVCS</v>
          </cell>
          <cell r="K194" t="str">
            <v>Barg</v>
          </cell>
          <cell r="L194" t="str">
            <v>NonProd</v>
          </cell>
          <cell r="M194" t="str">
            <v>Yes</v>
          </cell>
          <cell r="N194" t="str">
            <v>Other</v>
          </cell>
          <cell r="O194">
            <v>17.5</v>
          </cell>
          <cell r="P194">
            <v>438.92</v>
          </cell>
          <cell r="Q194">
            <v>438.92</v>
          </cell>
          <cell r="R194">
            <v>0</v>
          </cell>
          <cell r="S194">
            <v>438.92</v>
          </cell>
        </row>
        <row r="195">
          <cell r="B195" t="str">
            <v>140</v>
          </cell>
          <cell r="C195" t="str">
            <v>SAFETY MEETING</v>
          </cell>
          <cell r="D195">
            <v>0</v>
          </cell>
          <cell r="E195">
            <v>14435.05</v>
          </cell>
          <cell r="F195">
            <v>1.1404929594022932E-4</v>
          </cell>
          <cell r="G195">
            <v>14435.05</v>
          </cell>
          <cell r="H195">
            <v>183</v>
          </cell>
          <cell r="I195" t="str">
            <v>51</v>
          </cell>
          <cell r="J195" t="str">
            <v>CUSTOMER SERVICE</v>
          </cell>
          <cell r="K195" t="str">
            <v>Barg</v>
          </cell>
          <cell r="L195" t="str">
            <v>NonProd</v>
          </cell>
          <cell r="M195" t="str">
            <v>Yes</v>
          </cell>
          <cell r="N195" t="str">
            <v>Other</v>
          </cell>
          <cell r="O195">
            <v>623.25</v>
          </cell>
          <cell r="P195">
            <v>14435.05</v>
          </cell>
          <cell r="Q195">
            <v>14435.05</v>
          </cell>
          <cell r="R195">
            <v>0</v>
          </cell>
          <cell r="S195">
            <v>14435.05</v>
          </cell>
        </row>
        <row r="196">
          <cell r="B196" t="str">
            <v>140</v>
          </cell>
          <cell r="C196" t="str">
            <v>SAFETY MEETING</v>
          </cell>
          <cell r="D196">
            <v>0</v>
          </cell>
          <cell r="E196">
            <v>1559851.86</v>
          </cell>
          <cell r="F196">
            <v>1.2324169739907876E-2</v>
          </cell>
          <cell r="G196">
            <v>1559851.86</v>
          </cell>
          <cell r="H196">
            <v>230</v>
          </cell>
          <cell r="I196" t="str">
            <v>53</v>
          </cell>
          <cell r="J196" t="str">
            <v>POWER SYSTEMS</v>
          </cell>
          <cell r="K196" t="str">
            <v>Barg</v>
          </cell>
          <cell r="L196" t="str">
            <v>NonProd</v>
          </cell>
          <cell r="M196" t="str">
            <v>Yes</v>
          </cell>
          <cell r="N196" t="str">
            <v>Other</v>
          </cell>
          <cell r="O196">
            <v>65536.25</v>
          </cell>
          <cell r="P196">
            <v>1559851.86</v>
          </cell>
          <cell r="Q196">
            <v>1559851.86</v>
          </cell>
          <cell r="R196">
            <v>0</v>
          </cell>
          <cell r="S196">
            <v>1559851.86</v>
          </cell>
        </row>
        <row r="197">
          <cell r="B197" t="str">
            <v>140</v>
          </cell>
          <cell r="C197" t="str">
            <v>SAFETY MEETING</v>
          </cell>
          <cell r="D197">
            <v>0</v>
          </cell>
          <cell r="E197">
            <v>64804.35</v>
          </cell>
          <cell r="F197">
            <v>5.1201003746881378E-4</v>
          </cell>
          <cell r="G197">
            <v>64804.35</v>
          </cell>
          <cell r="H197">
            <v>360</v>
          </cell>
          <cell r="I197" t="str">
            <v>56</v>
          </cell>
          <cell r="J197" t="str">
            <v>POWER GENERATION</v>
          </cell>
          <cell r="K197" t="str">
            <v>Barg</v>
          </cell>
          <cell r="L197" t="str">
            <v>NonProd</v>
          </cell>
          <cell r="M197" t="str">
            <v>Yes</v>
          </cell>
          <cell r="N197" t="str">
            <v>Other</v>
          </cell>
          <cell r="O197">
            <v>2688</v>
          </cell>
          <cell r="P197">
            <v>64804.35</v>
          </cell>
          <cell r="Q197">
            <v>64804.35</v>
          </cell>
          <cell r="R197">
            <v>0</v>
          </cell>
          <cell r="S197">
            <v>64804.35</v>
          </cell>
        </row>
        <row r="198">
          <cell r="B198" t="str">
            <v>140</v>
          </cell>
          <cell r="C198" t="str">
            <v>SAFETY MEETING</v>
          </cell>
          <cell r="D198">
            <v>0</v>
          </cell>
          <cell r="E198">
            <v>75.680000000000007</v>
          </cell>
          <cell r="F198">
            <v>5.9793701558058724E-7</v>
          </cell>
          <cell r="G198">
            <v>75.680000000000007</v>
          </cell>
          <cell r="H198">
            <v>240</v>
          </cell>
          <cell r="I198" t="str">
            <v>34</v>
          </cell>
          <cell r="J198" t="str">
            <v>HUMAN RESRC &amp; CORP SVCS</v>
          </cell>
          <cell r="K198" t="str">
            <v>NonBarg</v>
          </cell>
          <cell r="L198" t="str">
            <v>NonProd</v>
          </cell>
          <cell r="M198" t="str">
            <v>Yes</v>
          </cell>
          <cell r="N198" t="str">
            <v>Other</v>
          </cell>
          <cell r="O198">
            <v>6</v>
          </cell>
          <cell r="P198">
            <v>75.680000000000007</v>
          </cell>
          <cell r="Q198">
            <v>0</v>
          </cell>
          <cell r="R198">
            <v>75.680000000000007</v>
          </cell>
          <cell r="S198">
            <v>75.680000000000007</v>
          </cell>
        </row>
        <row r="199">
          <cell r="B199" t="str">
            <v>140</v>
          </cell>
          <cell r="C199" t="str">
            <v>SAFETY MEETING</v>
          </cell>
          <cell r="D199">
            <v>0</v>
          </cell>
          <cell r="E199">
            <v>18444.990000000002</v>
          </cell>
          <cell r="F199">
            <v>1.4573126682100655E-4</v>
          </cell>
          <cell r="G199">
            <v>18444.990000000002</v>
          </cell>
          <cell r="H199">
            <v>579</v>
          </cell>
          <cell r="I199" t="str">
            <v>51</v>
          </cell>
          <cell r="J199" t="str">
            <v>CUSTOMER SERVICE</v>
          </cell>
          <cell r="K199" t="str">
            <v>NonBarg</v>
          </cell>
          <cell r="L199" t="str">
            <v>NonProd</v>
          </cell>
          <cell r="M199" t="str">
            <v>Yes</v>
          </cell>
          <cell r="N199" t="str">
            <v>Other</v>
          </cell>
          <cell r="O199">
            <v>1020.25</v>
          </cell>
          <cell r="P199">
            <v>18444.990000000002</v>
          </cell>
          <cell r="Q199">
            <v>0</v>
          </cell>
          <cell r="R199">
            <v>18444.990000000002</v>
          </cell>
          <cell r="S199">
            <v>18444.990000000002</v>
          </cell>
        </row>
        <row r="200">
          <cell r="B200" t="str">
            <v>140</v>
          </cell>
          <cell r="C200" t="str">
            <v>SAFETY MEETING</v>
          </cell>
          <cell r="D200">
            <v>0</v>
          </cell>
          <cell r="E200">
            <v>1156.19</v>
          </cell>
          <cell r="F200">
            <v>9.1348942659106657E-6</v>
          </cell>
          <cell r="G200">
            <v>1156.19</v>
          </cell>
          <cell r="H200">
            <v>693</v>
          </cell>
          <cell r="I200" t="str">
            <v>53</v>
          </cell>
          <cell r="J200" t="str">
            <v>POWER SYSTEMS</v>
          </cell>
          <cell r="K200" t="str">
            <v>NonBarg</v>
          </cell>
          <cell r="L200" t="str">
            <v>NonProd</v>
          </cell>
          <cell r="M200" t="str">
            <v>Yes</v>
          </cell>
          <cell r="N200" t="str">
            <v>Other</v>
          </cell>
          <cell r="O200">
            <v>42</v>
          </cell>
          <cell r="P200">
            <v>1156.19</v>
          </cell>
          <cell r="Q200">
            <v>0</v>
          </cell>
          <cell r="R200">
            <v>1156.19</v>
          </cell>
          <cell r="S200">
            <v>1156.19</v>
          </cell>
        </row>
        <row r="201">
          <cell r="B201" t="str">
            <v>140</v>
          </cell>
          <cell r="C201" t="str">
            <v>SAFETY MEETING</v>
          </cell>
          <cell r="D201">
            <v>0</v>
          </cell>
          <cell r="E201">
            <v>1467.86</v>
          </cell>
          <cell r="F201">
            <v>1.159735501704705E-5</v>
          </cell>
          <cell r="G201">
            <v>1467.86</v>
          </cell>
          <cell r="H201">
            <v>870</v>
          </cell>
          <cell r="I201" t="str">
            <v>56</v>
          </cell>
          <cell r="J201" t="str">
            <v>POWER GENERATION</v>
          </cell>
          <cell r="K201" t="str">
            <v>NonBarg</v>
          </cell>
          <cell r="L201" t="str">
            <v>NonProd</v>
          </cell>
          <cell r="M201" t="str">
            <v>Yes</v>
          </cell>
          <cell r="N201" t="str">
            <v>Other</v>
          </cell>
          <cell r="O201">
            <v>47</v>
          </cell>
          <cell r="P201">
            <v>1467.86</v>
          </cell>
          <cell r="Q201">
            <v>0</v>
          </cell>
          <cell r="R201">
            <v>1467.86</v>
          </cell>
          <cell r="S201">
            <v>1467.86</v>
          </cell>
        </row>
        <row r="202">
          <cell r="B202" t="str">
            <v>150</v>
          </cell>
          <cell r="C202" t="str">
            <v>CO/UNION MEETING</v>
          </cell>
          <cell r="D202">
            <v>0</v>
          </cell>
          <cell r="E202">
            <v>454.2</v>
          </cell>
          <cell r="F202">
            <v>3.5885701965737671E-6</v>
          </cell>
          <cell r="G202">
            <v>454.2</v>
          </cell>
          <cell r="H202">
            <v>13</v>
          </cell>
          <cell r="I202" t="str">
            <v>31</v>
          </cell>
          <cell r="J202" t="str">
            <v>NUCLEAR DIVISION</v>
          </cell>
          <cell r="K202" t="str">
            <v>Barg</v>
          </cell>
          <cell r="L202" t="str">
            <v>NonProd</v>
          </cell>
          <cell r="M202" t="str">
            <v>Yes</v>
          </cell>
          <cell r="N202" t="str">
            <v>Other</v>
          </cell>
          <cell r="O202">
            <v>21.5</v>
          </cell>
          <cell r="P202">
            <v>454.2</v>
          </cell>
          <cell r="Q202">
            <v>454.2</v>
          </cell>
          <cell r="R202">
            <v>0</v>
          </cell>
          <cell r="S202">
            <v>454.2</v>
          </cell>
        </row>
        <row r="203">
          <cell r="B203" t="str">
            <v>150</v>
          </cell>
          <cell r="C203" t="str">
            <v>CO/UNION MEETING</v>
          </cell>
          <cell r="D203">
            <v>0</v>
          </cell>
          <cell r="E203">
            <v>64.98</v>
          </cell>
          <cell r="F203">
            <v>5.1339782336715858E-7</v>
          </cell>
          <cell r="G203">
            <v>64.98</v>
          </cell>
          <cell r="H203">
            <v>126</v>
          </cell>
          <cell r="I203" t="str">
            <v>34</v>
          </cell>
          <cell r="J203" t="str">
            <v>HUMAN RESRC &amp; CORP SVCS</v>
          </cell>
          <cell r="K203" t="str">
            <v>Barg</v>
          </cell>
          <cell r="L203" t="str">
            <v>NonProd</v>
          </cell>
          <cell r="M203" t="str">
            <v>Yes</v>
          </cell>
          <cell r="N203" t="str">
            <v>Other</v>
          </cell>
          <cell r="O203">
            <v>2.5</v>
          </cell>
          <cell r="P203">
            <v>64.98</v>
          </cell>
          <cell r="Q203">
            <v>64.98</v>
          </cell>
          <cell r="R203">
            <v>0</v>
          </cell>
          <cell r="S203">
            <v>64.98</v>
          </cell>
        </row>
        <row r="204">
          <cell r="B204" t="str">
            <v>150</v>
          </cell>
          <cell r="C204" t="str">
            <v>CO/UNION MEETING</v>
          </cell>
          <cell r="D204">
            <v>0</v>
          </cell>
          <cell r="E204">
            <v>33925.15</v>
          </cell>
          <cell r="F204">
            <v>2.6803782959994397E-4</v>
          </cell>
          <cell r="G204">
            <v>33925.15</v>
          </cell>
          <cell r="H204">
            <v>231</v>
          </cell>
          <cell r="I204" t="str">
            <v>53</v>
          </cell>
          <cell r="J204" t="str">
            <v>POWER SYSTEMS</v>
          </cell>
          <cell r="K204" t="str">
            <v>Barg</v>
          </cell>
          <cell r="L204" t="str">
            <v>NonProd</v>
          </cell>
          <cell r="M204" t="str">
            <v>Yes</v>
          </cell>
          <cell r="N204" t="str">
            <v>Other</v>
          </cell>
          <cell r="O204">
            <v>1399</v>
          </cell>
          <cell r="P204">
            <v>33925.15</v>
          </cell>
          <cell r="Q204">
            <v>33925.15</v>
          </cell>
          <cell r="R204">
            <v>0</v>
          </cell>
          <cell r="S204">
            <v>33925.15</v>
          </cell>
        </row>
        <row r="205">
          <cell r="B205" t="str">
            <v>150</v>
          </cell>
          <cell r="C205" t="str">
            <v>CO/UNION MEETING</v>
          </cell>
          <cell r="D205">
            <v>0</v>
          </cell>
          <cell r="E205">
            <v>23692.83</v>
          </cell>
          <cell r="F205">
            <v>1.8719371116355979E-4</v>
          </cell>
          <cell r="G205">
            <v>23692.83</v>
          </cell>
          <cell r="H205">
            <v>361</v>
          </cell>
          <cell r="I205" t="str">
            <v>56</v>
          </cell>
          <cell r="J205" t="str">
            <v>POWER GENERATION</v>
          </cell>
          <cell r="K205" t="str">
            <v>Barg</v>
          </cell>
          <cell r="L205" t="str">
            <v>NonProd</v>
          </cell>
          <cell r="M205" t="str">
            <v>Yes</v>
          </cell>
          <cell r="N205" t="str">
            <v>Other</v>
          </cell>
          <cell r="O205">
            <v>986</v>
          </cell>
          <cell r="P205">
            <v>23692.83</v>
          </cell>
          <cell r="Q205">
            <v>23692.83</v>
          </cell>
          <cell r="R205">
            <v>0</v>
          </cell>
          <cell r="S205">
            <v>23692.83</v>
          </cell>
        </row>
        <row r="206">
          <cell r="B206" t="str">
            <v>150</v>
          </cell>
          <cell r="C206" t="str">
            <v>CO/UNION MEETING</v>
          </cell>
          <cell r="D206">
            <v>0</v>
          </cell>
          <cell r="E206">
            <v>470.2</v>
          </cell>
          <cell r="F206">
            <v>3.7149839419396421E-6</v>
          </cell>
          <cell r="G206">
            <v>470.2</v>
          </cell>
          <cell r="H206">
            <v>871</v>
          </cell>
          <cell r="I206" t="str">
            <v>56</v>
          </cell>
          <cell r="J206" t="str">
            <v>POWER GENERATION</v>
          </cell>
          <cell r="K206" t="str">
            <v>NonBarg</v>
          </cell>
          <cell r="L206" t="str">
            <v>NonProd</v>
          </cell>
          <cell r="M206" t="str">
            <v>Yes</v>
          </cell>
          <cell r="N206" t="str">
            <v>Other</v>
          </cell>
          <cell r="O206">
            <v>20</v>
          </cell>
          <cell r="P206">
            <v>470.2</v>
          </cell>
          <cell r="Q206">
            <v>0</v>
          </cell>
          <cell r="R206">
            <v>470.2</v>
          </cell>
          <cell r="S206">
            <v>470.2</v>
          </cell>
        </row>
        <row r="207">
          <cell r="B207" t="str">
            <v>160</v>
          </cell>
          <cell r="C207" t="str">
            <v>OTHER MEETING</v>
          </cell>
          <cell r="D207">
            <v>0</v>
          </cell>
          <cell r="E207">
            <v>285825.58</v>
          </cell>
          <cell r="F207">
            <v>2.2582676305733401E-3</v>
          </cell>
          <cell r="G207">
            <v>285825.58</v>
          </cell>
          <cell r="H207">
            <v>14</v>
          </cell>
          <cell r="I207" t="str">
            <v>31</v>
          </cell>
          <cell r="J207" t="str">
            <v>NUCLEAR DIVISION</v>
          </cell>
          <cell r="K207" t="str">
            <v>Barg</v>
          </cell>
          <cell r="L207" t="str">
            <v>NonProd</v>
          </cell>
          <cell r="M207" t="str">
            <v>Yes</v>
          </cell>
          <cell r="N207" t="str">
            <v>Other</v>
          </cell>
          <cell r="O207">
            <v>11776.25</v>
          </cell>
          <cell r="P207">
            <v>285825.58</v>
          </cell>
          <cell r="Q207">
            <v>285825.58</v>
          </cell>
          <cell r="R207">
            <v>0</v>
          </cell>
          <cell r="S207">
            <v>285825.58</v>
          </cell>
        </row>
        <row r="208">
          <cell r="B208" t="str">
            <v>160</v>
          </cell>
          <cell r="C208" t="str">
            <v>OTHER MEETING</v>
          </cell>
          <cell r="D208">
            <v>0</v>
          </cell>
          <cell r="E208">
            <v>32.49</v>
          </cell>
          <cell r="F208">
            <v>2.5669891168357929E-7</v>
          </cell>
          <cell r="G208">
            <v>32.49</v>
          </cell>
          <cell r="H208">
            <v>127</v>
          </cell>
          <cell r="I208" t="str">
            <v>34</v>
          </cell>
          <cell r="J208" t="str">
            <v>HUMAN RESRC &amp; CORP SVCS</v>
          </cell>
          <cell r="K208" t="str">
            <v>Barg</v>
          </cell>
          <cell r="L208" t="str">
            <v>NonProd</v>
          </cell>
          <cell r="M208" t="str">
            <v>Yes</v>
          </cell>
          <cell r="N208" t="str">
            <v>Other</v>
          </cell>
          <cell r="O208">
            <v>1.25</v>
          </cell>
          <cell r="P208">
            <v>32.49</v>
          </cell>
          <cell r="Q208">
            <v>32.49</v>
          </cell>
          <cell r="R208">
            <v>0</v>
          </cell>
          <cell r="S208">
            <v>32.49</v>
          </cell>
        </row>
        <row r="209">
          <cell r="B209" t="str">
            <v>160</v>
          </cell>
          <cell r="C209" t="str">
            <v>OTHER MEETING</v>
          </cell>
          <cell r="D209">
            <v>0</v>
          </cell>
          <cell r="E209">
            <v>346.45</v>
          </cell>
          <cell r="F209">
            <v>2.7372526301254548E-6</v>
          </cell>
          <cell r="G209">
            <v>346.45</v>
          </cell>
          <cell r="H209">
            <v>184</v>
          </cell>
          <cell r="I209" t="str">
            <v>51</v>
          </cell>
          <cell r="J209" t="str">
            <v>CUSTOMER SERVICE</v>
          </cell>
          <cell r="K209" t="str">
            <v>Barg</v>
          </cell>
          <cell r="L209" t="str">
            <v>NonProd</v>
          </cell>
          <cell r="M209" t="str">
            <v>Yes</v>
          </cell>
          <cell r="N209" t="str">
            <v>Other</v>
          </cell>
          <cell r="O209">
            <v>15.5</v>
          </cell>
          <cell r="P209">
            <v>346.45</v>
          </cell>
          <cell r="Q209">
            <v>346.45</v>
          </cell>
          <cell r="R209">
            <v>0</v>
          </cell>
          <cell r="S209">
            <v>346.45</v>
          </cell>
        </row>
        <row r="210">
          <cell r="B210" t="str">
            <v>160</v>
          </cell>
          <cell r="C210" t="str">
            <v>OTHER MEETING</v>
          </cell>
          <cell r="D210">
            <v>0</v>
          </cell>
          <cell r="E210">
            <v>171716.79</v>
          </cell>
          <cell r="F210">
            <v>1.356710160381586E-3</v>
          </cell>
          <cell r="G210">
            <v>171716.79</v>
          </cell>
          <cell r="H210">
            <v>232</v>
          </cell>
          <cell r="I210" t="str">
            <v>53</v>
          </cell>
          <cell r="J210" t="str">
            <v>POWER SYSTEMS</v>
          </cell>
          <cell r="K210" t="str">
            <v>Barg</v>
          </cell>
          <cell r="L210" t="str">
            <v>NonProd</v>
          </cell>
          <cell r="M210" t="str">
            <v>Yes</v>
          </cell>
          <cell r="N210" t="str">
            <v>Other</v>
          </cell>
          <cell r="O210">
            <v>7517.5</v>
          </cell>
          <cell r="P210">
            <v>171716.79</v>
          </cell>
          <cell r="Q210">
            <v>171716.79</v>
          </cell>
          <cell r="R210">
            <v>0</v>
          </cell>
          <cell r="S210">
            <v>171716.79</v>
          </cell>
        </row>
        <row r="211">
          <cell r="B211" t="str">
            <v>160</v>
          </cell>
          <cell r="C211" t="str">
            <v>OTHER MEETING</v>
          </cell>
          <cell r="D211">
            <v>0</v>
          </cell>
          <cell r="E211">
            <v>17079.18</v>
          </cell>
          <cell r="F211">
            <v>1.3494019447362121E-4</v>
          </cell>
          <cell r="G211">
            <v>17079.18</v>
          </cell>
          <cell r="H211">
            <v>362</v>
          </cell>
          <cell r="I211" t="str">
            <v>56</v>
          </cell>
          <cell r="J211" t="str">
            <v>POWER GENERATION</v>
          </cell>
          <cell r="K211" t="str">
            <v>Barg</v>
          </cell>
          <cell r="L211" t="str">
            <v>NonProd</v>
          </cell>
          <cell r="M211" t="str">
            <v>Yes</v>
          </cell>
          <cell r="N211" t="str">
            <v>Other</v>
          </cell>
          <cell r="O211">
            <v>684</v>
          </cell>
          <cell r="P211">
            <v>17079.18</v>
          </cell>
          <cell r="Q211">
            <v>17079.18</v>
          </cell>
          <cell r="R211">
            <v>0</v>
          </cell>
          <cell r="S211">
            <v>17079.18</v>
          </cell>
        </row>
        <row r="212">
          <cell r="B212" t="str">
            <v>160</v>
          </cell>
          <cell r="C212" t="str">
            <v>OTHER MEETING</v>
          </cell>
          <cell r="D212">
            <v>0</v>
          </cell>
          <cell r="E212">
            <v>514.88</v>
          </cell>
          <cell r="F212">
            <v>4.067994325873847E-6</v>
          </cell>
          <cell r="G212">
            <v>514.88</v>
          </cell>
          <cell r="H212">
            <v>11</v>
          </cell>
          <cell r="I212" t="str">
            <v>31</v>
          </cell>
          <cell r="J212" t="str">
            <v>NUCLEAR DIVISION</v>
          </cell>
          <cell r="K212" t="str">
            <v>NonBarg</v>
          </cell>
          <cell r="L212" t="str">
            <v>NonProd</v>
          </cell>
          <cell r="M212" t="str">
            <v>Yes</v>
          </cell>
          <cell r="N212" t="str">
            <v>Other</v>
          </cell>
          <cell r="O212">
            <v>15</v>
          </cell>
          <cell r="P212">
            <v>514.88</v>
          </cell>
          <cell r="Q212">
            <v>0</v>
          </cell>
          <cell r="R212">
            <v>514.88</v>
          </cell>
          <cell r="S212">
            <v>514.88</v>
          </cell>
        </row>
        <row r="213">
          <cell r="B213" t="str">
            <v>160</v>
          </cell>
          <cell r="C213" t="str">
            <v>OTHER MEETING</v>
          </cell>
          <cell r="D213">
            <v>0</v>
          </cell>
          <cell r="E213">
            <v>1092.3</v>
          </cell>
          <cell r="F213">
            <v>8.6301083789465562E-6</v>
          </cell>
          <cell r="G213">
            <v>1092.3</v>
          </cell>
          <cell r="H213">
            <v>694</v>
          </cell>
          <cell r="I213" t="str">
            <v>53</v>
          </cell>
          <cell r="J213" t="str">
            <v>POWER SYSTEMS</v>
          </cell>
          <cell r="K213" t="str">
            <v>NonBarg</v>
          </cell>
          <cell r="L213" t="str">
            <v>NonProd</v>
          </cell>
          <cell r="M213" t="str">
            <v>Yes</v>
          </cell>
          <cell r="N213" t="str">
            <v>Other</v>
          </cell>
          <cell r="O213">
            <v>43</v>
          </cell>
          <cell r="P213">
            <v>1092.3</v>
          </cell>
          <cell r="Q213">
            <v>0</v>
          </cell>
          <cell r="R213">
            <v>1092.3</v>
          </cell>
          <cell r="S213">
            <v>1092.3</v>
          </cell>
        </row>
        <row r="214">
          <cell r="B214" t="str">
            <v>160</v>
          </cell>
          <cell r="C214" t="str">
            <v>OTHER MEETING</v>
          </cell>
          <cell r="D214">
            <v>0</v>
          </cell>
          <cell r="E214">
            <v>608.84</v>
          </cell>
          <cell r="F214">
            <v>4.8103590455349463E-6</v>
          </cell>
          <cell r="G214">
            <v>608.84</v>
          </cell>
          <cell r="H214">
            <v>872</v>
          </cell>
          <cell r="I214" t="str">
            <v>56</v>
          </cell>
          <cell r="J214" t="str">
            <v>POWER GENERATION</v>
          </cell>
          <cell r="K214" t="str">
            <v>NonBarg</v>
          </cell>
          <cell r="L214" t="str">
            <v>NonProd</v>
          </cell>
          <cell r="M214" t="str">
            <v>Yes</v>
          </cell>
          <cell r="N214" t="str">
            <v>Other</v>
          </cell>
          <cell r="O214">
            <v>26</v>
          </cell>
          <cell r="P214">
            <v>608.84</v>
          </cell>
          <cell r="Q214">
            <v>0</v>
          </cell>
          <cell r="R214">
            <v>608.84</v>
          </cell>
          <cell r="S214">
            <v>608.84</v>
          </cell>
        </row>
        <row r="215">
          <cell r="B215" t="str">
            <v>170</v>
          </cell>
          <cell r="C215" t="str">
            <v>RAIN TIME</v>
          </cell>
          <cell r="D215">
            <v>0</v>
          </cell>
          <cell r="E215">
            <v>244.49</v>
          </cell>
          <cell r="F215">
            <v>1.9316810377814186E-6</v>
          </cell>
          <cell r="G215">
            <v>244.49</v>
          </cell>
          <cell r="H215">
            <v>15</v>
          </cell>
          <cell r="I215" t="str">
            <v>31</v>
          </cell>
          <cell r="J215" t="str">
            <v>NUCLEAR DIVISION</v>
          </cell>
          <cell r="K215" t="str">
            <v>Barg</v>
          </cell>
          <cell r="L215" t="str">
            <v>NonProd</v>
          </cell>
          <cell r="M215" t="str">
            <v>Yes</v>
          </cell>
          <cell r="N215" t="str">
            <v>Other</v>
          </cell>
          <cell r="O215">
            <v>14.5</v>
          </cell>
          <cell r="P215">
            <v>244.49</v>
          </cell>
          <cell r="Q215">
            <v>244.49</v>
          </cell>
          <cell r="R215">
            <v>0</v>
          </cell>
          <cell r="S215">
            <v>244.49</v>
          </cell>
        </row>
        <row r="216">
          <cell r="B216" t="str">
            <v>170</v>
          </cell>
          <cell r="C216" t="str">
            <v>RAIN TIME</v>
          </cell>
          <cell r="D216">
            <v>0</v>
          </cell>
          <cell r="E216">
            <v>566.57000000000005</v>
          </cell>
          <cell r="F216">
            <v>4.476389731996476E-6</v>
          </cell>
          <cell r="G216">
            <v>566.57000000000005</v>
          </cell>
          <cell r="H216">
            <v>128</v>
          </cell>
          <cell r="I216" t="str">
            <v>34</v>
          </cell>
          <cell r="J216" t="str">
            <v>HUMAN RESRC &amp; CORP SVCS</v>
          </cell>
          <cell r="K216" t="str">
            <v>Barg</v>
          </cell>
          <cell r="L216" t="str">
            <v>NonProd</v>
          </cell>
          <cell r="M216" t="str">
            <v>Yes</v>
          </cell>
          <cell r="N216" t="str">
            <v>Other</v>
          </cell>
          <cell r="O216">
            <v>22.75</v>
          </cell>
          <cell r="P216">
            <v>566.57000000000005</v>
          </cell>
          <cell r="Q216">
            <v>566.57000000000005</v>
          </cell>
          <cell r="R216">
            <v>0</v>
          </cell>
          <cell r="S216">
            <v>566.57000000000005</v>
          </cell>
        </row>
        <row r="217">
          <cell r="B217" t="str">
            <v>170</v>
          </cell>
          <cell r="C217" t="str">
            <v>RAIN TIME</v>
          </cell>
          <cell r="D217">
            <v>0</v>
          </cell>
          <cell r="E217">
            <v>922.79</v>
          </cell>
          <cell r="F217">
            <v>7.2908337553859678E-6</v>
          </cell>
          <cell r="G217">
            <v>922.79</v>
          </cell>
          <cell r="H217">
            <v>185</v>
          </cell>
          <cell r="I217" t="str">
            <v>51</v>
          </cell>
          <cell r="J217" t="str">
            <v>CUSTOMER SERVICE</v>
          </cell>
          <cell r="K217" t="str">
            <v>Barg</v>
          </cell>
          <cell r="L217" t="str">
            <v>NonProd</v>
          </cell>
          <cell r="M217" t="str">
            <v>Yes</v>
          </cell>
          <cell r="N217" t="str">
            <v>Other</v>
          </cell>
          <cell r="O217">
            <v>37.5</v>
          </cell>
          <cell r="P217">
            <v>922.79</v>
          </cell>
          <cell r="Q217">
            <v>922.79</v>
          </cell>
          <cell r="R217">
            <v>0</v>
          </cell>
          <cell r="S217">
            <v>922.79</v>
          </cell>
        </row>
        <row r="218">
          <cell r="B218" t="str">
            <v>170</v>
          </cell>
          <cell r="C218" t="str">
            <v>RAIN TIME</v>
          </cell>
          <cell r="D218">
            <v>0</v>
          </cell>
          <cell r="E218">
            <v>1408986.46</v>
          </cell>
          <cell r="F218">
            <v>1.1132203473650322E-2</v>
          </cell>
          <cell r="G218">
            <v>1408986.46</v>
          </cell>
          <cell r="H218">
            <v>233</v>
          </cell>
          <cell r="I218" t="str">
            <v>53</v>
          </cell>
          <cell r="J218" t="str">
            <v>POWER SYSTEMS</v>
          </cell>
          <cell r="K218" t="str">
            <v>Barg</v>
          </cell>
          <cell r="L218" t="str">
            <v>NonProd</v>
          </cell>
          <cell r="M218" t="str">
            <v>Yes</v>
          </cell>
          <cell r="N218" t="str">
            <v>Other</v>
          </cell>
          <cell r="O218">
            <v>58902.5</v>
          </cell>
          <cell r="P218">
            <v>1408986.46</v>
          </cell>
          <cell r="Q218">
            <v>1408986.46</v>
          </cell>
          <cell r="R218">
            <v>0</v>
          </cell>
          <cell r="S218">
            <v>1408986.46</v>
          </cell>
        </row>
        <row r="219">
          <cell r="B219" t="str">
            <v>180</v>
          </cell>
          <cell r="C219" t="str">
            <v>SERVICING CREWS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234</v>
          </cell>
          <cell r="I219" t="str">
            <v>53</v>
          </cell>
          <cell r="J219" t="str">
            <v>POWER SYSTEMS</v>
          </cell>
          <cell r="K219" t="str">
            <v>Barg</v>
          </cell>
          <cell r="L219" t="str">
            <v>NonProd</v>
          </cell>
          <cell r="M219" t="str">
            <v>No</v>
          </cell>
          <cell r="N219" t="str">
            <v>Other</v>
          </cell>
          <cell r="O219">
            <v>5.25</v>
          </cell>
          <cell r="P219">
            <v>126.07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250</v>
          </cell>
          <cell r="C220" t="str">
            <v>TEMPORARY RELIEVING</v>
          </cell>
          <cell r="D220">
            <v>0</v>
          </cell>
          <cell r="E220">
            <v>190191.04</v>
          </cell>
          <cell r="F220">
            <v>1.5026726063394303E-3</v>
          </cell>
          <cell r="G220">
            <v>190191.04</v>
          </cell>
          <cell r="H220">
            <v>16</v>
          </cell>
          <cell r="I220" t="str">
            <v>31</v>
          </cell>
          <cell r="J220" t="str">
            <v>NUCLEAR DIVISION</v>
          </cell>
          <cell r="K220" t="str">
            <v>Barg</v>
          </cell>
          <cell r="L220" t="str">
            <v>NonProd</v>
          </cell>
          <cell r="M220" t="str">
            <v>Yes</v>
          </cell>
          <cell r="N220" t="str">
            <v>Other</v>
          </cell>
          <cell r="O220">
            <v>71069.5</v>
          </cell>
          <cell r="P220">
            <v>190191.04</v>
          </cell>
          <cell r="Q220">
            <v>190191.04</v>
          </cell>
          <cell r="R220">
            <v>0</v>
          </cell>
          <cell r="S220">
            <v>190191.04</v>
          </cell>
        </row>
        <row r="221">
          <cell r="B221" t="str">
            <v>250</v>
          </cell>
          <cell r="C221" t="str">
            <v>TEMPORARY RELIEVING</v>
          </cell>
          <cell r="D221">
            <v>0</v>
          </cell>
          <cell r="E221">
            <v>170.47</v>
          </cell>
          <cell r="F221">
            <v>1.346859448282541E-6</v>
          </cell>
          <cell r="G221">
            <v>170.47</v>
          </cell>
          <cell r="H221">
            <v>129</v>
          </cell>
          <cell r="I221" t="str">
            <v>34</v>
          </cell>
          <cell r="J221" t="str">
            <v>HUMAN RESRC &amp; CORP SVCS</v>
          </cell>
          <cell r="K221" t="str">
            <v>Barg</v>
          </cell>
          <cell r="L221" t="str">
            <v>NonProd</v>
          </cell>
          <cell r="M221" t="str">
            <v>Yes</v>
          </cell>
          <cell r="N221" t="str">
            <v>Other</v>
          </cell>
          <cell r="O221">
            <v>144.5</v>
          </cell>
          <cell r="P221">
            <v>170.47</v>
          </cell>
          <cell r="Q221">
            <v>170.47</v>
          </cell>
          <cell r="R221">
            <v>0</v>
          </cell>
          <cell r="S221">
            <v>170.47</v>
          </cell>
        </row>
        <row r="222">
          <cell r="B222" t="str">
            <v>250</v>
          </cell>
          <cell r="C222" t="str">
            <v>TEMPORARY RELIEVING</v>
          </cell>
          <cell r="D222">
            <v>0</v>
          </cell>
          <cell r="E222">
            <v>2432.56</v>
          </cell>
          <cell r="F222">
            <v>1.9219313776700755E-5</v>
          </cell>
          <cell r="G222">
            <v>2432.56</v>
          </cell>
          <cell r="H222">
            <v>186</v>
          </cell>
          <cell r="I222" t="str">
            <v>51</v>
          </cell>
          <cell r="J222" t="str">
            <v>CUSTOMER SERVICE</v>
          </cell>
          <cell r="K222" t="str">
            <v>Barg</v>
          </cell>
          <cell r="L222" t="str">
            <v>NonProd</v>
          </cell>
          <cell r="M222" t="str">
            <v>Yes</v>
          </cell>
          <cell r="N222" t="str">
            <v>Other</v>
          </cell>
          <cell r="O222">
            <v>1336.5</v>
          </cell>
          <cell r="P222">
            <v>2432.56</v>
          </cell>
          <cell r="Q222">
            <v>2432.56</v>
          </cell>
          <cell r="R222">
            <v>0</v>
          </cell>
          <cell r="S222">
            <v>2432.56</v>
          </cell>
        </row>
        <row r="223">
          <cell r="B223" t="str">
            <v>250</v>
          </cell>
          <cell r="C223" t="str">
            <v>TEMPORARY RELIEVING</v>
          </cell>
          <cell r="D223">
            <v>0</v>
          </cell>
          <cell r="E223">
            <v>551767.5</v>
          </cell>
          <cell r="F223">
            <v>4.3594372653853282E-3</v>
          </cell>
          <cell r="G223">
            <v>551767.5</v>
          </cell>
          <cell r="H223">
            <v>235</v>
          </cell>
          <cell r="I223" t="str">
            <v>53</v>
          </cell>
          <cell r="J223" t="str">
            <v>POWER SYSTEMS</v>
          </cell>
          <cell r="K223" t="str">
            <v>Barg</v>
          </cell>
          <cell r="L223" t="str">
            <v>NonProd</v>
          </cell>
          <cell r="M223" t="str">
            <v>Yes</v>
          </cell>
          <cell r="N223" t="str">
            <v>Other</v>
          </cell>
          <cell r="O223">
            <v>258020.75</v>
          </cell>
          <cell r="P223">
            <v>551767.5</v>
          </cell>
          <cell r="Q223">
            <v>551767.5</v>
          </cell>
          <cell r="R223">
            <v>0</v>
          </cell>
          <cell r="S223">
            <v>551767.5</v>
          </cell>
        </row>
        <row r="224">
          <cell r="B224" t="str">
            <v>250</v>
          </cell>
          <cell r="C224" t="str">
            <v>TEMPORARY RELIEVING</v>
          </cell>
          <cell r="D224">
            <v>0</v>
          </cell>
          <cell r="E224">
            <v>102658.61</v>
          </cell>
          <cell r="F224">
            <v>8.1109121150966471E-4</v>
          </cell>
          <cell r="G224">
            <v>102658.61</v>
          </cell>
          <cell r="H224">
            <v>363</v>
          </cell>
          <cell r="I224" t="str">
            <v>56</v>
          </cell>
          <cell r="J224" t="str">
            <v>POWER GENERATION</v>
          </cell>
          <cell r="K224" t="str">
            <v>Barg</v>
          </cell>
          <cell r="L224" t="str">
            <v>NonProd</v>
          </cell>
          <cell r="M224" t="str">
            <v>Yes</v>
          </cell>
          <cell r="N224" t="str">
            <v>Other</v>
          </cell>
          <cell r="O224">
            <v>51808.25</v>
          </cell>
          <cell r="P224">
            <v>102658.61</v>
          </cell>
          <cell r="Q224">
            <v>102658.61</v>
          </cell>
          <cell r="R224">
            <v>0</v>
          </cell>
          <cell r="S224">
            <v>102658.61</v>
          </cell>
        </row>
        <row r="225">
          <cell r="B225" t="str">
            <v>250</v>
          </cell>
          <cell r="C225" t="str">
            <v>TEMPORARY RELIEVING</v>
          </cell>
          <cell r="D225">
            <v>0</v>
          </cell>
          <cell r="E225">
            <v>18451.259999999998</v>
          </cell>
          <cell r="F225">
            <v>1.4578080520747177E-4</v>
          </cell>
          <cell r="G225">
            <v>18451.259999999998</v>
          </cell>
          <cell r="H225">
            <v>12</v>
          </cell>
          <cell r="I225" t="str">
            <v>31</v>
          </cell>
          <cell r="J225" t="str">
            <v>NUCLEAR DIVISION</v>
          </cell>
          <cell r="K225" t="str">
            <v>NonBarg</v>
          </cell>
          <cell r="L225" t="str">
            <v>NonProd</v>
          </cell>
          <cell r="M225" t="str">
            <v>Yes</v>
          </cell>
          <cell r="N225" t="str">
            <v>Other</v>
          </cell>
          <cell r="O225">
            <v>9431</v>
          </cell>
          <cell r="P225">
            <v>18451.259999999998</v>
          </cell>
          <cell r="Q225">
            <v>0</v>
          </cell>
          <cell r="R225">
            <v>18451.259999999998</v>
          </cell>
          <cell r="S225">
            <v>18451.259999999998</v>
          </cell>
        </row>
        <row r="226">
          <cell r="B226" t="str">
            <v>250</v>
          </cell>
          <cell r="C226" t="str">
            <v>TEMPORARY RELIEVING</v>
          </cell>
          <cell r="D226">
            <v>0</v>
          </cell>
          <cell r="E226">
            <v>69.48</v>
          </cell>
          <cell r="F226">
            <v>5.489516892513108E-7</v>
          </cell>
          <cell r="G226">
            <v>69.48</v>
          </cell>
          <cell r="H226">
            <v>135</v>
          </cell>
          <cell r="I226" t="str">
            <v>33</v>
          </cell>
          <cell r="J226" t="str">
            <v>FINANCIAL</v>
          </cell>
          <cell r="K226" t="str">
            <v>NonBarg</v>
          </cell>
          <cell r="L226" t="str">
            <v>NonProd</v>
          </cell>
          <cell r="M226" t="str">
            <v>Yes</v>
          </cell>
          <cell r="N226" t="str">
            <v>Other</v>
          </cell>
          <cell r="O226">
            <v>56</v>
          </cell>
          <cell r="P226">
            <v>69.48</v>
          </cell>
          <cell r="Q226">
            <v>0</v>
          </cell>
          <cell r="R226">
            <v>69.48</v>
          </cell>
          <cell r="S226">
            <v>69.48</v>
          </cell>
        </row>
        <row r="227">
          <cell r="B227" t="str">
            <v>250</v>
          </cell>
          <cell r="C227" t="str">
            <v>TEMPORARY RELIEVING</v>
          </cell>
          <cell r="D227">
            <v>0</v>
          </cell>
          <cell r="E227">
            <v>15890.72</v>
          </cell>
          <cell r="F227">
            <v>1.2555033948502575E-4</v>
          </cell>
          <cell r="G227">
            <v>15890.72</v>
          </cell>
          <cell r="H227">
            <v>241</v>
          </cell>
          <cell r="I227" t="str">
            <v>34</v>
          </cell>
          <cell r="J227" t="str">
            <v>HUMAN RESRC &amp; CORP SVCS</v>
          </cell>
          <cell r="K227" t="str">
            <v>NonBarg</v>
          </cell>
          <cell r="L227" t="str">
            <v>NonProd</v>
          </cell>
          <cell r="M227" t="str">
            <v>Yes</v>
          </cell>
          <cell r="N227" t="str">
            <v>Other</v>
          </cell>
          <cell r="O227">
            <v>12489.5</v>
          </cell>
          <cell r="P227">
            <v>15890.72</v>
          </cell>
          <cell r="Q227">
            <v>0</v>
          </cell>
          <cell r="R227">
            <v>15890.72</v>
          </cell>
          <cell r="S227">
            <v>15890.72</v>
          </cell>
        </row>
        <row r="228">
          <cell r="B228" t="str">
            <v>250</v>
          </cell>
          <cell r="C228" t="str">
            <v>TEMPORARY RELIEVING</v>
          </cell>
          <cell r="D228">
            <v>0</v>
          </cell>
          <cell r="E228">
            <v>4.33</v>
          </cell>
          <cell r="F228">
            <v>3.4210719839639833E-8</v>
          </cell>
          <cell r="G228">
            <v>4.33</v>
          </cell>
          <cell r="H228">
            <v>469</v>
          </cell>
          <cell r="I228" t="str">
            <v>37</v>
          </cell>
          <cell r="J228" t="str">
            <v>CORP COMMUNICATIONS</v>
          </cell>
          <cell r="K228" t="str">
            <v>NonBarg</v>
          </cell>
          <cell r="L228" t="str">
            <v>NonProd</v>
          </cell>
          <cell r="M228" t="str">
            <v>Yes</v>
          </cell>
          <cell r="N228" t="str">
            <v>Other</v>
          </cell>
          <cell r="O228">
            <v>5</v>
          </cell>
          <cell r="P228">
            <v>4.33</v>
          </cell>
          <cell r="Q228">
            <v>0</v>
          </cell>
          <cell r="R228">
            <v>4.33</v>
          </cell>
          <cell r="S228">
            <v>4.33</v>
          </cell>
        </row>
        <row r="229">
          <cell r="B229" t="str">
            <v>250</v>
          </cell>
          <cell r="C229" t="str">
            <v>TEMPORARY RELIEVING</v>
          </cell>
          <cell r="D229">
            <v>0</v>
          </cell>
          <cell r="E229">
            <v>217402.31</v>
          </cell>
          <cell r="F229">
            <v>1.7176650161433093E-3</v>
          </cell>
          <cell r="G229">
            <v>217402.31</v>
          </cell>
          <cell r="H229">
            <v>580</v>
          </cell>
          <cell r="I229" t="str">
            <v>51</v>
          </cell>
          <cell r="J229" t="str">
            <v>CUSTOMER SERVICE</v>
          </cell>
          <cell r="K229" t="str">
            <v>NonBarg</v>
          </cell>
          <cell r="L229" t="str">
            <v>NonProd</v>
          </cell>
          <cell r="M229" t="str">
            <v>Yes</v>
          </cell>
          <cell r="N229" t="str">
            <v>Other</v>
          </cell>
          <cell r="O229">
            <v>120987</v>
          </cell>
          <cell r="P229">
            <v>217402.31</v>
          </cell>
          <cell r="Q229">
            <v>0</v>
          </cell>
          <cell r="R229">
            <v>217402.31</v>
          </cell>
          <cell r="S229">
            <v>217402.31</v>
          </cell>
        </row>
        <row r="230">
          <cell r="B230" t="str">
            <v>250</v>
          </cell>
          <cell r="C230" t="str">
            <v>TEMPORARY RELIEVING</v>
          </cell>
          <cell r="D230">
            <v>0</v>
          </cell>
          <cell r="E230">
            <v>44955.15</v>
          </cell>
          <cell r="F230">
            <v>3.5518430531154382E-4</v>
          </cell>
          <cell r="G230">
            <v>44955.15</v>
          </cell>
          <cell r="H230">
            <v>695</v>
          </cell>
          <cell r="I230" t="str">
            <v>53</v>
          </cell>
          <cell r="J230" t="str">
            <v>POWER SYSTEMS</v>
          </cell>
          <cell r="K230" t="str">
            <v>NonBarg</v>
          </cell>
          <cell r="L230" t="str">
            <v>NonProd</v>
          </cell>
          <cell r="M230" t="str">
            <v>Yes</v>
          </cell>
          <cell r="N230" t="str">
            <v>Other</v>
          </cell>
          <cell r="O230">
            <v>16654</v>
          </cell>
          <cell r="P230">
            <v>44955.15</v>
          </cell>
          <cell r="Q230">
            <v>0</v>
          </cell>
          <cell r="R230">
            <v>44955.15</v>
          </cell>
          <cell r="S230">
            <v>44955.15</v>
          </cell>
        </row>
        <row r="231">
          <cell r="B231" t="str">
            <v>250</v>
          </cell>
          <cell r="C231" t="str">
            <v>TEMPORARY RELIEVING</v>
          </cell>
          <cell r="D231">
            <v>0</v>
          </cell>
          <cell r="E231">
            <v>6809.54</v>
          </cell>
          <cell r="F231">
            <v>5.380121597617114E-5</v>
          </cell>
          <cell r="G231">
            <v>6809.54</v>
          </cell>
          <cell r="H231">
            <v>873</v>
          </cell>
          <cell r="I231" t="str">
            <v>56</v>
          </cell>
          <cell r="J231" t="str">
            <v>POWER GENERATION</v>
          </cell>
          <cell r="K231" t="str">
            <v>NonBarg</v>
          </cell>
          <cell r="L231" t="str">
            <v>NonProd</v>
          </cell>
          <cell r="M231" t="str">
            <v>Yes</v>
          </cell>
          <cell r="N231" t="str">
            <v>Other</v>
          </cell>
          <cell r="O231">
            <v>5196</v>
          </cell>
          <cell r="P231">
            <v>6809.54</v>
          </cell>
          <cell r="Q231">
            <v>0</v>
          </cell>
          <cell r="R231">
            <v>6809.54</v>
          </cell>
          <cell r="S231">
            <v>6809.54</v>
          </cell>
        </row>
        <row r="232">
          <cell r="B232" t="str">
            <v>250</v>
          </cell>
          <cell r="C232" t="str">
            <v>TEMPORARY RELIEVING</v>
          </cell>
          <cell r="D232">
            <v>0</v>
          </cell>
          <cell r="E232">
            <v>354.52</v>
          </cell>
          <cell r="F232">
            <v>2.801012562944368E-6</v>
          </cell>
          <cell r="G232">
            <v>354.52</v>
          </cell>
          <cell r="H232">
            <v>977</v>
          </cell>
          <cell r="I232" t="str">
            <v>58</v>
          </cell>
          <cell r="J232" t="str">
            <v>INFO MANAGEMENT</v>
          </cell>
          <cell r="K232" t="str">
            <v>NonBarg</v>
          </cell>
          <cell r="L232" t="str">
            <v>NonProd</v>
          </cell>
          <cell r="M232" t="str">
            <v>Yes</v>
          </cell>
          <cell r="N232" t="str">
            <v>Other</v>
          </cell>
          <cell r="O232">
            <v>578</v>
          </cell>
          <cell r="P232">
            <v>354.52</v>
          </cell>
          <cell r="Q232">
            <v>0</v>
          </cell>
          <cell r="R232">
            <v>354.52</v>
          </cell>
          <cell r="S232">
            <v>354.52</v>
          </cell>
        </row>
        <row r="233">
          <cell r="B233" t="str">
            <v>250</v>
          </cell>
          <cell r="C233" t="str">
            <v>TEMPORARY RELIEVING</v>
          </cell>
          <cell r="D233">
            <v>0</v>
          </cell>
          <cell r="E233">
            <v>659.53</v>
          </cell>
          <cell r="F233">
            <v>5.2108535925722078E-6</v>
          </cell>
          <cell r="G233">
            <v>659.53</v>
          </cell>
          <cell r="H233">
            <v>1097</v>
          </cell>
          <cell r="I233" t="str">
            <v>62</v>
          </cell>
          <cell r="J233" t="str">
            <v>ENERGY MARKETING</v>
          </cell>
          <cell r="K233" t="str">
            <v>NonBarg</v>
          </cell>
          <cell r="L233" t="str">
            <v>NonProd</v>
          </cell>
          <cell r="M233" t="str">
            <v>Yes</v>
          </cell>
          <cell r="N233" t="str">
            <v>Other</v>
          </cell>
          <cell r="O233">
            <v>820</v>
          </cell>
          <cell r="P233">
            <v>659.53</v>
          </cell>
          <cell r="Q233">
            <v>0</v>
          </cell>
          <cell r="R233">
            <v>659.53</v>
          </cell>
          <cell r="S233">
            <v>659.53</v>
          </cell>
        </row>
        <row r="234">
          <cell r="B234" t="str">
            <v>300</v>
          </cell>
          <cell r="C234" t="str">
            <v>PERF EXC REWARD</v>
          </cell>
          <cell r="D234">
            <v>0</v>
          </cell>
          <cell r="E234">
            <v>3000</v>
          </cell>
          <cell r="F234">
            <v>2.3702577256101502E-5</v>
          </cell>
          <cell r="G234">
            <v>3000</v>
          </cell>
          <cell r="H234">
            <v>17</v>
          </cell>
          <cell r="I234" t="str">
            <v>31</v>
          </cell>
          <cell r="J234" t="str">
            <v>NUCLEAR DIVISION</v>
          </cell>
          <cell r="K234" t="str">
            <v>Barg</v>
          </cell>
          <cell r="L234" t="str">
            <v>NonProd</v>
          </cell>
          <cell r="M234" t="str">
            <v>Yes</v>
          </cell>
          <cell r="N234" t="str">
            <v>Other</v>
          </cell>
          <cell r="O234">
            <v>0</v>
          </cell>
          <cell r="P234">
            <v>3000</v>
          </cell>
          <cell r="Q234">
            <v>3000</v>
          </cell>
          <cell r="R234">
            <v>0</v>
          </cell>
          <cell r="S234">
            <v>3000</v>
          </cell>
        </row>
        <row r="235">
          <cell r="B235" t="str">
            <v>300</v>
          </cell>
          <cell r="C235" t="str">
            <v>PERF EXC REWARD</v>
          </cell>
          <cell r="D235">
            <v>0</v>
          </cell>
          <cell r="E235">
            <v>2174517</v>
          </cell>
          <cell r="F235">
            <v>1.7180552395735356E-2</v>
          </cell>
          <cell r="G235">
            <v>2174517</v>
          </cell>
          <cell r="H235">
            <v>13</v>
          </cell>
          <cell r="I235" t="str">
            <v>31</v>
          </cell>
          <cell r="J235" t="str">
            <v>NUCLEAR DIVISION</v>
          </cell>
          <cell r="K235" t="str">
            <v>NonBarg</v>
          </cell>
          <cell r="L235" t="str">
            <v>NonProd</v>
          </cell>
          <cell r="M235" t="str">
            <v>Yes</v>
          </cell>
          <cell r="N235" t="str">
            <v>Other</v>
          </cell>
          <cell r="O235">
            <v>0</v>
          </cell>
          <cell r="P235">
            <v>2174517</v>
          </cell>
          <cell r="Q235">
            <v>0</v>
          </cell>
          <cell r="R235">
            <v>2174517</v>
          </cell>
          <cell r="S235">
            <v>2174517</v>
          </cell>
        </row>
        <row r="236">
          <cell r="B236" t="str">
            <v>300</v>
          </cell>
          <cell r="C236" t="str">
            <v>PERF EXC REWARD</v>
          </cell>
          <cell r="D236">
            <v>0</v>
          </cell>
          <cell r="E236">
            <v>283123</v>
          </cell>
          <cell r="F236">
            <v>2.2369149268264086E-3</v>
          </cell>
          <cell r="G236">
            <v>283123</v>
          </cell>
          <cell r="H236">
            <v>136</v>
          </cell>
          <cell r="I236" t="str">
            <v>33</v>
          </cell>
          <cell r="J236" t="str">
            <v>FINANCIAL</v>
          </cell>
          <cell r="K236" t="str">
            <v>NonBarg</v>
          </cell>
          <cell r="L236" t="str">
            <v>NonProd</v>
          </cell>
          <cell r="M236" t="str">
            <v>Yes</v>
          </cell>
          <cell r="N236" t="str">
            <v>Other</v>
          </cell>
          <cell r="O236">
            <v>0</v>
          </cell>
          <cell r="P236">
            <v>283123</v>
          </cell>
          <cell r="Q236">
            <v>0</v>
          </cell>
          <cell r="R236">
            <v>283123</v>
          </cell>
          <cell r="S236">
            <v>283123</v>
          </cell>
        </row>
        <row r="237">
          <cell r="B237" t="str">
            <v>300</v>
          </cell>
          <cell r="C237" t="str">
            <v>PERF EXC REWARD</v>
          </cell>
          <cell r="D237">
            <v>0</v>
          </cell>
          <cell r="E237">
            <v>738829</v>
          </cell>
          <cell r="F237">
            <v>5.8373838171827388E-3</v>
          </cell>
          <cell r="G237">
            <v>738829</v>
          </cell>
          <cell r="H237">
            <v>242</v>
          </cell>
          <cell r="I237" t="str">
            <v>34</v>
          </cell>
          <cell r="J237" t="str">
            <v>HUMAN RESRC &amp; CORP SVCS</v>
          </cell>
          <cell r="K237" t="str">
            <v>NonBarg</v>
          </cell>
          <cell r="L237" t="str">
            <v>NonProd</v>
          </cell>
          <cell r="M237" t="str">
            <v>Yes</v>
          </cell>
          <cell r="N237" t="str">
            <v>Other</v>
          </cell>
          <cell r="O237">
            <v>0</v>
          </cell>
          <cell r="P237">
            <v>738829</v>
          </cell>
          <cell r="Q237">
            <v>0</v>
          </cell>
          <cell r="R237">
            <v>738829</v>
          </cell>
          <cell r="S237">
            <v>738829</v>
          </cell>
        </row>
        <row r="238">
          <cell r="B238" t="str">
            <v>300</v>
          </cell>
          <cell r="C238" t="str">
            <v>PERF EXC REWARD</v>
          </cell>
          <cell r="D238">
            <v>0</v>
          </cell>
          <cell r="E238">
            <v>171550</v>
          </cell>
          <cell r="F238">
            <v>1.3553923760947376E-3</v>
          </cell>
          <cell r="G238">
            <v>171550</v>
          </cell>
          <cell r="H238">
            <v>360</v>
          </cell>
          <cell r="I238" t="str">
            <v>35</v>
          </cell>
          <cell r="J238" t="str">
            <v>GENERAL COUNSEL</v>
          </cell>
          <cell r="K238" t="str">
            <v>NonBarg</v>
          </cell>
          <cell r="L238" t="str">
            <v>NonProd</v>
          </cell>
          <cell r="M238" t="str">
            <v>Yes</v>
          </cell>
          <cell r="N238" t="str">
            <v>Other</v>
          </cell>
          <cell r="O238">
            <v>0</v>
          </cell>
          <cell r="P238">
            <v>171550</v>
          </cell>
          <cell r="Q238">
            <v>0</v>
          </cell>
          <cell r="R238">
            <v>171550</v>
          </cell>
          <cell r="S238">
            <v>171550</v>
          </cell>
        </row>
        <row r="239">
          <cell r="B239" t="str">
            <v>300</v>
          </cell>
          <cell r="C239" t="str">
            <v>PERF EXC REWARD</v>
          </cell>
          <cell r="D239">
            <v>0</v>
          </cell>
          <cell r="E239">
            <v>8195</v>
          </cell>
          <cell r="F239">
            <v>6.4747540204583941E-5</v>
          </cell>
          <cell r="G239">
            <v>8195</v>
          </cell>
          <cell r="H239">
            <v>431</v>
          </cell>
          <cell r="I239" t="str">
            <v>36</v>
          </cell>
          <cell r="J239" t="str">
            <v>GOVT AFFAIRS - FED</v>
          </cell>
          <cell r="K239" t="str">
            <v>NonBarg</v>
          </cell>
          <cell r="L239" t="str">
            <v>NonProd</v>
          </cell>
          <cell r="M239" t="str">
            <v>Yes</v>
          </cell>
          <cell r="N239" t="str">
            <v>Other</v>
          </cell>
          <cell r="O239">
            <v>0</v>
          </cell>
          <cell r="P239">
            <v>8195</v>
          </cell>
          <cell r="Q239">
            <v>0</v>
          </cell>
          <cell r="R239">
            <v>8195</v>
          </cell>
          <cell r="S239">
            <v>8195</v>
          </cell>
        </row>
        <row r="240">
          <cell r="B240" t="str">
            <v>300</v>
          </cell>
          <cell r="C240" t="str">
            <v>PERF EXC REWARD</v>
          </cell>
          <cell r="D240">
            <v>0</v>
          </cell>
          <cell r="E240">
            <v>98867</v>
          </cell>
          <cell r="F240">
            <v>7.8113423519299567E-4</v>
          </cell>
          <cell r="G240">
            <v>98867</v>
          </cell>
          <cell r="H240">
            <v>470</v>
          </cell>
          <cell r="I240" t="str">
            <v>37</v>
          </cell>
          <cell r="J240" t="str">
            <v>CORP COMMUNICATIONS</v>
          </cell>
          <cell r="K240" t="str">
            <v>NonBarg</v>
          </cell>
          <cell r="L240" t="str">
            <v>NonProd</v>
          </cell>
          <cell r="M240" t="str">
            <v>Yes</v>
          </cell>
          <cell r="N240" t="str">
            <v>Other</v>
          </cell>
          <cell r="O240">
            <v>0</v>
          </cell>
          <cell r="P240">
            <v>98867</v>
          </cell>
          <cell r="Q240">
            <v>0</v>
          </cell>
          <cell r="R240">
            <v>98867</v>
          </cell>
          <cell r="S240">
            <v>98867</v>
          </cell>
        </row>
        <row r="241">
          <cell r="B241" t="str">
            <v>300</v>
          </cell>
          <cell r="C241" t="str">
            <v>PERF EXC REWARD</v>
          </cell>
          <cell r="D241">
            <v>0</v>
          </cell>
          <cell r="E241">
            <v>40063</v>
          </cell>
          <cell r="F241">
            <v>3.1653211753706484E-4</v>
          </cell>
          <cell r="G241">
            <v>40063</v>
          </cell>
          <cell r="H241">
            <v>526</v>
          </cell>
          <cell r="I241" t="str">
            <v>38</v>
          </cell>
          <cell r="J241" t="str">
            <v>INTERNAL AUDITING</v>
          </cell>
          <cell r="K241" t="str">
            <v>NonBarg</v>
          </cell>
          <cell r="L241" t="str">
            <v>NonProd</v>
          </cell>
          <cell r="M241" t="str">
            <v>Yes</v>
          </cell>
          <cell r="N241" t="str">
            <v>Other</v>
          </cell>
          <cell r="O241">
            <v>0</v>
          </cell>
          <cell r="P241">
            <v>40063</v>
          </cell>
          <cell r="Q241">
            <v>0</v>
          </cell>
          <cell r="R241">
            <v>40063</v>
          </cell>
          <cell r="S241">
            <v>40063</v>
          </cell>
        </row>
        <row r="242">
          <cell r="B242" t="str">
            <v>300</v>
          </cell>
          <cell r="C242" t="str">
            <v>PERF EXC REWARD</v>
          </cell>
          <cell r="D242">
            <v>0</v>
          </cell>
          <cell r="E242">
            <v>809145</v>
          </cell>
          <cell r="F242">
            <v>6.3929406246294165E-3</v>
          </cell>
          <cell r="G242">
            <v>809145</v>
          </cell>
          <cell r="H242">
            <v>581</v>
          </cell>
          <cell r="I242" t="str">
            <v>51</v>
          </cell>
          <cell r="J242" t="str">
            <v>CUSTOMER SERVICE</v>
          </cell>
          <cell r="K242" t="str">
            <v>NonBarg</v>
          </cell>
          <cell r="L242" t="str">
            <v>NonProd</v>
          </cell>
          <cell r="M242" t="str">
            <v>Yes</v>
          </cell>
          <cell r="N242" t="str">
            <v>Other</v>
          </cell>
          <cell r="O242">
            <v>0</v>
          </cell>
          <cell r="P242">
            <v>809145</v>
          </cell>
          <cell r="Q242">
            <v>0</v>
          </cell>
          <cell r="R242">
            <v>809145</v>
          </cell>
          <cell r="S242">
            <v>809145</v>
          </cell>
        </row>
        <row r="243">
          <cell r="B243" t="str">
            <v>300</v>
          </cell>
          <cell r="C243" t="str">
            <v>PERF EXC REWARD</v>
          </cell>
          <cell r="D243">
            <v>0</v>
          </cell>
          <cell r="E243">
            <v>2827704</v>
          </cell>
          <cell r="F243">
            <v>2.2341290839129082E-2</v>
          </cell>
          <cell r="G243">
            <v>2827704</v>
          </cell>
          <cell r="H243">
            <v>696</v>
          </cell>
          <cell r="I243" t="str">
            <v>53</v>
          </cell>
          <cell r="J243" t="str">
            <v>POWER SYSTEMS</v>
          </cell>
          <cell r="K243" t="str">
            <v>NonBarg</v>
          </cell>
          <cell r="L243" t="str">
            <v>NonProd</v>
          </cell>
          <cell r="M243" t="str">
            <v>Yes</v>
          </cell>
          <cell r="N243" t="str">
            <v>Other</v>
          </cell>
          <cell r="O243">
            <v>0</v>
          </cell>
          <cell r="P243">
            <v>2827704</v>
          </cell>
          <cell r="Q243">
            <v>0</v>
          </cell>
          <cell r="R243">
            <v>2827704</v>
          </cell>
          <cell r="S243">
            <v>2827704</v>
          </cell>
        </row>
        <row r="244">
          <cell r="B244" t="str">
            <v>300</v>
          </cell>
          <cell r="C244" t="str">
            <v>PERF EXC REWARD</v>
          </cell>
          <cell r="D244">
            <v>0</v>
          </cell>
          <cell r="E244">
            <v>50441</v>
          </cell>
          <cell r="F244">
            <v>3.9852723312500528E-4</v>
          </cell>
          <cell r="G244">
            <v>50441</v>
          </cell>
          <cell r="H244">
            <v>815</v>
          </cell>
          <cell r="I244" t="str">
            <v>54</v>
          </cell>
          <cell r="J244" t="str">
            <v>RESOURCE PLANNING</v>
          </cell>
          <cell r="K244" t="str">
            <v>NonBarg</v>
          </cell>
          <cell r="L244" t="str">
            <v>NonProd</v>
          </cell>
          <cell r="M244" t="str">
            <v>Yes</v>
          </cell>
          <cell r="N244" t="str">
            <v>Other</v>
          </cell>
          <cell r="O244">
            <v>0</v>
          </cell>
          <cell r="P244">
            <v>50441</v>
          </cell>
          <cell r="Q244">
            <v>0</v>
          </cell>
          <cell r="R244">
            <v>50441</v>
          </cell>
          <cell r="S244">
            <v>50441</v>
          </cell>
        </row>
        <row r="245">
          <cell r="B245" t="str">
            <v>300</v>
          </cell>
          <cell r="C245" t="str">
            <v>PERF EXC REWARD</v>
          </cell>
          <cell r="D245">
            <v>0</v>
          </cell>
          <cell r="E245">
            <v>732551</v>
          </cell>
          <cell r="F245">
            <v>5.7877822238448038E-3</v>
          </cell>
          <cell r="G245">
            <v>732551</v>
          </cell>
          <cell r="H245">
            <v>874</v>
          </cell>
          <cell r="I245" t="str">
            <v>56</v>
          </cell>
          <cell r="J245" t="str">
            <v>POWER GENERATION</v>
          </cell>
          <cell r="K245" t="str">
            <v>NonBarg</v>
          </cell>
          <cell r="L245" t="str">
            <v>NonProd</v>
          </cell>
          <cell r="M245" t="str">
            <v>Yes</v>
          </cell>
          <cell r="N245" t="str">
            <v>Other</v>
          </cell>
          <cell r="O245">
            <v>0</v>
          </cell>
          <cell r="P245">
            <v>732551</v>
          </cell>
          <cell r="Q245">
            <v>0</v>
          </cell>
          <cell r="R245">
            <v>732551</v>
          </cell>
          <cell r="S245">
            <v>732551</v>
          </cell>
        </row>
        <row r="246">
          <cell r="B246" t="str">
            <v>300</v>
          </cell>
          <cell r="C246" t="str">
            <v>PERF EXC REWARD</v>
          </cell>
          <cell r="D246">
            <v>0</v>
          </cell>
          <cell r="E246">
            <v>1304834</v>
          </cell>
          <cell r="F246">
            <v>1.0309309563795983E-2</v>
          </cell>
          <cell r="G246">
            <v>1304834</v>
          </cell>
          <cell r="H246">
            <v>978</v>
          </cell>
          <cell r="I246" t="str">
            <v>58</v>
          </cell>
          <cell r="J246" t="str">
            <v>INFO MANAGEMENT</v>
          </cell>
          <cell r="K246" t="str">
            <v>NonBarg</v>
          </cell>
          <cell r="L246" t="str">
            <v>NonProd</v>
          </cell>
          <cell r="M246" t="str">
            <v>Yes</v>
          </cell>
          <cell r="N246" t="str">
            <v>Other</v>
          </cell>
          <cell r="O246">
            <v>0</v>
          </cell>
          <cell r="P246">
            <v>1304834</v>
          </cell>
          <cell r="Q246">
            <v>0</v>
          </cell>
          <cell r="R246">
            <v>1304834</v>
          </cell>
          <cell r="S246">
            <v>1304834</v>
          </cell>
        </row>
        <row r="247">
          <cell r="B247" t="str">
            <v>300</v>
          </cell>
          <cell r="C247" t="str">
            <v>PERF EXC REWARD</v>
          </cell>
          <cell r="D247">
            <v>0</v>
          </cell>
          <cell r="E247">
            <v>5460</v>
          </cell>
          <cell r="F247">
            <v>4.3138690606104732E-5</v>
          </cell>
          <cell r="G247">
            <v>5460</v>
          </cell>
          <cell r="H247">
            <v>1071</v>
          </cell>
          <cell r="I247" t="str">
            <v>61</v>
          </cell>
          <cell r="J247" t="str">
            <v>GOVT AFFAIRS - STATE</v>
          </cell>
          <cell r="K247" t="str">
            <v>NonBarg</v>
          </cell>
          <cell r="L247" t="str">
            <v>NonProd</v>
          </cell>
          <cell r="M247" t="str">
            <v>Yes</v>
          </cell>
          <cell r="N247" t="str">
            <v>Other</v>
          </cell>
          <cell r="O247">
            <v>0</v>
          </cell>
          <cell r="P247">
            <v>5460</v>
          </cell>
          <cell r="Q247">
            <v>0</v>
          </cell>
          <cell r="R247">
            <v>5460</v>
          </cell>
          <cell r="S247">
            <v>5460</v>
          </cell>
        </row>
        <row r="248">
          <cell r="B248" t="str">
            <v>300</v>
          </cell>
          <cell r="C248" t="str">
            <v>PERF EXC REWARD</v>
          </cell>
          <cell r="D248">
            <v>0</v>
          </cell>
          <cell r="E248">
            <v>20394</v>
          </cell>
          <cell r="F248">
            <v>1.6113012018697802E-4</v>
          </cell>
          <cell r="G248">
            <v>20394</v>
          </cell>
          <cell r="H248">
            <v>1098</v>
          </cell>
          <cell r="I248" t="str">
            <v>62</v>
          </cell>
          <cell r="J248" t="str">
            <v>ENERGY MARKETING</v>
          </cell>
          <cell r="K248" t="str">
            <v>NonBarg</v>
          </cell>
          <cell r="L248" t="str">
            <v>NonProd</v>
          </cell>
          <cell r="M248" t="str">
            <v>Yes</v>
          </cell>
          <cell r="N248" t="str">
            <v>Other</v>
          </cell>
          <cell r="O248">
            <v>0</v>
          </cell>
          <cell r="P248">
            <v>20394</v>
          </cell>
          <cell r="Q248">
            <v>0</v>
          </cell>
          <cell r="R248">
            <v>20394</v>
          </cell>
          <cell r="S248">
            <v>20394</v>
          </cell>
        </row>
        <row r="249">
          <cell r="B249" t="str">
            <v>300</v>
          </cell>
          <cell r="C249" t="str">
            <v>PERF EXC REWARD</v>
          </cell>
          <cell r="D249">
            <v>0</v>
          </cell>
          <cell r="E249">
            <v>78402</v>
          </cell>
          <cell r="F249">
            <v>6.1944315401095667E-4</v>
          </cell>
          <cell r="G249">
            <v>78402</v>
          </cell>
          <cell r="H249">
            <v>1161</v>
          </cell>
          <cell r="I249" t="str">
            <v>63</v>
          </cell>
          <cell r="J249" t="str">
            <v>REGULATORY AFFAIRS</v>
          </cell>
          <cell r="K249" t="str">
            <v>NonBarg</v>
          </cell>
          <cell r="L249" t="str">
            <v>NonProd</v>
          </cell>
          <cell r="M249" t="str">
            <v>Yes</v>
          </cell>
          <cell r="N249" t="str">
            <v>Other</v>
          </cell>
          <cell r="O249">
            <v>0</v>
          </cell>
          <cell r="P249">
            <v>78402</v>
          </cell>
          <cell r="Q249">
            <v>0</v>
          </cell>
          <cell r="R249">
            <v>78402</v>
          </cell>
          <cell r="S249">
            <v>78402</v>
          </cell>
        </row>
        <row r="250">
          <cell r="B250" t="str">
            <v>310</v>
          </cell>
          <cell r="C250" t="str">
            <v>DISABILITY - COMPANY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18</v>
          </cell>
          <cell r="I250" t="str">
            <v>31</v>
          </cell>
          <cell r="J250" t="str">
            <v>NUCLEAR DIVISION</v>
          </cell>
          <cell r="K250" t="str">
            <v>Barg</v>
          </cell>
          <cell r="L250" t="str">
            <v>NonProd</v>
          </cell>
          <cell r="M250" t="str">
            <v>No</v>
          </cell>
          <cell r="N250" t="str">
            <v>Other</v>
          </cell>
          <cell r="O250">
            <v>0</v>
          </cell>
          <cell r="P250">
            <v>25600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310</v>
          </cell>
          <cell r="C251" t="str">
            <v>DISABILITY - COMPANY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130</v>
          </cell>
          <cell r="I251" t="str">
            <v>34</v>
          </cell>
          <cell r="J251" t="str">
            <v>HUMAN RESRC &amp; CORP SVCS</v>
          </cell>
          <cell r="K251" t="str">
            <v>Barg</v>
          </cell>
          <cell r="L251" t="str">
            <v>NonProd</v>
          </cell>
          <cell r="M251" t="str">
            <v>No</v>
          </cell>
          <cell r="N251" t="str">
            <v>Other</v>
          </cell>
          <cell r="O251">
            <v>0</v>
          </cell>
          <cell r="P251">
            <v>3080.34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310</v>
          </cell>
          <cell r="C252" t="str">
            <v>DISABILITY - COMPANY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187</v>
          </cell>
          <cell r="I252" t="str">
            <v>51</v>
          </cell>
          <cell r="J252" t="str">
            <v>CUSTOMER SERVICE</v>
          </cell>
          <cell r="K252" t="str">
            <v>Barg</v>
          </cell>
          <cell r="L252" t="str">
            <v>NonProd</v>
          </cell>
          <cell r="M252" t="str">
            <v>No</v>
          </cell>
          <cell r="N252" t="str">
            <v>Other</v>
          </cell>
          <cell r="O252">
            <v>0</v>
          </cell>
          <cell r="P252">
            <v>5964.48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310</v>
          </cell>
          <cell r="C253" t="str">
            <v>DISABILITY - COMPANY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236</v>
          </cell>
          <cell r="I253" t="str">
            <v>53</v>
          </cell>
          <cell r="J253" t="str">
            <v>POWER SYSTEMS</v>
          </cell>
          <cell r="K253" t="str">
            <v>Barg</v>
          </cell>
          <cell r="L253" t="str">
            <v>NonProd</v>
          </cell>
          <cell r="M253" t="str">
            <v>No</v>
          </cell>
          <cell r="N253" t="str">
            <v>Other</v>
          </cell>
          <cell r="O253">
            <v>0</v>
          </cell>
          <cell r="P253">
            <v>256701.96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310</v>
          </cell>
          <cell r="C254" t="str">
            <v>DISABILITY - COMPANY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364</v>
          </cell>
          <cell r="I254" t="str">
            <v>56</v>
          </cell>
          <cell r="J254" t="str">
            <v>POWER GENERATION</v>
          </cell>
          <cell r="K254" t="str">
            <v>Barg</v>
          </cell>
          <cell r="L254" t="str">
            <v>NonProd</v>
          </cell>
          <cell r="M254" t="str">
            <v>No</v>
          </cell>
          <cell r="N254" t="str">
            <v>Other</v>
          </cell>
          <cell r="O254">
            <v>0</v>
          </cell>
          <cell r="P254">
            <v>22429.439999999999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310</v>
          </cell>
          <cell r="C255" t="str">
            <v>DISABILITY - COMPANY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459</v>
          </cell>
          <cell r="I255" t="str">
            <v>58</v>
          </cell>
          <cell r="J255" t="str">
            <v>INFO MANAGEMENT</v>
          </cell>
          <cell r="K255" t="str">
            <v>Barg</v>
          </cell>
          <cell r="L255" t="str">
            <v>NonProd</v>
          </cell>
          <cell r="M255" t="str">
            <v>No</v>
          </cell>
          <cell r="N255" t="str">
            <v>Other</v>
          </cell>
          <cell r="O255">
            <v>0</v>
          </cell>
          <cell r="P255">
            <v>3915.2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310</v>
          </cell>
          <cell r="C256" t="str">
            <v>DISABILITY - COMPANY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14</v>
          </cell>
          <cell r="I256" t="str">
            <v>31</v>
          </cell>
          <cell r="J256" t="str">
            <v>NUCLEAR DIVISION</v>
          </cell>
          <cell r="K256" t="str">
            <v>NonBarg</v>
          </cell>
          <cell r="L256" t="str">
            <v>NonProd</v>
          </cell>
          <cell r="M256" t="str">
            <v>No</v>
          </cell>
          <cell r="N256" t="str">
            <v>Other</v>
          </cell>
          <cell r="O256">
            <v>0</v>
          </cell>
          <cell r="P256">
            <v>1969.88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310</v>
          </cell>
          <cell r="C257" t="str">
            <v>DISABILITY - COMPANY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243</v>
          </cell>
          <cell r="I257" t="str">
            <v>34</v>
          </cell>
          <cell r="J257" t="str">
            <v>HUMAN RESRC &amp; CORP SVCS</v>
          </cell>
          <cell r="K257" t="str">
            <v>NonBarg</v>
          </cell>
          <cell r="L257" t="str">
            <v>NonProd</v>
          </cell>
          <cell r="M257" t="str">
            <v>No</v>
          </cell>
          <cell r="N257" t="str">
            <v>Other</v>
          </cell>
          <cell r="O257">
            <v>0</v>
          </cell>
          <cell r="P257">
            <v>2381.36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310</v>
          </cell>
          <cell r="C258" t="str">
            <v>DISABILITY - COMPANY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582</v>
          </cell>
          <cell r="I258" t="str">
            <v>51</v>
          </cell>
          <cell r="J258" t="str">
            <v>CUSTOMER SERVICE</v>
          </cell>
          <cell r="K258" t="str">
            <v>NonBarg</v>
          </cell>
          <cell r="L258" t="str">
            <v>NonProd</v>
          </cell>
          <cell r="M258" t="str">
            <v>No</v>
          </cell>
          <cell r="N258" t="str">
            <v>Other</v>
          </cell>
          <cell r="O258">
            <v>0</v>
          </cell>
          <cell r="P258">
            <v>22391.05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310</v>
          </cell>
          <cell r="C259" t="str">
            <v>DISABILITY - COMPANY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697</v>
          </cell>
          <cell r="I259" t="str">
            <v>53</v>
          </cell>
          <cell r="J259" t="str">
            <v>POWER SYSTEMS</v>
          </cell>
          <cell r="K259" t="str">
            <v>NonBarg</v>
          </cell>
          <cell r="L259" t="str">
            <v>NonProd</v>
          </cell>
          <cell r="M259" t="str">
            <v>No</v>
          </cell>
          <cell r="N259" t="str">
            <v>Other</v>
          </cell>
          <cell r="O259">
            <v>0</v>
          </cell>
          <cell r="P259">
            <v>3435.56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320</v>
          </cell>
          <cell r="C260" t="str">
            <v>DISABILITY SUPPL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19</v>
          </cell>
          <cell r="I260" t="str">
            <v>31</v>
          </cell>
          <cell r="J260" t="str">
            <v>NUCLEAR DIVISION</v>
          </cell>
          <cell r="K260" t="str">
            <v>Barg</v>
          </cell>
          <cell r="L260" t="str">
            <v>NonProd</v>
          </cell>
          <cell r="M260" t="str">
            <v>No</v>
          </cell>
          <cell r="N260" t="str">
            <v>Other</v>
          </cell>
          <cell r="O260">
            <v>0</v>
          </cell>
          <cell r="P260">
            <v>22007.22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320</v>
          </cell>
          <cell r="C261" t="str">
            <v>DISABILITY SUPPL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131</v>
          </cell>
          <cell r="I261" t="str">
            <v>34</v>
          </cell>
          <cell r="J261" t="str">
            <v>HUMAN RESRC &amp; CORP SVCS</v>
          </cell>
          <cell r="K261" t="str">
            <v>Barg</v>
          </cell>
          <cell r="L261" t="str">
            <v>NonProd</v>
          </cell>
          <cell r="M261" t="str">
            <v>No</v>
          </cell>
          <cell r="N261" t="str">
            <v>Other</v>
          </cell>
          <cell r="O261">
            <v>0</v>
          </cell>
          <cell r="P261">
            <v>3659.22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320</v>
          </cell>
          <cell r="C262" t="str">
            <v>DISABILITY SUPPL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188</v>
          </cell>
          <cell r="I262" t="str">
            <v>51</v>
          </cell>
          <cell r="J262" t="str">
            <v>CUSTOMER SERVICE</v>
          </cell>
          <cell r="K262" t="str">
            <v>Barg</v>
          </cell>
          <cell r="L262" t="str">
            <v>NonProd</v>
          </cell>
          <cell r="M262" t="str">
            <v>No</v>
          </cell>
          <cell r="N262" t="str">
            <v>Other</v>
          </cell>
          <cell r="O262">
            <v>0</v>
          </cell>
          <cell r="P262">
            <v>10711.82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320</v>
          </cell>
          <cell r="C263" t="str">
            <v>DISABILITY SUPPL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237</v>
          </cell>
          <cell r="I263" t="str">
            <v>53</v>
          </cell>
          <cell r="J263" t="str">
            <v>POWER SYSTEMS</v>
          </cell>
          <cell r="K263" t="str">
            <v>Barg</v>
          </cell>
          <cell r="L263" t="str">
            <v>NonProd</v>
          </cell>
          <cell r="M263" t="str">
            <v>No</v>
          </cell>
          <cell r="N263" t="str">
            <v>Other</v>
          </cell>
          <cell r="O263">
            <v>0</v>
          </cell>
          <cell r="P263">
            <v>94933.79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320</v>
          </cell>
          <cell r="C264" t="str">
            <v>DISABILITY SUPPL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365</v>
          </cell>
          <cell r="I264" t="str">
            <v>56</v>
          </cell>
          <cell r="J264" t="str">
            <v>POWER GENERATION</v>
          </cell>
          <cell r="K264" t="str">
            <v>Barg</v>
          </cell>
          <cell r="L264" t="str">
            <v>NonProd</v>
          </cell>
          <cell r="M264" t="str">
            <v>No</v>
          </cell>
          <cell r="N264" t="str">
            <v>Other</v>
          </cell>
          <cell r="O264">
            <v>0</v>
          </cell>
          <cell r="P264">
            <v>7827.91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320</v>
          </cell>
          <cell r="C265" t="str">
            <v>DISABILITY SUPPL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583</v>
          </cell>
          <cell r="I265" t="str">
            <v>51</v>
          </cell>
          <cell r="J265" t="str">
            <v>CUSTOMER SERVICE</v>
          </cell>
          <cell r="K265" t="str">
            <v>NonBarg</v>
          </cell>
          <cell r="L265" t="str">
            <v>NonProd</v>
          </cell>
          <cell r="M265" t="str">
            <v>No</v>
          </cell>
          <cell r="N265" t="str">
            <v>Other</v>
          </cell>
          <cell r="O265">
            <v>0</v>
          </cell>
          <cell r="P265">
            <v>-593.13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330</v>
          </cell>
          <cell r="C266" t="str">
            <v>RETRO PAY THRFTBL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20</v>
          </cell>
          <cell r="I266" t="str">
            <v>31</v>
          </cell>
          <cell r="J266" t="str">
            <v>NUCLEAR DIVISION</v>
          </cell>
          <cell r="K266" t="str">
            <v>Barg</v>
          </cell>
          <cell r="L266" t="str">
            <v>NonProd</v>
          </cell>
          <cell r="M266" t="str">
            <v>No</v>
          </cell>
          <cell r="N266" t="str">
            <v>Other</v>
          </cell>
          <cell r="O266">
            <v>0</v>
          </cell>
          <cell r="P266">
            <v>59582.09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330</v>
          </cell>
          <cell r="C267" t="str">
            <v>RETRO PAY THRFTBL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132</v>
          </cell>
          <cell r="I267" t="str">
            <v>34</v>
          </cell>
          <cell r="J267" t="str">
            <v>HUMAN RESRC &amp; CORP SVCS</v>
          </cell>
          <cell r="K267" t="str">
            <v>Barg</v>
          </cell>
          <cell r="L267" t="str">
            <v>NonProd</v>
          </cell>
          <cell r="M267" t="str">
            <v>No</v>
          </cell>
          <cell r="N267" t="str">
            <v>Other</v>
          </cell>
          <cell r="O267">
            <v>0</v>
          </cell>
          <cell r="P267">
            <v>3403.47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330</v>
          </cell>
          <cell r="C268" t="str">
            <v>RETRO PAY THRFTBL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189</v>
          </cell>
          <cell r="I268" t="str">
            <v>51</v>
          </cell>
          <cell r="J268" t="str">
            <v>CUSTOMER SERVICE</v>
          </cell>
          <cell r="K268" t="str">
            <v>Barg</v>
          </cell>
          <cell r="L268" t="str">
            <v>NonProd</v>
          </cell>
          <cell r="M268" t="str">
            <v>No</v>
          </cell>
          <cell r="N268" t="str">
            <v>Other</v>
          </cell>
          <cell r="O268">
            <v>0</v>
          </cell>
          <cell r="P268">
            <v>58.24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330</v>
          </cell>
          <cell r="C269" t="str">
            <v>RETRO PAY THRFTBL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238</v>
          </cell>
          <cell r="I269" t="str">
            <v>53</v>
          </cell>
          <cell r="J269" t="str">
            <v>POWER SYSTEMS</v>
          </cell>
          <cell r="K269" t="str">
            <v>Barg</v>
          </cell>
          <cell r="L269" t="str">
            <v>NonProd</v>
          </cell>
          <cell r="M269" t="str">
            <v>No</v>
          </cell>
          <cell r="N269" t="str">
            <v>Other</v>
          </cell>
          <cell r="O269">
            <v>6</v>
          </cell>
          <cell r="P269">
            <v>219025.05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330</v>
          </cell>
          <cell r="C270" t="str">
            <v>RETRO PAY THRFTBL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366</v>
          </cell>
          <cell r="I270" t="str">
            <v>56</v>
          </cell>
          <cell r="J270" t="str">
            <v>POWER GENERATION</v>
          </cell>
          <cell r="K270" t="str">
            <v>Barg</v>
          </cell>
          <cell r="L270" t="str">
            <v>NonProd</v>
          </cell>
          <cell r="M270" t="str">
            <v>No</v>
          </cell>
          <cell r="N270" t="str">
            <v>Other</v>
          </cell>
          <cell r="O270">
            <v>0</v>
          </cell>
          <cell r="P270">
            <v>44316.09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330</v>
          </cell>
          <cell r="C271" t="str">
            <v>RETRO PAY THRFTBL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460</v>
          </cell>
          <cell r="I271" t="str">
            <v>58</v>
          </cell>
          <cell r="J271" t="str">
            <v>INFO MANAGEMENT</v>
          </cell>
          <cell r="K271" t="str">
            <v>Barg</v>
          </cell>
          <cell r="L271" t="str">
            <v>NonProd</v>
          </cell>
          <cell r="M271" t="str">
            <v>No</v>
          </cell>
          <cell r="N271" t="str">
            <v>Other</v>
          </cell>
          <cell r="O271">
            <v>0</v>
          </cell>
          <cell r="P271">
            <v>413.6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330</v>
          </cell>
          <cell r="C272" t="str">
            <v>RETRO PAY THRFTBL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15</v>
          </cell>
          <cell r="I272" t="str">
            <v>31</v>
          </cell>
          <cell r="J272" t="str">
            <v>NUCLEAR DIVISION</v>
          </cell>
          <cell r="K272" t="str">
            <v>NonBarg</v>
          </cell>
          <cell r="L272" t="str">
            <v>NonProd</v>
          </cell>
          <cell r="M272" t="str">
            <v>No</v>
          </cell>
          <cell r="N272" t="str">
            <v>Other</v>
          </cell>
          <cell r="O272">
            <v>0</v>
          </cell>
          <cell r="P272">
            <v>14470.75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330</v>
          </cell>
          <cell r="C273" t="str">
            <v>RETRO PAY THRFTBL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137</v>
          </cell>
          <cell r="I273" t="str">
            <v>33</v>
          </cell>
          <cell r="J273" t="str">
            <v>FINANCIAL</v>
          </cell>
          <cell r="K273" t="str">
            <v>NonBarg</v>
          </cell>
          <cell r="L273" t="str">
            <v>NonProd</v>
          </cell>
          <cell r="M273" t="str">
            <v>No</v>
          </cell>
          <cell r="N273" t="str">
            <v>Other</v>
          </cell>
          <cell r="O273">
            <v>0</v>
          </cell>
          <cell r="P273">
            <v>18092.98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330</v>
          </cell>
          <cell r="C274" t="str">
            <v>RETRO PAY THRFTBL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244</v>
          </cell>
          <cell r="I274" t="str">
            <v>34</v>
          </cell>
          <cell r="J274" t="str">
            <v>HUMAN RESRC &amp; CORP SVCS</v>
          </cell>
          <cell r="K274" t="str">
            <v>NonBarg</v>
          </cell>
          <cell r="L274" t="str">
            <v>NonProd</v>
          </cell>
          <cell r="M274" t="str">
            <v>No</v>
          </cell>
          <cell r="N274" t="str">
            <v>Other</v>
          </cell>
          <cell r="O274">
            <v>0</v>
          </cell>
          <cell r="P274">
            <v>7101.65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330</v>
          </cell>
          <cell r="C275" t="str">
            <v>RETRO PAY THRFTBL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361</v>
          </cell>
          <cell r="I275" t="str">
            <v>35</v>
          </cell>
          <cell r="J275" t="str">
            <v>GENERAL COUNSEL</v>
          </cell>
          <cell r="K275" t="str">
            <v>NonBarg</v>
          </cell>
          <cell r="L275" t="str">
            <v>NonProd</v>
          </cell>
          <cell r="M275" t="str">
            <v>No</v>
          </cell>
          <cell r="N275" t="str">
            <v>Other</v>
          </cell>
          <cell r="O275">
            <v>0</v>
          </cell>
          <cell r="P275">
            <v>3858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330</v>
          </cell>
          <cell r="C276" t="str">
            <v>RETRO PAY THRFTBL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471</v>
          </cell>
          <cell r="I276" t="str">
            <v>37</v>
          </cell>
          <cell r="J276" t="str">
            <v>CORP COMMUNICATIONS</v>
          </cell>
          <cell r="K276" t="str">
            <v>NonBarg</v>
          </cell>
          <cell r="L276" t="str">
            <v>NonProd</v>
          </cell>
          <cell r="M276" t="str">
            <v>No</v>
          </cell>
          <cell r="N276" t="str">
            <v>Other</v>
          </cell>
          <cell r="O276">
            <v>0</v>
          </cell>
          <cell r="P276">
            <v>210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330</v>
          </cell>
          <cell r="C277" t="str">
            <v>RETRO PAY THRFTBL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584</v>
          </cell>
          <cell r="I277" t="str">
            <v>51</v>
          </cell>
          <cell r="J277" t="str">
            <v>CUSTOMER SERVICE</v>
          </cell>
          <cell r="K277" t="str">
            <v>NonBarg</v>
          </cell>
          <cell r="L277" t="str">
            <v>NonProd</v>
          </cell>
          <cell r="M277" t="str">
            <v>No</v>
          </cell>
          <cell r="N277" t="str">
            <v>Other</v>
          </cell>
          <cell r="O277">
            <v>0</v>
          </cell>
          <cell r="P277">
            <v>18237.07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330</v>
          </cell>
          <cell r="C278" t="str">
            <v>RETRO PAY THRFTBL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698</v>
          </cell>
          <cell r="I278" t="str">
            <v>53</v>
          </cell>
          <cell r="J278" t="str">
            <v>POWER SYSTEMS</v>
          </cell>
          <cell r="K278" t="str">
            <v>NonBarg</v>
          </cell>
          <cell r="L278" t="str">
            <v>NonProd</v>
          </cell>
          <cell r="M278" t="str">
            <v>No</v>
          </cell>
          <cell r="N278" t="str">
            <v>Other</v>
          </cell>
          <cell r="O278">
            <v>0</v>
          </cell>
          <cell r="P278">
            <v>62803.22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330</v>
          </cell>
          <cell r="C279" t="str">
            <v>RETRO PAY THRFTBL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875</v>
          </cell>
          <cell r="I279" t="str">
            <v>56</v>
          </cell>
          <cell r="J279" t="str">
            <v>POWER GENERATION</v>
          </cell>
          <cell r="K279" t="str">
            <v>NonBarg</v>
          </cell>
          <cell r="L279" t="str">
            <v>NonProd</v>
          </cell>
          <cell r="M279" t="str">
            <v>No</v>
          </cell>
          <cell r="N279" t="str">
            <v>Other</v>
          </cell>
          <cell r="O279">
            <v>0</v>
          </cell>
          <cell r="P279">
            <v>5676.36</v>
          </cell>
          <cell r="Q279">
            <v>0</v>
          </cell>
          <cell r="R279">
            <v>0</v>
          </cell>
          <cell r="S279">
            <v>0</v>
          </cell>
        </row>
        <row r="280">
          <cell r="B280" t="str">
            <v>330</v>
          </cell>
          <cell r="C280" t="str">
            <v>RETRO PAY THRFTBL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979</v>
          </cell>
          <cell r="I280" t="str">
            <v>58</v>
          </cell>
          <cell r="J280" t="str">
            <v>INFO MANAGEMENT</v>
          </cell>
          <cell r="K280" t="str">
            <v>NonBarg</v>
          </cell>
          <cell r="L280" t="str">
            <v>NonProd</v>
          </cell>
          <cell r="M280" t="str">
            <v>No</v>
          </cell>
          <cell r="N280" t="str">
            <v>Other</v>
          </cell>
          <cell r="O280">
            <v>0</v>
          </cell>
          <cell r="P280">
            <v>10963.5</v>
          </cell>
          <cell r="Q280">
            <v>0</v>
          </cell>
          <cell r="R280">
            <v>0</v>
          </cell>
          <cell r="S280">
            <v>0</v>
          </cell>
        </row>
        <row r="281">
          <cell r="B281" t="str">
            <v>330</v>
          </cell>
          <cell r="C281" t="str">
            <v>RETRO PAY THRFTBL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1099</v>
          </cell>
          <cell r="I281" t="str">
            <v>62</v>
          </cell>
          <cell r="J281" t="str">
            <v>ENERGY MARKETING</v>
          </cell>
          <cell r="K281" t="str">
            <v>NonBarg</v>
          </cell>
          <cell r="L281" t="str">
            <v>NonProd</v>
          </cell>
          <cell r="M281" t="str">
            <v>No</v>
          </cell>
          <cell r="N281" t="str">
            <v>Other</v>
          </cell>
          <cell r="O281">
            <v>0</v>
          </cell>
          <cell r="P281">
            <v>62658</v>
          </cell>
          <cell r="Q281">
            <v>0</v>
          </cell>
          <cell r="R281">
            <v>0</v>
          </cell>
          <cell r="S281">
            <v>0</v>
          </cell>
        </row>
        <row r="282">
          <cell r="B282" t="str">
            <v>340</v>
          </cell>
          <cell r="C282" t="str">
            <v>MISC. EARN-THRFTBL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21</v>
          </cell>
          <cell r="I282" t="str">
            <v>31</v>
          </cell>
          <cell r="J282" t="str">
            <v>NUCLEAR DIVISION</v>
          </cell>
          <cell r="K282" t="str">
            <v>Barg</v>
          </cell>
          <cell r="L282" t="str">
            <v>NonProd</v>
          </cell>
          <cell r="M282" t="str">
            <v>No</v>
          </cell>
          <cell r="N282" t="str">
            <v>Other</v>
          </cell>
          <cell r="O282">
            <v>0</v>
          </cell>
          <cell r="P282">
            <v>1314.25</v>
          </cell>
          <cell r="Q282">
            <v>0</v>
          </cell>
          <cell r="R282">
            <v>0</v>
          </cell>
          <cell r="S282">
            <v>0</v>
          </cell>
        </row>
        <row r="283">
          <cell r="B283" t="str">
            <v>340</v>
          </cell>
          <cell r="C283" t="str">
            <v>MISC. EARN-THRFTBL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239</v>
          </cell>
          <cell r="I283" t="str">
            <v>53</v>
          </cell>
          <cell r="J283" t="str">
            <v>POWER SYSTEMS</v>
          </cell>
          <cell r="K283" t="str">
            <v>Barg</v>
          </cell>
          <cell r="L283" t="str">
            <v>NonProd</v>
          </cell>
          <cell r="M283" t="str">
            <v>No</v>
          </cell>
          <cell r="N283" t="str">
            <v>Other</v>
          </cell>
          <cell r="O283">
            <v>0</v>
          </cell>
          <cell r="P283">
            <v>787.38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340</v>
          </cell>
          <cell r="C284" t="str">
            <v>MISC. EARN-THRFTBL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16</v>
          </cell>
          <cell r="I284" t="str">
            <v>31</v>
          </cell>
          <cell r="J284" t="str">
            <v>NUCLEAR DIVISION</v>
          </cell>
          <cell r="K284" t="str">
            <v>NonBarg</v>
          </cell>
          <cell r="L284" t="str">
            <v>NonProd</v>
          </cell>
          <cell r="M284" t="str">
            <v>No</v>
          </cell>
          <cell r="N284" t="str">
            <v>Other</v>
          </cell>
          <cell r="O284">
            <v>0</v>
          </cell>
          <cell r="P284">
            <v>96.52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340</v>
          </cell>
          <cell r="C285" t="str">
            <v>MISC. EARN-THRFTBL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138</v>
          </cell>
          <cell r="I285" t="str">
            <v>33</v>
          </cell>
          <cell r="J285" t="str">
            <v>FINANCIAL</v>
          </cell>
          <cell r="K285" t="str">
            <v>NonBarg</v>
          </cell>
          <cell r="L285" t="str">
            <v>NonProd</v>
          </cell>
          <cell r="M285" t="str">
            <v>No</v>
          </cell>
          <cell r="N285" t="str">
            <v>Other</v>
          </cell>
          <cell r="O285">
            <v>0</v>
          </cell>
          <cell r="P285">
            <v>54215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340</v>
          </cell>
          <cell r="C286" t="str">
            <v>MISC. EARN-THRFTBL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245</v>
          </cell>
          <cell r="I286" t="str">
            <v>34</v>
          </cell>
          <cell r="J286" t="str">
            <v>HUMAN RESRC &amp; CORP SVCS</v>
          </cell>
          <cell r="K286" t="str">
            <v>NonBarg</v>
          </cell>
          <cell r="L286" t="str">
            <v>NonProd</v>
          </cell>
          <cell r="M286" t="str">
            <v>No</v>
          </cell>
          <cell r="N286" t="str">
            <v>Other</v>
          </cell>
          <cell r="O286">
            <v>0</v>
          </cell>
          <cell r="P286">
            <v>4264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350</v>
          </cell>
          <cell r="C287" t="str">
            <v>MISC. EARN-THRFTBL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22</v>
          </cell>
          <cell r="I287" t="str">
            <v>31</v>
          </cell>
          <cell r="J287" t="str">
            <v>NUCLEAR DIVISION</v>
          </cell>
          <cell r="K287" t="str">
            <v>Barg</v>
          </cell>
          <cell r="L287" t="str">
            <v>NonProd</v>
          </cell>
          <cell r="M287" t="str">
            <v>No</v>
          </cell>
          <cell r="N287" t="str">
            <v>Other</v>
          </cell>
          <cell r="O287">
            <v>0</v>
          </cell>
          <cell r="P287">
            <v>23876.98</v>
          </cell>
          <cell r="Q287">
            <v>0</v>
          </cell>
          <cell r="R287">
            <v>0</v>
          </cell>
          <cell r="S287">
            <v>0</v>
          </cell>
        </row>
        <row r="288">
          <cell r="B288" t="str">
            <v>350</v>
          </cell>
          <cell r="C288" t="str">
            <v>MISC. EARN-THRFTBL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17</v>
          </cell>
          <cell r="I288" t="str">
            <v>31</v>
          </cell>
          <cell r="J288" t="str">
            <v>NUCLEAR DIVISION</v>
          </cell>
          <cell r="K288" t="str">
            <v>NonBarg</v>
          </cell>
          <cell r="L288" t="str">
            <v>NonProd</v>
          </cell>
          <cell r="M288" t="str">
            <v>No</v>
          </cell>
          <cell r="N288" t="str">
            <v>Other</v>
          </cell>
          <cell r="O288">
            <v>0</v>
          </cell>
          <cell r="P288">
            <v>61543.5</v>
          </cell>
          <cell r="Q288">
            <v>0</v>
          </cell>
          <cell r="R288">
            <v>0</v>
          </cell>
          <cell r="S288">
            <v>0</v>
          </cell>
        </row>
        <row r="289">
          <cell r="B289" t="str">
            <v>370</v>
          </cell>
          <cell r="C289" t="str">
            <v>VACATION SELL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18</v>
          </cell>
          <cell r="I289" t="str">
            <v>31</v>
          </cell>
          <cell r="J289" t="str">
            <v>NUCLEAR DIVISION</v>
          </cell>
          <cell r="K289" t="str">
            <v>NonBarg</v>
          </cell>
          <cell r="L289" t="str">
            <v>NonProd</v>
          </cell>
          <cell r="M289" t="str">
            <v>No</v>
          </cell>
          <cell r="N289" t="str">
            <v>Other</v>
          </cell>
          <cell r="O289">
            <v>0</v>
          </cell>
          <cell r="P289">
            <v>55331.55</v>
          </cell>
          <cell r="Q289">
            <v>0</v>
          </cell>
          <cell r="R289">
            <v>0</v>
          </cell>
          <cell r="S289">
            <v>0</v>
          </cell>
        </row>
        <row r="290">
          <cell r="B290" t="str">
            <v>370</v>
          </cell>
          <cell r="C290" t="str">
            <v>VACATION SELL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139</v>
          </cell>
          <cell r="I290" t="str">
            <v>33</v>
          </cell>
          <cell r="J290" t="str">
            <v>FINANCIAL</v>
          </cell>
          <cell r="K290" t="str">
            <v>NonBarg</v>
          </cell>
          <cell r="L290" t="str">
            <v>NonProd</v>
          </cell>
          <cell r="M290" t="str">
            <v>No</v>
          </cell>
          <cell r="N290" t="str">
            <v>Other</v>
          </cell>
          <cell r="O290">
            <v>0</v>
          </cell>
          <cell r="P290">
            <v>2863.32</v>
          </cell>
          <cell r="Q290">
            <v>0</v>
          </cell>
          <cell r="R290">
            <v>0</v>
          </cell>
          <cell r="S290">
            <v>0</v>
          </cell>
        </row>
        <row r="291">
          <cell r="B291" t="str">
            <v>370</v>
          </cell>
          <cell r="C291" t="str">
            <v>VACATION SELL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246</v>
          </cell>
          <cell r="I291" t="str">
            <v>34</v>
          </cell>
          <cell r="J291" t="str">
            <v>HUMAN RESRC &amp; CORP SVCS</v>
          </cell>
          <cell r="K291" t="str">
            <v>NonBarg</v>
          </cell>
          <cell r="L291" t="str">
            <v>NonProd</v>
          </cell>
          <cell r="M291" t="str">
            <v>No</v>
          </cell>
          <cell r="N291" t="str">
            <v>Other</v>
          </cell>
          <cell r="O291">
            <v>0</v>
          </cell>
          <cell r="P291">
            <v>5359.63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370</v>
          </cell>
          <cell r="C292" t="str">
            <v>VACATION SELL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472</v>
          </cell>
          <cell r="I292" t="str">
            <v>37</v>
          </cell>
          <cell r="J292" t="str">
            <v>CORP COMMUNICATIONS</v>
          </cell>
          <cell r="K292" t="str">
            <v>NonBarg</v>
          </cell>
          <cell r="L292" t="str">
            <v>NonProd</v>
          </cell>
          <cell r="M292" t="str">
            <v>No</v>
          </cell>
          <cell r="N292" t="str">
            <v>Other</v>
          </cell>
          <cell r="O292">
            <v>0</v>
          </cell>
          <cell r="P292">
            <v>449.5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370</v>
          </cell>
          <cell r="C293" t="str">
            <v>VACATION SELL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585</v>
          </cell>
          <cell r="I293" t="str">
            <v>51</v>
          </cell>
          <cell r="J293" t="str">
            <v>CUSTOMER SERVICE</v>
          </cell>
          <cell r="K293" t="str">
            <v>NonBarg</v>
          </cell>
          <cell r="L293" t="str">
            <v>NonProd</v>
          </cell>
          <cell r="M293" t="str">
            <v>No</v>
          </cell>
          <cell r="N293" t="str">
            <v>Other</v>
          </cell>
          <cell r="O293">
            <v>0</v>
          </cell>
          <cell r="P293">
            <v>11975.95</v>
          </cell>
          <cell r="Q293">
            <v>0</v>
          </cell>
          <cell r="R293">
            <v>0</v>
          </cell>
          <cell r="S293">
            <v>0</v>
          </cell>
        </row>
        <row r="294">
          <cell r="B294" t="str">
            <v>370</v>
          </cell>
          <cell r="C294" t="str">
            <v>VACATION SELL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699</v>
          </cell>
          <cell r="I294" t="str">
            <v>53</v>
          </cell>
          <cell r="J294" t="str">
            <v>POWER SYSTEMS</v>
          </cell>
          <cell r="K294" t="str">
            <v>NonBarg</v>
          </cell>
          <cell r="L294" t="str">
            <v>NonProd</v>
          </cell>
          <cell r="M294" t="str">
            <v>No</v>
          </cell>
          <cell r="N294" t="str">
            <v>Other</v>
          </cell>
          <cell r="O294">
            <v>0</v>
          </cell>
          <cell r="P294">
            <v>11329.19</v>
          </cell>
          <cell r="Q294">
            <v>0</v>
          </cell>
          <cell r="R294">
            <v>0</v>
          </cell>
          <cell r="S294">
            <v>0</v>
          </cell>
        </row>
        <row r="295">
          <cell r="B295" t="str">
            <v>370</v>
          </cell>
          <cell r="C295" t="str">
            <v>VACATION SELL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876</v>
          </cell>
          <cell r="I295" t="str">
            <v>56</v>
          </cell>
          <cell r="J295" t="str">
            <v>POWER GENERATION</v>
          </cell>
          <cell r="K295" t="str">
            <v>NonBarg</v>
          </cell>
          <cell r="L295" t="str">
            <v>NonProd</v>
          </cell>
          <cell r="M295" t="str">
            <v>No</v>
          </cell>
          <cell r="N295" t="str">
            <v>Other</v>
          </cell>
          <cell r="O295">
            <v>0</v>
          </cell>
          <cell r="P295">
            <v>7916.9</v>
          </cell>
          <cell r="Q295">
            <v>0</v>
          </cell>
          <cell r="R295">
            <v>0</v>
          </cell>
          <cell r="S295">
            <v>0</v>
          </cell>
        </row>
        <row r="296">
          <cell r="B296" t="str">
            <v>370</v>
          </cell>
          <cell r="C296" t="str">
            <v>VACATION SELL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980</v>
          </cell>
          <cell r="I296" t="str">
            <v>58</v>
          </cell>
          <cell r="J296" t="str">
            <v>INFO MANAGEMENT</v>
          </cell>
          <cell r="K296" t="str">
            <v>NonBarg</v>
          </cell>
          <cell r="L296" t="str">
            <v>NonProd</v>
          </cell>
          <cell r="M296" t="str">
            <v>No</v>
          </cell>
          <cell r="N296" t="str">
            <v>Other</v>
          </cell>
          <cell r="O296">
            <v>0</v>
          </cell>
          <cell r="P296">
            <v>22739.03</v>
          </cell>
          <cell r="Q296">
            <v>0</v>
          </cell>
          <cell r="R296">
            <v>0</v>
          </cell>
          <cell r="S296">
            <v>0</v>
          </cell>
        </row>
        <row r="297">
          <cell r="B297" t="str">
            <v>370</v>
          </cell>
          <cell r="C297" t="str">
            <v>VACATION SELL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1100</v>
          </cell>
          <cell r="I297" t="str">
            <v>62</v>
          </cell>
          <cell r="J297" t="str">
            <v>ENERGY MARKETING</v>
          </cell>
          <cell r="K297" t="str">
            <v>NonBarg</v>
          </cell>
          <cell r="L297" t="str">
            <v>NonProd</v>
          </cell>
          <cell r="M297" t="str">
            <v>No</v>
          </cell>
          <cell r="N297" t="str">
            <v>Other</v>
          </cell>
          <cell r="O297">
            <v>0</v>
          </cell>
          <cell r="P297">
            <v>3235.2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380</v>
          </cell>
          <cell r="C298" t="str">
            <v>PT VAC SELL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247</v>
          </cell>
          <cell r="I298" t="str">
            <v>34</v>
          </cell>
          <cell r="J298" t="str">
            <v>HUMAN RESRC &amp; CORP SVCS</v>
          </cell>
          <cell r="K298" t="str">
            <v>NonBarg</v>
          </cell>
          <cell r="L298" t="str">
            <v>NonProd</v>
          </cell>
          <cell r="M298" t="str">
            <v>No</v>
          </cell>
          <cell r="N298" t="str">
            <v>Other</v>
          </cell>
          <cell r="O298">
            <v>4</v>
          </cell>
          <cell r="P298">
            <v>138.25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380</v>
          </cell>
          <cell r="C299" t="str">
            <v>PT VAC SELL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586</v>
          </cell>
          <cell r="I299" t="str">
            <v>51</v>
          </cell>
          <cell r="J299" t="str">
            <v>CUSTOMER SERVICE</v>
          </cell>
          <cell r="K299" t="str">
            <v>NonBarg</v>
          </cell>
          <cell r="L299" t="str">
            <v>NonProd</v>
          </cell>
          <cell r="M299" t="str">
            <v>No</v>
          </cell>
          <cell r="N299" t="str">
            <v>Other</v>
          </cell>
          <cell r="O299">
            <v>16</v>
          </cell>
          <cell r="P299">
            <v>171.2</v>
          </cell>
          <cell r="Q299">
            <v>0</v>
          </cell>
          <cell r="R299">
            <v>0</v>
          </cell>
          <cell r="S299">
            <v>0</v>
          </cell>
        </row>
        <row r="300">
          <cell r="B300" t="str">
            <v>390</v>
          </cell>
          <cell r="C300" t="str">
            <v>GEN RETRO THRFTBL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23</v>
          </cell>
          <cell r="I300" t="str">
            <v>31</v>
          </cell>
          <cell r="J300" t="str">
            <v>NUCLEAR DIVISION</v>
          </cell>
          <cell r="K300" t="str">
            <v>Barg</v>
          </cell>
          <cell r="L300" t="str">
            <v>NonProd</v>
          </cell>
          <cell r="M300" t="str">
            <v>No</v>
          </cell>
          <cell r="N300" t="str">
            <v>Other</v>
          </cell>
          <cell r="O300">
            <v>0</v>
          </cell>
          <cell r="P300">
            <v>107112.37</v>
          </cell>
          <cell r="Q300">
            <v>0</v>
          </cell>
          <cell r="R300">
            <v>0</v>
          </cell>
          <cell r="S300">
            <v>0</v>
          </cell>
        </row>
        <row r="301">
          <cell r="B301" t="str">
            <v>390</v>
          </cell>
          <cell r="C301" t="str">
            <v>GEN RETRO THRFTBL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133</v>
          </cell>
          <cell r="I301" t="str">
            <v>34</v>
          </cell>
          <cell r="J301" t="str">
            <v>HUMAN RESRC &amp; CORP SVCS</v>
          </cell>
          <cell r="K301" t="str">
            <v>Barg</v>
          </cell>
          <cell r="L301" t="str">
            <v>NonProd</v>
          </cell>
          <cell r="M301" t="str">
            <v>No</v>
          </cell>
          <cell r="N301" t="str">
            <v>Other</v>
          </cell>
          <cell r="O301">
            <v>0</v>
          </cell>
          <cell r="P301">
            <v>1622.55</v>
          </cell>
          <cell r="Q301">
            <v>0</v>
          </cell>
          <cell r="R301">
            <v>0</v>
          </cell>
          <cell r="S301">
            <v>0</v>
          </cell>
        </row>
        <row r="302">
          <cell r="B302" t="str">
            <v>390</v>
          </cell>
          <cell r="C302" t="str">
            <v>GEN RETRO THRFTBL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190</v>
          </cell>
          <cell r="I302" t="str">
            <v>51</v>
          </cell>
          <cell r="J302" t="str">
            <v>CUSTOMER SERVICE</v>
          </cell>
          <cell r="K302" t="str">
            <v>Barg</v>
          </cell>
          <cell r="L302" t="str">
            <v>NonProd</v>
          </cell>
          <cell r="M302" t="str">
            <v>No</v>
          </cell>
          <cell r="N302" t="str">
            <v>Other</v>
          </cell>
          <cell r="O302">
            <v>0</v>
          </cell>
          <cell r="P302">
            <v>2779.06</v>
          </cell>
          <cell r="Q302">
            <v>0</v>
          </cell>
          <cell r="R302">
            <v>0</v>
          </cell>
          <cell r="S302">
            <v>0</v>
          </cell>
        </row>
        <row r="303">
          <cell r="B303" t="str">
            <v>390</v>
          </cell>
          <cell r="C303" t="str">
            <v>GEN RETRO THRFTBL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240</v>
          </cell>
          <cell r="I303" t="str">
            <v>53</v>
          </cell>
          <cell r="J303" t="str">
            <v>POWER SYSTEMS</v>
          </cell>
          <cell r="K303" t="str">
            <v>Barg</v>
          </cell>
          <cell r="L303" t="str">
            <v>NonProd</v>
          </cell>
          <cell r="M303" t="str">
            <v>No</v>
          </cell>
          <cell r="N303" t="str">
            <v>Other</v>
          </cell>
          <cell r="O303">
            <v>0</v>
          </cell>
          <cell r="P303">
            <v>395500.52</v>
          </cell>
          <cell r="Q303">
            <v>0</v>
          </cell>
          <cell r="R303">
            <v>0</v>
          </cell>
          <cell r="S303">
            <v>0</v>
          </cell>
        </row>
        <row r="304">
          <cell r="B304" t="str">
            <v>390</v>
          </cell>
          <cell r="C304" t="str">
            <v>GEN RETRO THRFTBL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367</v>
          </cell>
          <cell r="I304" t="str">
            <v>56</v>
          </cell>
          <cell r="J304" t="str">
            <v>POWER GENERATION</v>
          </cell>
          <cell r="K304" t="str">
            <v>Barg</v>
          </cell>
          <cell r="L304" t="str">
            <v>NonProd</v>
          </cell>
          <cell r="M304" t="str">
            <v>No</v>
          </cell>
          <cell r="N304" t="str">
            <v>Other</v>
          </cell>
          <cell r="O304">
            <v>0</v>
          </cell>
          <cell r="P304">
            <v>105181.78</v>
          </cell>
          <cell r="Q304">
            <v>0</v>
          </cell>
          <cell r="R304">
            <v>0</v>
          </cell>
          <cell r="S304">
            <v>0</v>
          </cell>
        </row>
        <row r="305">
          <cell r="B305" t="str">
            <v>390</v>
          </cell>
          <cell r="C305" t="str">
            <v>GEN RETRO THRFTBL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461</v>
          </cell>
          <cell r="I305" t="str">
            <v>58</v>
          </cell>
          <cell r="J305" t="str">
            <v>INFO MANAGEMENT</v>
          </cell>
          <cell r="K305" t="str">
            <v>Barg</v>
          </cell>
          <cell r="L305" t="str">
            <v>NonProd</v>
          </cell>
          <cell r="M305" t="str">
            <v>No</v>
          </cell>
          <cell r="N305" t="str">
            <v>Other</v>
          </cell>
          <cell r="O305">
            <v>0</v>
          </cell>
          <cell r="P305">
            <v>3244.08</v>
          </cell>
          <cell r="Q305">
            <v>0</v>
          </cell>
          <cell r="R305">
            <v>0</v>
          </cell>
          <cell r="S305">
            <v>0</v>
          </cell>
        </row>
        <row r="306">
          <cell r="B306" t="str">
            <v>390</v>
          </cell>
          <cell r="C306" t="str">
            <v>GEN RETRO THRFTBL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19</v>
          </cell>
          <cell r="I306" t="str">
            <v>31</v>
          </cell>
          <cell r="J306" t="str">
            <v>NUCLEAR DIVISION</v>
          </cell>
          <cell r="K306" t="str">
            <v>NonBarg</v>
          </cell>
          <cell r="L306" t="str">
            <v>NonProd</v>
          </cell>
          <cell r="M306" t="str">
            <v>No</v>
          </cell>
          <cell r="N306" t="str">
            <v>Other</v>
          </cell>
          <cell r="O306">
            <v>0</v>
          </cell>
          <cell r="P306">
            <v>841.92</v>
          </cell>
          <cell r="Q306">
            <v>0</v>
          </cell>
          <cell r="R306">
            <v>0</v>
          </cell>
          <cell r="S306">
            <v>0</v>
          </cell>
        </row>
        <row r="307">
          <cell r="B307" t="str">
            <v>390</v>
          </cell>
          <cell r="C307" t="str">
            <v>GEN RETRO THRFTBL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700</v>
          </cell>
          <cell r="I307" t="str">
            <v>53</v>
          </cell>
          <cell r="J307" t="str">
            <v>POWER SYSTEMS</v>
          </cell>
          <cell r="K307" t="str">
            <v>NonBarg</v>
          </cell>
          <cell r="L307" t="str">
            <v>NonProd</v>
          </cell>
          <cell r="M307" t="str">
            <v>No</v>
          </cell>
          <cell r="N307" t="str">
            <v>Other</v>
          </cell>
          <cell r="O307">
            <v>0</v>
          </cell>
          <cell r="P307">
            <v>1411.08</v>
          </cell>
          <cell r="Q307">
            <v>0</v>
          </cell>
          <cell r="R307">
            <v>0</v>
          </cell>
          <cell r="S307">
            <v>0</v>
          </cell>
        </row>
        <row r="308">
          <cell r="B308" t="str">
            <v>390</v>
          </cell>
          <cell r="C308" t="str">
            <v>GEN RETRO THRFTBL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877</v>
          </cell>
          <cell r="I308" t="str">
            <v>56</v>
          </cell>
          <cell r="J308" t="str">
            <v>POWER GENERATION</v>
          </cell>
          <cell r="K308" t="str">
            <v>NonBarg</v>
          </cell>
          <cell r="L308" t="str">
            <v>NonProd</v>
          </cell>
          <cell r="M308" t="str">
            <v>No</v>
          </cell>
          <cell r="N308" t="str">
            <v>Other</v>
          </cell>
          <cell r="O308">
            <v>0</v>
          </cell>
          <cell r="P308">
            <v>1034</v>
          </cell>
          <cell r="Q308">
            <v>0</v>
          </cell>
          <cell r="R308">
            <v>0</v>
          </cell>
          <cell r="S308">
            <v>0</v>
          </cell>
        </row>
        <row r="309">
          <cell r="B309" t="str">
            <v>390</v>
          </cell>
          <cell r="C309" t="str">
            <v>GEN RETRO THRFTBL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981</v>
          </cell>
          <cell r="I309" t="str">
            <v>58</v>
          </cell>
          <cell r="J309" t="str">
            <v>INFO MANAGEMENT</v>
          </cell>
          <cell r="K309" t="str">
            <v>NonBarg</v>
          </cell>
          <cell r="L309" t="str">
            <v>NonProd</v>
          </cell>
          <cell r="M309" t="str">
            <v>No</v>
          </cell>
          <cell r="N309" t="str">
            <v>Other</v>
          </cell>
          <cell r="O309">
            <v>0</v>
          </cell>
          <cell r="P309">
            <v>146.63999999999999</v>
          </cell>
          <cell r="Q309">
            <v>0</v>
          </cell>
          <cell r="R309">
            <v>0</v>
          </cell>
          <cell r="S309">
            <v>0</v>
          </cell>
        </row>
        <row r="310">
          <cell r="B310" t="str">
            <v>410</v>
          </cell>
          <cell r="C310" t="str">
            <v>PART DAY DISABILITY</v>
          </cell>
          <cell r="D310">
            <v>0</v>
          </cell>
          <cell r="E310">
            <v>7116.32</v>
          </cell>
          <cell r="F310">
            <v>5.6225041526380077E-5</v>
          </cell>
          <cell r="G310">
            <v>7116.32</v>
          </cell>
          <cell r="H310">
            <v>24</v>
          </cell>
          <cell r="I310" t="str">
            <v>31</v>
          </cell>
          <cell r="J310" t="str">
            <v>NUCLEAR DIVISION</v>
          </cell>
          <cell r="K310" t="str">
            <v>Barg</v>
          </cell>
          <cell r="L310" t="str">
            <v>NonProd</v>
          </cell>
          <cell r="M310" t="str">
            <v>Yes</v>
          </cell>
          <cell r="N310" t="str">
            <v>Other</v>
          </cell>
          <cell r="O310">
            <v>333.25</v>
          </cell>
          <cell r="P310">
            <v>7116.32</v>
          </cell>
          <cell r="Q310">
            <v>7116.32</v>
          </cell>
          <cell r="R310">
            <v>0</v>
          </cell>
          <cell r="S310">
            <v>7116.32</v>
          </cell>
        </row>
        <row r="311">
          <cell r="B311" t="str">
            <v>410</v>
          </cell>
          <cell r="C311" t="str">
            <v>PART DAY DISABILITY</v>
          </cell>
          <cell r="D311">
            <v>0</v>
          </cell>
          <cell r="E311">
            <v>58.84</v>
          </cell>
          <cell r="F311">
            <v>4.6488654858300415E-7</v>
          </cell>
          <cell r="G311">
            <v>58.84</v>
          </cell>
          <cell r="H311">
            <v>134</v>
          </cell>
          <cell r="I311" t="str">
            <v>34</v>
          </cell>
          <cell r="J311" t="str">
            <v>HUMAN RESRC &amp; CORP SVCS</v>
          </cell>
          <cell r="K311" t="str">
            <v>Barg</v>
          </cell>
          <cell r="L311" t="str">
            <v>NonProd</v>
          </cell>
          <cell r="M311" t="str">
            <v>Yes</v>
          </cell>
          <cell r="N311" t="str">
            <v>Other</v>
          </cell>
          <cell r="O311">
            <v>4</v>
          </cell>
          <cell r="P311">
            <v>58.84</v>
          </cell>
          <cell r="Q311">
            <v>58.84</v>
          </cell>
          <cell r="R311">
            <v>0</v>
          </cell>
          <cell r="S311">
            <v>58.84</v>
          </cell>
        </row>
        <row r="312">
          <cell r="B312" t="str">
            <v>410</v>
          </cell>
          <cell r="C312" t="str">
            <v>PART DAY DISABILITY</v>
          </cell>
          <cell r="D312">
            <v>0</v>
          </cell>
          <cell r="E312">
            <v>78.239999999999995</v>
          </cell>
          <cell r="F312">
            <v>6.181632148391271E-7</v>
          </cell>
          <cell r="G312">
            <v>78.239999999999995</v>
          </cell>
          <cell r="H312">
            <v>191</v>
          </cell>
          <cell r="I312" t="str">
            <v>51</v>
          </cell>
          <cell r="J312" t="str">
            <v>CUSTOMER SERVICE</v>
          </cell>
          <cell r="K312" t="str">
            <v>Barg</v>
          </cell>
          <cell r="L312" t="str">
            <v>NonProd</v>
          </cell>
          <cell r="M312" t="str">
            <v>Yes</v>
          </cell>
          <cell r="N312" t="str">
            <v>Other</v>
          </cell>
          <cell r="O312">
            <v>4</v>
          </cell>
          <cell r="P312">
            <v>78.239999999999995</v>
          </cell>
          <cell r="Q312">
            <v>78.239999999999995</v>
          </cell>
          <cell r="R312">
            <v>0</v>
          </cell>
          <cell r="S312">
            <v>78.239999999999995</v>
          </cell>
        </row>
        <row r="313">
          <cell r="B313" t="str">
            <v>410</v>
          </cell>
          <cell r="C313" t="str">
            <v>PART DAY DISABILITY</v>
          </cell>
          <cell r="D313">
            <v>0</v>
          </cell>
          <cell r="E313">
            <v>56164.82</v>
          </cell>
          <cell r="F313">
            <v>4.4375032837501156E-4</v>
          </cell>
          <cell r="G313">
            <v>56164.82</v>
          </cell>
          <cell r="H313">
            <v>241</v>
          </cell>
          <cell r="I313" t="str">
            <v>53</v>
          </cell>
          <cell r="J313" t="str">
            <v>POWER SYSTEMS</v>
          </cell>
          <cell r="K313" t="str">
            <v>Barg</v>
          </cell>
          <cell r="L313" t="str">
            <v>NonProd</v>
          </cell>
          <cell r="M313" t="str">
            <v>Yes</v>
          </cell>
          <cell r="N313" t="str">
            <v>Other</v>
          </cell>
          <cell r="O313">
            <v>2460.75</v>
          </cell>
          <cell r="P313">
            <v>56164.82</v>
          </cell>
          <cell r="Q313">
            <v>56164.82</v>
          </cell>
          <cell r="R313">
            <v>0</v>
          </cell>
          <cell r="S313">
            <v>56164.82</v>
          </cell>
        </row>
        <row r="314">
          <cell r="B314" t="str">
            <v>410</v>
          </cell>
          <cell r="C314" t="str">
            <v>PART DAY DISABILITY</v>
          </cell>
          <cell r="D314">
            <v>0</v>
          </cell>
          <cell r="E314">
            <v>3969.37</v>
          </cell>
          <cell r="F314">
            <v>3.1361433027683874E-5</v>
          </cell>
          <cell r="G314">
            <v>3969.37</v>
          </cell>
          <cell r="H314">
            <v>368</v>
          </cell>
          <cell r="I314" t="str">
            <v>56</v>
          </cell>
          <cell r="J314" t="str">
            <v>POWER GENERATION</v>
          </cell>
          <cell r="K314" t="str">
            <v>Barg</v>
          </cell>
          <cell r="L314" t="str">
            <v>NonProd</v>
          </cell>
          <cell r="M314" t="str">
            <v>Yes</v>
          </cell>
          <cell r="N314" t="str">
            <v>Other</v>
          </cell>
          <cell r="O314">
            <v>171.75</v>
          </cell>
          <cell r="P314">
            <v>3969.37</v>
          </cell>
          <cell r="Q314">
            <v>3969.37</v>
          </cell>
          <cell r="R314">
            <v>0</v>
          </cell>
          <cell r="S314">
            <v>3969.37</v>
          </cell>
        </row>
        <row r="315">
          <cell r="B315" t="str">
            <v>410</v>
          </cell>
          <cell r="C315" t="str">
            <v>PART DAY DISABILITY</v>
          </cell>
          <cell r="D315">
            <v>0</v>
          </cell>
          <cell r="E315">
            <v>478.74</v>
          </cell>
          <cell r="F315">
            <v>3.7824572785286778E-6</v>
          </cell>
          <cell r="G315">
            <v>478.74</v>
          </cell>
          <cell r="H315">
            <v>20</v>
          </cell>
          <cell r="I315" t="str">
            <v>31</v>
          </cell>
          <cell r="J315" t="str">
            <v>NUCLEAR DIVISION</v>
          </cell>
          <cell r="K315" t="str">
            <v>NonBarg</v>
          </cell>
          <cell r="L315" t="str">
            <v>NonProd</v>
          </cell>
          <cell r="M315" t="str">
            <v>Yes</v>
          </cell>
          <cell r="N315" t="str">
            <v>Other</v>
          </cell>
          <cell r="O315">
            <v>19.75</v>
          </cell>
          <cell r="P315">
            <v>478.74</v>
          </cell>
          <cell r="Q315">
            <v>0</v>
          </cell>
          <cell r="R315">
            <v>478.74</v>
          </cell>
          <cell r="S315">
            <v>478.74</v>
          </cell>
        </row>
        <row r="316">
          <cell r="B316" t="str">
            <v>410</v>
          </cell>
          <cell r="C316" t="str">
            <v>PART DAY DISABILITY</v>
          </cell>
          <cell r="D316">
            <v>0</v>
          </cell>
          <cell r="E316">
            <v>9998.01</v>
          </cell>
          <cell r="F316">
            <v>7.899286814409179E-5</v>
          </cell>
          <cell r="G316">
            <v>9998.01</v>
          </cell>
          <cell r="H316">
            <v>587</v>
          </cell>
          <cell r="I316" t="str">
            <v>51</v>
          </cell>
          <cell r="J316" t="str">
            <v>CUSTOMER SERVICE</v>
          </cell>
          <cell r="K316" t="str">
            <v>NonBarg</v>
          </cell>
          <cell r="L316" t="str">
            <v>NonProd</v>
          </cell>
          <cell r="M316" t="str">
            <v>Yes</v>
          </cell>
          <cell r="N316" t="str">
            <v>Other</v>
          </cell>
          <cell r="O316">
            <v>835.25</v>
          </cell>
          <cell r="P316">
            <v>9998.01</v>
          </cell>
          <cell r="Q316">
            <v>0</v>
          </cell>
          <cell r="R316">
            <v>9998.01</v>
          </cell>
          <cell r="S316">
            <v>9998.01</v>
          </cell>
        </row>
        <row r="317">
          <cell r="B317" t="str">
            <v>410</v>
          </cell>
          <cell r="C317" t="str">
            <v>PART DAY DISABILITY</v>
          </cell>
          <cell r="D317">
            <v>0</v>
          </cell>
          <cell r="E317">
            <v>377.22</v>
          </cell>
          <cell r="F317">
            <v>2.980362064182203E-6</v>
          </cell>
          <cell r="G317">
            <v>377.22</v>
          </cell>
          <cell r="H317">
            <v>701</v>
          </cell>
          <cell r="I317" t="str">
            <v>53</v>
          </cell>
          <cell r="J317" t="str">
            <v>POWER SYSTEMS</v>
          </cell>
          <cell r="K317" t="str">
            <v>NonBarg</v>
          </cell>
          <cell r="L317" t="str">
            <v>NonProd</v>
          </cell>
          <cell r="M317" t="str">
            <v>Yes</v>
          </cell>
          <cell r="N317" t="str">
            <v>Other</v>
          </cell>
          <cell r="O317">
            <v>11</v>
          </cell>
          <cell r="P317">
            <v>377.22</v>
          </cell>
          <cell r="Q317">
            <v>0</v>
          </cell>
          <cell r="R317">
            <v>377.22</v>
          </cell>
          <cell r="S317">
            <v>377.22</v>
          </cell>
        </row>
        <row r="318">
          <cell r="B318" t="str">
            <v>410</v>
          </cell>
          <cell r="C318" t="str">
            <v>PART DAY DISABILITY</v>
          </cell>
          <cell r="D318">
            <v>0</v>
          </cell>
          <cell r="E318">
            <v>252.66</v>
          </cell>
          <cell r="F318">
            <v>1.9962310565088686E-6</v>
          </cell>
          <cell r="G318">
            <v>252.66</v>
          </cell>
          <cell r="H318">
            <v>878</v>
          </cell>
          <cell r="I318" t="str">
            <v>56</v>
          </cell>
          <cell r="J318" t="str">
            <v>POWER GENERATION</v>
          </cell>
          <cell r="K318" t="str">
            <v>NonBarg</v>
          </cell>
          <cell r="L318" t="str">
            <v>NonProd</v>
          </cell>
          <cell r="M318" t="str">
            <v>Yes</v>
          </cell>
          <cell r="N318" t="str">
            <v>Other</v>
          </cell>
          <cell r="O318">
            <v>7.5</v>
          </cell>
          <cell r="P318">
            <v>252.66</v>
          </cell>
          <cell r="Q318">
            <v>0</v>
          </cell>
          <cell r="R318">
            <v>252.66</v>
          </cell>
          <cell r="S318">
            <v>252.66</v>
          </cell>
        </row>
        <row r="319">
          <cell r="B319" t="str">
            <v>430</v>
          </cell>
          <cell r="C319" t="str">
            <v>FINAL VACATION ALLOW</v>
          </cell>
          <cell r="D319">
            <v>0</v>
          </cell>
          <cell r="E319">
            <v>58624.56</v>
          </cell>
          <cell r="F319">
            <v>4.6318438750165262E-4</v>
          </cell>
          <cell r="G319">
            <v>58624.56</v>
          </cell>
          <cell r="H319">
            <v>25</v>
          </cell>
          <cell r="I319" t="str">
            <v>31</v>
          </cell>
          <cell r="J319" t="str">
            <v>NUCLEAR DIVISION</v>
          </cell>
          <cell r="K319" t="str">
            <v>Barg</v>
          </cell>
          <cell r="L319" t="str">
            <v>NonProd</v>
          </cell>
          <cell r="M319" t="str">
            <v>Yes</v>
          </cell>
          <cell r="N319" t="str">
            <v>Other</v>
          </cell>
          <cell r="O319">
            <v>2452</v>
          </cell>
          <cell r="P319">
            <v>58624.56</v>
          </cell>
          <cell r="Q319">
            <v>58624.56</v>
          </cell>
          <cell r="R319">
            <v>0</v>
          </cell>
          <cell r="S319">
            <v>58624.56</v>
          </cell>
        </row>
        <row r="320">
          <cell r="B320" t="str">
            <v>430</v>
          </cell>
          <cell r="C320" t="str">
            <v>FINAL VACATION ALLOW</v>
          </cell>
          <cell r="D320">
            <v>0</v>
          </cell>
          <cell r="E320">
            <v>42802.65</v>
          </cell>
          <cell r="F320">
            <v>3.3817770613029101E-4</v>
          </cell>
          <cell r="G320">
            <v>42802.65</v>
          </cell>
          <cell r="H320">
            <v>135</v>
          </cell>
          <cell r="I320" t="str">
            <v>34</v>
          </cell>
          <cell r="J320" t="str">
            <v>HUMAN RESRC &amp; CORP SVCS</v>
          </cell>
          <cell r="K320" t="str">
            <v>Barg</v>
          </cell>
          <cell r="L320" t="str">
            <v>NonProd</v>
          </cell>
          <cell r="M320" t="str">
            <v>Yes</v>
          </cell>
          <cell r="N320" t="str">
            <v>Other</v>
          </cell>
          <cell r="O320">
            <v>1911</v>
          </cell>
          <cell r="P320">
            <v>42802.65</v>
          </cell>
          <cell r="Q320">
            <v>42802.65</v>
          </cell>
          <cell r="R320">
            <v>0</v>
          </cell>
          <cell r="S320">
            <v>42802.65</v>
          </cell>
        </row>
        <row r="321">
          <cell r="B321" t="str">
            <v>430</v>
          </cell>
          <cell r="C321" t="str">
            <v>FINAL VACATION ALLOW</v>
          </cell>
          <cell r="D321">
            <v>0</v>
          </cell>
          <cell r="E321">
            <v>307178.01</v>
          </cell>
          <cell r="F321">
            <v>2.4269701711335068E-3</v>
          </cell>
          <cell r="G321">
            <v>307178.01</v>
          </cell>
          <cell r="H321">
            <v>242</v>
          </cell>
          <cell r="I321" t="str">
            <v>53</v>
          </cell>
          <cell r="J321" t="str">
            <v>POWER SYSTEMS</v>
          </cell>
          <cell r="K321" t="str">
            <v>Barg</v>
          </cell>
          <cell r="L321" t="str">
            <v>NonProd</v>
          </cell>
          <cell r="M321" t="str">
            <v>Yes</v>
          </cell>
          <cell r="N321" t="str">
            <v>Other</v>
          </cell>
          <cell r="O321">
            <v>13282</v>
          </cell>
          <cell r="P321">
            <v>307178.01</v>
          </cell>
          <cell r="Q321">
            <v>307178.01</v>
          </cell>
          <cell r="R321">
            <v>0</v>
          </cell>
          <cell r="S321">
            <v>307178.01</v>
          </cell>
        </row>
        <row r="322">
          <cell r="B322" t="str">
            <v>430</v>
          </cell>
          <cell r="C322" t="str">
            <v>FINAL VACATION ALLOW</v>
          </cell>
          <cell r="D322">
            <v>0</v>
          </cell>
          <cell r="E322">
            <v>103299.15</v>
          </cell>
          <cell r="F322">
            <v>8.1615202778820577E-4</v>
          </cell>
          <cell r="G322">
            <v>103299.15</v>
          </cell>
          <cell r="H322">
            <v>369</v>
          </cell>
          <cell r="I322" t="str">
            <v>56</v>
          </cell>
          <cell r="J322" t="str">
            <v>POWER GENERATION</v>
          </cell>
          <cell r="K322" t="str">
            <v>Barg</v>
          </cell>
          <cell r="L322" t="str">
            <v>NonProd</v>
          </cell>
          <cell r="M322" t="str">
            <v>Yes</v>
          </cell>
          <cell r="N322" t="str">
            <v>Other</v>
          </cell>
          <cell r="O322">
            <v>4308.5</v>
          </cell>
          <cell r="P322">
            <v>103299.15</v>
          </cell>
          <cell r="Q322">
            <v>103299.15</v>
          </cell>
          <cell r="R322">
            <v>0</v>
          </cell>
          <cell r="S322">
            <v>103299.15</v>
          </cell>
        </row>
        <row r="323">
          <cell r="B323" t="str">
            <v>430</v>
          </cell>
          <cell r="C323" t="str">
            <v>FINAL VACATION ALLOW</v>
          </cell>
          <cell r="D323">
            <v>0</v>
          </cell>
          <cell r="E323">
            <v>554776.55000000005</v>
          </cell>
          <cell r="F323">
            <v>4.3832113454161529E-3</v>
          </cell>
          <cell r="G323">
            <v>554776.55000000005</v>
          </cell>
          <cell r="H323">
            <v>21</v>
          </cell>
          <cell r="I323" t="str">
            <v>31</v>
          </cell>
          <cell r="J323" t="str">
            <v>NUCLEAR DIVISION</v>
          </cell>
          <cell r="K323" t="str">
            <v>NonBarg</v>
          </cell>
          <cell r="L323" t="str">
            <v>NonProd</v>
          </cell>
          <cell r="M323" t="str">
            <v>Yes</v>
          </cell>
          <cell r="N323" t="str">
            <v>Other</v>
          </cell>
          <cell r="O323">
            <v>12874</v>
          </cell>
          <cell r="P323">
            <v>554776.55000000005</v>
          </cell>
          <cell r="Q323">
            <v>0</v>
          </cell>
          <cell r="R323">
            <v>554776.55000000005</v>
          </cell>
          <cell r="S323">
            <v>554776.55000000005</v>
          </cell>
        </row>
        <row r="324">
          <cell r="B324" t="str">
            <v>430</v>
          </cell>
          <cell r="C324" t="str">
            <v>FINAL VACATION ALLOW</v>
          </cell>
          <cell r="D324">
            <v>0</v>
          </cell>
          <cell r="E324">
            <v>104058.53</v>
          </cell>
          <cell r="F324">
            <v>8.2215178216045188E-4</v>
          </cell>
          <cell r="G324">
            <v>104058.53</v>
          </cell>
          <cell r="H324">
            <v>140</v>
          </cell>
          <cell r="I324" t="str">
            <v>33</v>
          </cell>
          <cell r="J324" t="str">
            <v>FINANCIAL</v>
          </cell>
          <cell r="K324" t="str">
            <v>NonBarg</v>
          </cell>
          <cell r="L324" t="str">
            <v>NonProd</v>
          </cell>
          <cell r="M324" t="str">
            <v>Yes</v>
          </cell>
          <cell r="N324" t="str">
            <v>Other</v>
          </cell>
          <cell r="O324">
            <v>1356</v>
          </cell>
          <cell r="P324">
            <v>104058.53</v>
          </cell>
          <cell r="Q324">
            <v>0</v>
          </cell>
          <cell r="R324">
            <v>104058.53</v>
          </cell>
          <cell r="S324">
            <v>104058.53</v>
          </cell>
        </row>
        <row r="325">
          <cell r="B325" t="str">
            <v>430</v>
          </cell>
          <cell r="C325" t="str">
            <v>FINAL VACATION ALLOW</v>
          </cell>
          <cell r="D325">
            <v>0</v>
          </cell>
          <cell r="E325">
            <v>171864.19</v>
          </cell>
          <cell r="F325">
            <v>1.357874747010769E-3</v>
          </cell>
          <cell r="G325">
            <v>171864.19</v>
          </cell>
          <cell r="H325">
            <v>248</v>
          </cell>
          <cell r="I325" t="str">
            <v>34</v>
          </cell>
          <cell r="J325" t="str">
            <v>HUMAN RESRC &amp; CORP SVCS</v>
          </cell>
          <cell r="K325" t="str">
            <v>NonBarg</v>
          </cell>
          <cell r="L325" t="str">
            <v>NonProd</v>
          </cell>
          <cell r="M325" t="str">
            <v>Yes</v>
          </cell>
          <cell r="N325" t="str">
            <v>Other</v>
          </cell>
          <cell r="O325">
            <v>5577</v>
          </cell>
          <cell r="P325">
            <v>171864.19</v>
          </cell>
          <cell r="Q325">
            <v>0</v>
          </cell>
          <cell r="R325">
            <v>171864.19</v>
          </cell>
          <cell r="S325">
            <v>171864.19</v>
          </cell>
        </row>
        <row r="326">
          <cell r="B326" t="str">
            <v>430</v>
          </cell>
          <cell r="C326" t="str">
            <v>FINAL VACATION ALLOW</v>
          </cell>
          <cell r="D326">
            <v>0</v>
          </cell>
          <cell r="E326">
            <v>6362.35</v>
          </cell>
          <cell r="F326">
            <v>5.0268030801785798E-5</v>
          </cell>
          <cell r="G326">
            <v>6362.35</v>
          </cell>
          <cell r="H326">
            <v>362</v>
          </cell>
          <cell r="I326" t="str">
            <v>35</v>
          </cell>
          <cell r="J326" t="str">
            <v>GENERAL COUNSEL</v>
          </cell>
          <cell r="K326" t="str">
            <v>NonBarg</v>
          </cell>
          <cell r="L326" t="str">
            <v>NonProd</v>
          </cell>
          <cell r="M326" t="str">
            <v>Yes</v>
          </cell>
          <cell r="N326" t="str">
            <v>Other</v>
          </cell>
          <cell r="O326">
            <v>368</v>
          </cell>
          <cell r="P326">
            <v>6362.35</v>
          </cell>
          <cell r="Q326">
            <v>0</v>
          </cell>
          <cell r="R326">
            <v>6362.35</v>
          </cell>
          <cell r="S326">
            <v>6362.35</v>
          </cell>
        </row>
        <row r="327">
          <cell r="B327" t="str">
            <v>430</v>
          </cell>
          <cell r="C327" t="str">
            <v>FINAL VACATION ALLOW</v>
          </cell>
          <cell r="D327">
            <v>0</v>
          </cell>
          <cell r="E327">
            <v>1283</v>
          </cell>
          <cell r="F327">
            <v>1.0136802206526075E-5</v>
          </cell>
          <cell r="G327">
            <v>1283</v>
          </cell>
          <cell r="H327">
            <v>432</v>
          </cell>
          <cell r="I327" t="str">
            <v>36</v>
          </cell>
          <cell r="J327" t="str">
            <v>GOVT AFFAIRS - FED</v>
          </cell>
          <cell r="K327" t="str">
            <v>NonBarg</v>
          </cell>
          <cell r="L327" t="str">
            <v>NonProd</v>
          </cell>
          <cell r="M327" t="str">
            <v>Yes</v>
          </cell>
          <cell r="N327" t="str">
            <v>Other</v>
          </cell>
          <cell r="O327">
            <v>80</v>
          </cell>
          <cell r="P327">
            <v>1283</v>
          </cell>
          <cell r="Q327">
            <v>0</v>
          </cell>
          <cell r="R327">
            <v>1283</v>
          </cell>
          <cell r="S327">
            <v>1283</v>
          </cell>
        </row>
        <row r="328">
          <cell r="B328" t="str">
            <v>430</v>
          </cell>
          <cell r="C328" t="str">
            <v>FINAL VACATION ALLOW</v>
          </cell>
          <cell r="D328">
            <v>0</v>
          </cell>
          <cell r="E328">
            <v>9578</v>
          </cell>
          <cell r="F328">
            <v>7.5674428319646726E-5</v>
          </cell>
          <cell r="G328">
            <v>9578</v>
          </cell>
          <cell r="H328">
            <v>527</v>
          </cell>
          <cell r="I328" t="str">
            <v>38</v>
          </cell>
          <cell r="J328" t="str">
            <v>INTERNAL AUDITING</v>
          </cell>
          <cell r="K328" t="str">
            <v>NonBarg</v>
          </cell>
          <cell r="L328" t="str">
            <v>NonProd</v>
          </cell>
          <cell r="M328" t="str">
            <v>Yes</v>
          </cell>
          <cell r="N328" t="str">
            <v>Other</v>
          </cell>
          <cell r="O328">
            <v>292</v>
          </cell>
          <cell r="P328">
            <v>9578</v>
          </cell>
          <cell r="Q328">
            <v>0</v>
          </cell>
          <cell r="R328">
            <v>9578</v>
          </cell>
          <cell r="S328">
            <v>9578</v>
          </cell>
        </row>
        <row r="329">
          <cell r="B329" t="str">
            <v>430</v>
          </cell>
          <cell r="C329" t="str">
            <v>FINAL VACATION ALLOW</v>
          </cell>
          <cell r="D329">
            <v>0</v>
          </cell>
          <cell r="E329">
            <v>332879.65000000002</v>
          </cell>
          <cell r="F329">
            <v>2.6300352070363431E-3</v>
          </cell>
          <cell r="G329">
            <v>332879.65000000002</v>
          </cell>
          <cell r="H329">
            <v>588</v>
          </cell>
          <cell r="I329" t="str">
            <v>51</v>
          </cell>
          <cell r="J329" t="str">
            <v>CUSTOMER SERVICE</v>
          </cell>
          <cell r="K329" t="str">
            <v>NonBarg</v>
          </cell>
          <cell r="L329" t="str">
            <v>NonProd</v>
          </cell>
          <cell r="M329" t="str">
            <v>Yes</v>
          </cell>
          <cell r="N329" t="str">
            <v>Other</v>
          </cell>
          <cell r="O329">
            <v>21928.25</v>
          </cell>
          <cell r="P329">
            <v>332879.65000000002</v>
          </cell>
          <cell r="Q329">
            <v>0</v>
          </cell>
          <cell r="R329">
            <v>332879.65000000002</v>
          </cell>
          <cell r="S329">
            <v>332879.65000000002</v>
          </cell>
        </row>
        <row r="330">
          <cell r="B330" t="str">
            <v>430</v>
          </cell>
          <cell r="C330" t="str">
            <v>FINAL VACATION ALLOW</v>
          </cell>
          <cell r="D330">
            <v>0</v>
          </cell>
          <cell r="E330">
            <v>326953.86</v>
          </cell>
          <cell r="F330">
            <v>2.5832163752768649E-3</v>
          </cell>
          <cell r="G330">
            <v>326953.86</v>
          </cell>
          <cell r="H330">
            <v>702</v>
          </cell>
          <cell r="I330" t="str">
            <v>53</v>
          </cell>
          <cell r="J330" t="str">
            <v>POWER SYSTEMS</v>
          </cell>
          <cell r="K330" t="str">
            <v>NonBarg</v>
          </cell>
          <cell r="L330" t="str">
            <v>NonProd</v>
          </cell>
          <cell r="M330" t="str">
            <v>Yes</v>
          </cell>
          <cell r="N330" t="str">
            <v>Other</v>
          </cell>
          <cell r="O330">
            <v>10235</v>
          </cell>
          <cell r="P330">
            <v>326953.86</v>
          </cell>
          <cell r="Q330">
            <v>0</v>
          </cell>
          <cell r="R330">
            <v>326953.86</v>
          </cell>
          <cell r="S330">
            <v>326953.86</v>
          </cell>
        </row>
        <row r="331">
          <cell r="B331" t="str">
            <v>430</v>
          </cell>
          <cell r="C331" t="str">
            <v>FINAL VACATION ALLOW</v>
          </cell>
          <cell r="D331">
            <v>0</v>
          </cell>
          <cell r="E331">
            <v>9054.4500000000007</v>
          </cell>
          <cell r="F331">
            <v>7.1537933545502759E-5</v>
          </cell>
          <cell r="G331">
            <v>9054.4500000000007</v>
          </cell>
          <cell r="H331">
            <v>816</v>
          </cell>
          <cell r="I331" t="str">
            <v>54</v>
          </cell>
          <cell r="J331" t="str">
            <v>RESOURCE PLANNING</v>
          </cell>
          <cell r="K331" t="str">
            <v>NonBarg</v>
          </cell>
          <cell r="L331" t="str">
            <v>NonProd</v>
          </cell>
          <cell r="M331" t="str">
            <v>Yes</v>
          </cell>
          <cell r="N331" t="str">
            <v>Other</v>
          </cell>
          <cell r="O331">
            <v>228</v>
          </cell>
          <cell r="P331">
            <v>9054.4500000000007</v>
          </cell>
          <cell r="Q331">
            <v>0</v>
          </cell>
          <cell r="R331">
            <v>9054.4500000000007</v>
          </cell>
          <cell r="S331">
            <v>9054.4500000000007</v>
          </cell>
        </row>
        <row r="332">
          <cell r="B332" t="str">
            <v>430</v>
          </cell>
          <cell r="C332" t="str">
            <v>FINAL VACATION ALLOW</v>
          </cell>
          <cell r="D332">
            <v>0</v>
          </cell>
          <cell r="E332">
            <v>91117.2</v>
          </cell>
          <cell r="F332">
            <v>7.1990415745321718E-4</v>
          </cell>
          <cell r="G332">
            <v>91117.2</v>
          </cell>
          <cell r="H332">
            <v>879</v>
          </cell>
          <cell r="I332" t="str">
            <v>56</v>
          </cell>
          <cell r="J332" t="str">
            <v>POWER GENERATION</v>
          </cell>
          <cell r="K332" t="str">
            <v>NonBarg</v>
          </cell>
          <cell r="L332" t="str">
            <v>NonProd</v>
          </cell>
          <cell r="M332" t="str">
            <v>Yes</v>
          </cell>
          <cell r="N332" t="str">
            <v>Other</v>
          </cell>
          <cell r="O332">
            <v>2842</v>
          </cell>
          <cell r="P332">
            <v>91117.2</v>
          </cell>
          <cell r="Q332">
            <v>0</v>
          </cell>
          <cell r="R332">
            <v>91117.2</v>
          </cell>
          <cell r="S332">
            <v>91117.2</v>
          </cell>
        </row>
        <row r="333">
          <cell r="B333" t="str">
            <v>430</v>
          </cell>
          <cell r="C333" t="str">
            <v>FINAL VACATION ALLOW</v>
          </cell>
          <cell r="D333">
            <v>0</v>
          </cell>
          <cell r="E333">
            <v>103958.61</v>
          </cell>
          <cell r="F333">
            <v>8.2136232832064201E-4</v>
          </cell>
          <cell r="G333">
            <v>103958.61</v>
          </cell>
          <cell r="H333">
            <v>982</v>
          </cell>
          <cell r="I333" t="str">
            <v>58</v>
          </cell>
          <cell r="J333" t="str">
            <v>INFO MANAGEMENT</v>
          </cell>
          <cell r="K333" t="str">
            <v>NonBarg</v>
          </cell>
          <cell r="L333" t="str">
            <v>NonProd</v>
          </cell>
          <cell r="M333" t="str">
            <v>Yes</v>
          </cell>
          <cell r="N333" t="str">
            <v>Other</v>
          </cell>
          <cell r="O333">
            <v>3540.5</v>
          </cell>
          <cell r="P333">
            <v>103958.61</v>
          </cell>
          <cell r="Q333">
            <v>0</v>
          </cell>
          <cell r="R333">
            <v>103958.61</v>
          </cell>
          <cell r="S333">
            <v>103958.61</v>
          </cell>
        </row>
        <row r="334">
          <cell r="B334" t="str">
            <v>430</v>
          </cell>
          <cell r="C334" t="str">
            <v>FINAL VACATION ALLOW</v>
          </cell>
          <cell r="D334">
            <v>0</v>
          </cell>
          <cell r="E334">
            <v>34154.71</v>
          </cell>
          <cell r="F334">
            <v>2.6985155081158085E-4</v>
          </cell>
          <cell r="G334">
            <v>34154.71</v>
          </cell>
          <cell r="H334">
            <v>1101</v>
          </cell>
          <cell r="I334" t="str">
            <v>62</v>
          </cell>
          <cell r="J334" t="str">
            <v>ENERGY MARKETING</v>
          </cell>
          <cell r="K334" t="str">
            <v>NonBarg</v>
          </cell>
          <cell r="L334" t="str">
            <v>NonProd</v>
          </cell>
          <cell r="M334" t="str">
            <v>Yes</v>
          </cell>
          <cell r="N334" t="str">
            <v>Other</v>
          </cell>
          <cell r="O334">
            <v>953</v>
          </cell>
          <cell r="P334">
            <v>34154.71</v>
          </cell>
          <cell r="Q334">
            <v>0</v>
          </cell>
          <cell r="R334">
            <v>34154.71</v>
          </cell>
          <cell r="S334">
            <v>34154.71</v>
          </cell>
        </row>
        <row r="335">
          <cell r="B335" t="str">
            <v>430</v>
          </cell>
          <cell r="C335" t="str">
            <v>FINAL VACATION ALLOW</v>
          </cell>
          <cell r="D335">
            <v>0</v>
          </cell>
          <cell r="E335">
            <v>7156.35</v>
          </cell>
          <cell r="F335">
            <v>5.6541312915567331E-5</v>
          </cell>
          <cell r="G335">
            <v>7156.35</v>
          </cell>
          <cell r="H335">
            <v>1162</v>
          </cell>
          <cell r="I335" t="str">
            <v>63</v>
          </cell>
          <cell r="J335" t="str">
            <v>REGULATORY AFFAIRS</v>
          </cell>
          <cell r="K335" t="str">
            <v>NonBarg</v>
          </cell>
          <cell r="L335" t="str">
            <v>NonProd</v>
          </cell>
          <cell r="M335" t="str">
            <v>Yes</v>
          </cell>
          <cell r="N335" t="str">
            <v>Other</v>
          </cell>
          <cell r="O335">
            <v>228</v>
          </cell>
          <cell r="P335">
            <v>7156.35</v>
          </cell>
          <cell r="Q335">
            <v>0</v>
          </cell>
          <cell r="R335">
            <v>7156.35</v>
          </cell>
          <cell r="S335">
            <v>7156.35</v>
          </cell>
        </row>
        <row r="336">
          <cell r="B336" t="str">
            <v>440</v>
          </cell>
          <cell r="C336" t="str">
            <v>EXTENSION SICK TIME</v>
          </cell>
          <cell r="D336">
            <v>0</v>
          </cell>
          <cell r="E336">
            <v>5474</v>
          </cell>
          <cell r="F336">
            <v>4.3249302633299875E-5</v>
          </cell>
          <cell r="G336">
            <v>5474</v>
          </cell>
          <cell r="H336">
            <v>26</v>
          </cell>
          <cell r="I336" t="str">
            <v>31</v>
          </cell>
          <cell r="J336" t="str">
            <v>NUCLEAR DIVISION</v>
          </cell>
          <cell r="K336" t="str">
            <v>Barg</v>
          </cell>
          <cell r="L336" t="str">
            <v>NonProd</v>
          </cell>
          <cell r="M336" t="str">
            <v>Yes</v>
          </cell>
          <cell r="N336" t="str">
            <v>Other</v>
          </cell>
          <cell r="O336">
            <v>200</v>
          </cell>
          <cell r="P336">
            <v>5474</v>
          </cell>
          <cell r="Q336">
            <v>5474</v>
          </cell>
          <cell r="R336">
            <v>0</v>
          </cell>
          <cell r="S336">
            <v>5474</v>
          </cell>
        </row>
        <row r="337">
          <cell r="B337" t="str">
            <v>440</v>
          </cell>
          <cell r="C337" t="str">
            <v>EXTENSION SICK TIME</v>
          </cell>
          <cell r="D337">
            <v>0</v>
          </cell>
          <cell r="E337">
            <v>71488.72</v>
          </cell>
          <cell r="F337">
            <v>5.6482230291326953E-4</v>
          </cell>
          <cell r="G337">
            <v>71488.72</v>
          </cell>
          <cell r="H337">
            <v>136</v>
          </cell>
          <cell r="I337" t="str">
            <v>34</v>
          </cell>
          <cell r="J337" t="str">
            <v>HUMAN RESRC &amp; CORP SVCS</v>
          </cell>
          <cell r="K337" t="str">
            <v>Barg</v>
          </cell>
          <cell r="L337" t="str">
            <v>NonProd</v>
          </cell>
          <cell r="M337" t="str">
            <v>Yes</v>
          </cell>
          <cell r="N337" t="str">
            <v>Other</v>
          </cell>
          <cell r="O337">
            <v>4444</v>
          </cell>
          <cell r="P337">
            <v>71488.72</v>
          </cell>
          <cell r="Q337">
            <v>71488.72</v>
          </cell>
          <cell r="R337">
            <v>0</v>
          </cell>
          <cell r="S337">
            <v>71488.72</v>
          </cell>
        </row>
        <row r="338">
          <cell r="B338" t="str">
            <v>440</v>
          </cell>
          <cell r="C338" t="str">
            <v>EXTENSION SICK TIME</v>
          </cell>
          <cell r="D338">
            <v>0</v>
          </cell>
          <cell r="E338">
            <v>27013.88</v>
          </cell>
          <cell r="F338">
            <v>2.1343285922901842E-4</v>
          </cell>
          <cell r="G338">
            <v>27013.88</v>
          </cell>
          <cell r="H338">
            <v>243</v>
          </cell>
          <cell r="I338" t="str">
            <v>53</v>
          </cell>
          <cell r="J338" t="str">
            <v>POWER SYSTEMS</v>
          </cell>
          <cell r="K338" t="str">
            <v>Barg</v>
          </cell>
          <cell r="L338" t="str">
            <v>NonProd</v>
          </cell>
          <cell r="M338" t="str">
            <v>Yes</v>
          </cell>
          <cell r="N338" t="str">
            <v>Other</v>
          </cell>
          <cell r="O338">
            <v>1130.5</v>
          </cell>
          <cell r="P338">
            <v>27013.88</v>
          </cell>
          <cell r="Q338">
            <v>27013.88</v>
          </cell>
          <cell r="R338">
            <v>0</v>
          </cell>
          <cell r="S338">
            <v>27013.88</v>
          </cell>
        </row>
        <row r="339">
          <cell r="B339" t="str">
            <v>440</v>
          </cell>
          <cell r="C339" t="str">
            <v>EXTENSION SICK TIME</v>
          </cell>
          <cell r="D339">
            <v>0</v>
          </cell>
          <cell r="E339">
            <v>10398.959999999999</v>
          </cell>
          <cell r="F339">
            <v>8.2160717594369749E-5</v>
          </cell>
          <cell r="G339">
            <v>10398.959999999999</v>
          </cell>
          <cell r="H339">
            <v>370</v>
          </cell>
          <cell r="I339" t="str">
            <v>56</v>
          </cell>
          <cell r="J339" t="str">
            <v>POWER GENERATION</v>
          </cell>
          <cell r="K339" t="str">
            <v>Barg</v>
          </cell>
          <cell r="L339" t="str">
            <v>NonProd</v>
          </cell>
          <cell r="M339" t="str">
            <v>Yes</v>
          </cell>
          <cell r="N339" t="str">
            <v>Other</v>
          </cell>
          <cell r="O339">
            <v>400</v>
          </cell>
          <cell r="P339">
            <v>10398.959999999999</v>
          </cell>
          <cell r="Q339">
            <v>10398.959999999999</v>
          </cell>
          <cell r="R339">
            <v>0</v>
          </cell>
          <cell r="S339">
            <v>10398.959999999999</v>
          </cell>
        </row>
        <row r="340">
          <cell r="B340" t="str">
            <v>440</v>
          </cell>
          <cell r="C340" t="str">
            <v>EXTENSION SICK TIME</v>
          </cell>
          <cell r="D340">
            <v>0</v>
          </cell>
          <cell r="E340">
            <v>1957.2</v>
          </cell>
          <cell r="F340">
            <v>1.5463561401880622E-5</v>
          </cell>
          <cell r="G340">
            <v>1957.2</v>
          </cell>
          <cell r="H340">
            <v>249</v>
          </cell>
          <cell r="I340" t="str">
            <v>34</v>
          </cell>
          <cell r="J340" t="str">
            <v>HUMAN RESRC &amp; CORP SVCS</v>
          </cell>
          <cell r="K340" t="str">
            <v>NonBarg</v>
          </cell>
          <cell r="L340" t="str">
            <v>NonProd</v>
          </cell>
          <cell r="M340" t="str">
            <v>Yes</v>
          </cell>
          <cell r="N340" t="str">
            <v>Other</v>
          </cell>
          <cell r="O340">
            <v>168</v>
          </cell>
          <cell r="P340">
            <v>1957.2</v>
          </cell>
          <cell r="Q340">
            <v>0</v>
          </cell>
          <cell r="R340">
            <v>1957.2</v>
          </cell>
          <cell r="S340">
            <v>1957.2</v>
          </cell>
        </row>
        <row r="341">
          <cell r="B341" t="str">
            <v>450</v>
          </cell>
          <cell r="C341" t="str">
            <v>LIGHT DUTY OJ INJ</v>
          </cell>
          <cell r="D341">
            <v>0</v>
          </cell>
          <cell r="E341">
            <v>102.88</v>
          </cell>
          <cell r="F341">
            <v>8.1284038270257415E-7</v>
          </cell>
          <cell r="G341">
            <v>102.88</v>
          </cell>
          <cell r="H341">
            <v>27</v>
          </cell>
          <cell r="I341" t="str">
            <v>31</v>
          </cell>
          <cell r="J341" t="str">
            <v>NUCLEAR DIVISION</v>
          </cell>
          <cell r="K341" t="str">
            <v>Barg</v>
          </cell>
          <cell r="L341" t="str">
            <v>NonProd</v>
          </cell>
          <cell r="M341" t="str">
            <v>Yes</v>
          </cell>
          <cell r="N341" t="str">
            <v>Other</v>
          </cell>
          <cell r="O341">
            <v>4</v>
          </cell>
          <cell r="P341">
            <v>102.88</v>
          </cell>
          <cell r="Q341">
            <v>102.88</v>
          </cell>
          <cell r="R341">
            <v>0</v>
          </cell>
          <cell r="S341">
            <v>102.88</v>
          </cell>
        </row>
        <row r="342">
          <cell r="B342" t="str">
            <v>450</v>
          </cell>
          <cell r="C342" t="str">
            <v>LIGHT DUTY OJ INJ</v>
          </cell>
          <cell r="D342">
            <v>0</v>
          </cell>
          <cell r="E342">
            <v>365677.8</v>
          </cell>
          <cell r="F342">
            <v>2.8891687684470778E-3</v>
          </cell>
          <cell r="G342">
            <v>365677.8</v>
          </cell>
          <cell r="H342">
            <v>244</v>
          </cell>
          <cell r="I342" t="str">
            <v>53</v>
          </cell>
          <cell r="J342" t="str">
            <v>POWER SYSTEMS</v>
          </cell>
          <cell r="K342" t="str">
            <v>Barg</v>
          </cell>
          <cell r="L342" t="str">
            <v>NonProd</v>
          </cell>
          <cell r="M342" t="str">
            <v>Yes</v>
          </cell>
          <cell r="N342" t="str">
            <v>Other</v>
          </cell>
          <cell r="O342">
            <v>15925</v>
          </cell>
          <cell r="P342">
            <v>365677.8</v>
          </cell>
          <cell r="Q342">
            <v>365677.8</v>
          </cell>
          <cell r="R342">
            <v>0</v>
          </cell>
          <cell r="S342">
            <v>365677.8</v>
          </cell>
        </row>
        <row r="343">
          <cell r="B343" t="str">
            <v>450</v>
          </cell>
          <cell r="C343" t="str">
            <v>LIGHT DUTY OJ INJ</v>
          </cell>
          <cell r="D343">
            <v>0</v>
          </cell>
          <cell r="E343">
            <v>1724.48</v>
          </cell>
          <cell r="F343">
            <v>1.3624873475533973E-5</v>
          </cell>
          <cell r="G343">
            <v>1724.48</v>
          </cell>
          <cell r="H343">
            <v>371</v>
          </cell>
          <cell r="I343" t="str">
            <v>56</v>
          </cell>
          <cell r="J343" t="str">
            <v>POWER GENERATION</v>
          </cell>
          <cell r="K343" t="str">
            <v>Barg</v>
          </cell>
          <cell r="L343" t="str">
            <v>NonProd</v>
          </cell>
          <cell r="M343" t="str">
            <v>Yes</v>
          </cell>
          <cell r="N343" t="str">
            <v>Other</v>
          </cell>
          <cell r="O343">
            <v>68</v>
          </cell>
          <cell r="P343">
            <v>1724.48</v>
          </cell>
          <cell r="Q343">
            <v>1724.48</v>
          </cell>
          <cell r="R343">
            <v>0</v>
          </cell>
          <cell r="S343">
            <v>1724.48</v>
          </cell>
        </row>
        <row r="344">
          <cell r="B344" t="str">
            <v>450</v>
          </cell>
          <cell r="C344" t="str">
            <v>LIGHT DUTY OJ INJ</v>
          </cell>
          <cell r="D344">
            <v>0</v>
          </cell>
          <cell r="E344">
            <v>1988.75</v>
          </cell>
          <cell r="F344">
            <v>1.5712833506023954E-5</v>
          </cell>
          <cell r="G344">
            <v>1988.75</v>
          </cell>
          <cell r="H344">
            <v>589</v>
          </cell>
          <cell r="I344" t="str">
            <v>51</v>
          </cell>
          <cell r="J344" t="str">
            <v>CUSTOMER SERVICE</v>
          </cell>
          <cell r="K344" t="str">
            <v>NonBarg</v>
          </cell>
          <cell r="L344" t="str">
            <v>NonProd</v>
          </cell>
          <cell r="M344" t="str">
            <v>Yes</v>
          </cell>
          <cell r="N344" t="str">
            <v>Other</v>
          </cell>
          <cell r="O344">
            <v>201</v>
          </cell>
          <cell r="P344">
            <v>1988.75</v>
          </cell>
          <cell r="Q344">
            <v>0</v>
          </cell>
          <cell r="R344">
            <v>1988.75</v>
          </cell>
          <cell r="S344">
            <v>1988.75</v>
          </cell>
        </row>
        <row r="345">
          <cell r="B345" t="str">
            <v>460</v>
          </cell>
          <cell r="C345" t="str">
            <v>LIGHT DUTY-OTHER</v>
          </cell>
          <cell r="D345">
            <v>0</v>
          </cell>
          <cell r="E345">
            <v>2275.1999999999998</v>
          </cell>
          <cell r="F345">
            <v>1.7976034591027378E-5</v>
          </cell>
          <cell r="G345">
            <v>2275.1999999999998</v>
          </cell>
          <cell r="H345">
            <v>137</v>
          </cell>
          <cell r="I345" t="str">
            <v>34</v>
          </cell>
          <cell r="J345" t="str">
            <v>HUMAN RESRC &amp; CORP SVCS</v>
          </cell>
          <cell r="K345" t="str">
            <v>Barg</v>
          </cell>
          <cell r="L345" t="str">
            <v>NonProd</v>
          </cell>
          <cell r="M345" t="str">
            <v>Yes</v>
          </cell>
          <cell r="N345" t="str">
            <v>Other</v>
          </cell>
          <cell r="O345">
            <v>96</v>
          </cell>
          <cell r="P345">
            <v>2275.1999999999998</v>
          </cell>
          <cell r="Q345">
            <v>2275.1999999999998</v>
          </cell>
          <cell r="R345">
            <v>0</v>
          </cell>
          <cell r="S345">
            <v>2275.1999999999998</v>
          </cell>
        </row>
        <row r="346">
          <cell r="B346" t="str">
            <v>460</v>
          </cell>
          <cell r="C346" t="str">
            <v>LIGHT DUTY-OTHER</v>
          </cell>
          <cell r="D346">
            <v>0</v>
          </cell>
          <cell r="E346">
            <v>82156.33</v>
          </cell>
          <cell r="F346">
            <v>6.4910558630092315E-4</v>
          </cell>
          <cell r="G346">
            <v>82156.33</v>
          </cell>
          <cell r="H346">
            <v>245</v>
          </cell>
          <cell r="I346" t="str">
            <v>53</v>
          </cell>
          <cell r="J346" t="str">
            <v>POWER SYSTEMS</v>
          </cell>
          <cell r="K346" t="str">
            <v>Barg</v>
          </cell>
          <cell r="L346" t="str">
            <v>NonProd</v>
          </cell>
          <cell r="M346" t="str">
            <v>Yes</v>
          </cell>
          <cell r="N346" t="str">
            <v>Other</v>
          </cell>
          <cell r="O346">
            <v>3395</v>
          </cell>
          <cell r="P346">
            <v>82156.33</v>
          </cell>
          <cell r="Q346">
            <v>82156.33</v>
          </cell>
          <cell r="R346">
            <v>0</v>
          </cell>
          <cell r="S346">
            <v>82156.33</v>
          </cell>
        </row>
        <row r="347">
          <cell r="B347" t="str">
            <v>460</v>
          </cell>
          <cell r="C347" t="str">
            <v>LIGHT DUTY-OTHER</v>
          </cell>
          <cell r="D347">
            <v>0</v>
          </cell>
          <cell r="E347">
            <v>428.8</v>
          </cell>
          <cell r="F347">
            <v>3.3878883758054416E-6</v>
          </cell>
          <cell r="G347">
            <v>428.8</v>
          </cell>
          <cell r="H347">
            <v>22</v>
          </cell>
          <cell r="I347" t="str">
            <v>31</v>
          </cell>
          <cell r="J347" t="str">
            <v>NUCLEAR DIVISION</v>
          </cell>
          <cell r="K347" t="str">
            <v>NonBarg</v>
          </cell>
          <cell r="L347" t="str">
            <v>NonProd</v>
          </cell>
          <cell r="M347" t="str">
            <v>Yes</v>
          </cell>
          <cell r="N347" t="str">
            <v>Other</v>
          </cell>
          <cell r="O347">
            <v>16</v>
          </cell>
          <cell r="P347">
            <v>428.8</v>
          </cell>
          <cell r="Q347">
            <v>0</v>
          </cell>
          <cell r="R347">
            <v>428.8</v>
          </cell>
          <cell r="S347">
            <v>428.8</v>
          </cell>
        </row>
        <row r="348">
          <cell r="B348" t="str">
            <v>460</v>
          </cell>
          <cell r="C348" t="str">
            <v>LIGHT DUTY-OTHER</v>
          </cell>
          <cell r="D348">
            <v>0</v>
          </cell>
          <cell r="E348">
            <v>3217.7</v>
          </cell>
          <cell r="F348">
            <v>2.5422594278985934E-5</v>
          </cell>
          <cell r="G348">
            <v>3217.7</v>
          </cell>
          <cell r="H348">
            <v>250</v>
          </cell>
          <cell r="I348" t="str">
            <v>34</v>
          </cell>
          <cell r="J348" t="str">
            <v>HUMAN RESRC &amp; CORP SVCS</v>
          </cell>
          <cell r="K348" t="str">
            <v>NonBarg</v>
          </cell>
          <cell r="L348" t="str">
            <v>NonProd</v>
          </cell>
          <cell r="M348" t="str">
            <v>Yes</v>
          </cell>
          <cell r="N348" t="str">
            <v>Other</v>
          </cell>
          <cell r="O348">
            <v>264</v>
          </cell>
          <cell r="P348">
            <v>3217.7</v>
          </cell>
          <cell r="Q348">
            <v>0</v>
          </cell>
          <cell r="R348">
            <v>3217.7</v>
          </cell>
          <cell r="S348">
            <v>3217.7</v>
          </cell>
        </row>
        <row r="349">
          <cell r="B349" t="str">
            <v>460</v>
          </cell>
          <cell r="C349" t="str">
            <v>LIGHT DUTY-OTHER</v>
          </cell>
          <cell r="D349">
            <v>0</v>
          </cell>
          <cell r="E349">
            <v>3559</v>
          </cell>
          <cell r="F349">
            <v>2.8119157484821749E-5</v>
          </cell>
          <cell r="G349">
            <v>3559</v>
          </cell>
          <cell r="H349">
            <v>590</v>
          </cell>
          <cell r="I349" t="str">
            <v>51</v>
          </cell>
          <cell r="J349" t="str">
            <v>CUSTOMER SERVICE</v>
          </cell>
          <cell r="K349" t="str">
            <v>NonBarg</v>
          </cell>
          <cell r="L349" t="str">
            <v>NonProd</v>
          </cell>
          <cell r="M349" t="str">
            <v>Yes</v>
          </cell>
          <cell r="N349" t="str">
            <v>Other</v>
          </cell>
          <cell r="O349">
            <v>336</v>
          </cell>
          <cell r="P349">
            <v>3559</v>
          </cell>
          <cell r="Q349">
            <v>0</v>
          </cell>
          <cell r="R349">
            <v>3559</v>
          </cell>
          <cell r="S349">
            <v>3559</v>
          </cell>
        </row>
        <row r="350">
          <cell r="B350" t="str">
            <v>460</v>
          </cell>
          <cell r="C350" t="str">
            <v>LIGHT DUTY-OTHER</v>
          </cell>
          <cell r="D350">
            <v>0</v>
          </cell>
          <cell r="E350">
            <v>3288.9</v>
          </cell>
          <cell r="F350">
            <v>2.5985135445864078E-5</v>
          </cell>
          <cell r="G350">
            <v>3288.9</v>
          </cell>
          <cell r="H350">
            <v>703</v>
          </cell>
          <cell r="I350" t="str">
            <v>53</v>
          </cell>
          <cell r="J350" t="str">
            <v>POWER SYSTEMS</v>
          </cell>
          <cell r="K350" t="str">
            <v>NonBarg</v>
          </cell>
          <cell r="L350" t="str">
            <v>NonProd</v>
          </cell>
          <cell r="M350" t="str">
            <v>Yes</v>
          </cell>
          <cell r="N350" t="str">
            <v>Other</v>
          </cell>
          <cell r="O350">
            <v>168</v>
          </cell>
          <cell r="P350">
            <v>3288.9</v>
          </cell>
          <cell r="Q350">
            <v>0</v>
          </cell>
          <cell r="R350">
            <v>3288.9</v>
          </cell>
          <cell r="S350">
            <v>3288.9</v>
          </cell>
        </row>
        <row r="351">
          <cell r="B351" t="str">
            <v>480</v>
          </cell>
          <cell r="C351" t="str">
            <v>FINAL FLOATING HOL</v>
          </cell>
          <cell r="D351">
            <v>0</v>
          </cell>
          <cell r="E351">
            <v>1416.88</v>
          </cell>
          <cell r="F351">
            <v>1.1194569220875033E-5</v>
          </cell>
          <cell r="G351">
            <v>1416.88</v>
          </cell>
          <cell r="H351">
            <v>28</v>
          </cell>
          <cell r="I351" t="str">
            <v>31</v>
          </cell>
          <cell r="J351" t="str">
            <v>NUCLEAR DIVISION</v>
          </cell>
          <cell r="K351" t="str">
            <v>Barg</v>
          </cell>
          <cell r="L351" t="str">
            <v>NonProd</v>
          </cell>
          <cell r="M351" t="str">
            <v>Yes</v>
          </cell>
          <cell r="N351" t="str">
            <v>Other</v>
          </cell>
          <cell r="O351">
            <v>8</v>
          </cell>
          <cell r="P351">
            <v>1416.88</v>
          </cell>
          <cell r="Q351">
            <v>1416.88</v>
          </cell>
          <cell r="R351">
            <v>0</v>
          </cell>
          <cell r="S351">
            <v>1416.88</v>
          </cell>
        </row>
        <row r="352">
          <cell r="B352" t="str">
            <v>480</v>
          </cell>
          <cell r="C352" t="str">
            <v>FINAL FLOATING HOL</v>
          </cell>
          <cell r="D352">
            <v>0</v>
          </cell>
          <cell r="E352">
            <v>417.28</v>
          </cell>
          <cell r="F352">
            <v>3.2968704791420113E-6</v>
          </cell>
          <cell r="G352">
            <v>417.28</v>
          </cell>
          <cell r="H352">
            <v>138</v>
          </cell>
          <cell r="I352" t="str">
            <v>34</v>
          </cell>
          <cell r="J352" t="str">
            <v>HUMAN RESRC &amp; CORP SVCS</v>
          </cell>
          <cell r="K352" t="str">
            <v>Barg</v>
          </cell>
          <cell r="L352" t="str">
            <v>NonProd</v>
          </cell>
          <cell r="M352" t="str">
            <v>Yes</v>
          </cell>
          <cell r="N352" t="str">
            <v>Other</v>
          </cell>
          <cell r="O352">
            <v>0</v>
          </cell>
          <cell r="P352">
            <v>417.28</v>
          </cell>
          <cell r="Q352">
            <v>417.28</v>
          </cell>
          <cell r="R352">
            <v>0</v>
          </cell>
          <cell r="S352">
            <v>417.28</v>
          </cell>
        </row>
        <row r="353">
          <cell r="B353" t="str">
            <v>480</v>
          </cell>
          <cell r="C353" t="str">
            <v>FINAL FLOATING HOL</v>
          </cell>
          <cell r="D353">
            <v>0</v>
          </cell>
          <cell r="E353">
            <v>4998</v>
          </cell>
          <cell r="F353">
            <v>3.9488493708665102E-5</v>
          </cell>
          <cell r="G353">
            <v>4998</v>
          </cell>
          <cell r="H353">
            <v>246</v>
          </cell>
          <cell r="I353" t="str">
            <v>53</v>
          </cell>
          <cell r="J353" t="str">
            <v>POWER SYSTEMS</v>
          </cell>
          <cell r="K353" t="str">
            <v>Barg</v>
          </cell>
          <cell r="L353" t="str">
            <v>NonProd</v>
          </cell>
          <cell r="M353" t="str">
            <v>Yes</v>
          </cell>
          <cell r="N353" t="str">
            <v>Other</v>
          </cell>
          <cell r="O353">
            <v>48</v>
          </cell>
          <cell r="P353">
            <v>4998</v>
          </cell>
          <cell r="Q353">
            <v>4998</v>
          </cell>
          <cell r="R353">
            <v>0</v>
          </cell>
          <cell r="S353">
            <v>4998</v>
          </cell>
        </row>
        <row r="354">
          <cell r="B354" t="str">
            <v>480</v>
          </cell>
          <cell r="C354" t="str">
            <v>FINAL FLOATING HOL</v>
          </cell>
          <cell r="D354">
            <v>0</v>
          </cell>
          <cell r="E354">
            <v>1302</v>
          </cell>
          <cell r="F354">
            <v>1.0286918529148052E-5</v>
          </cell>
          <cell r="G354">
            <v>1302</v>
          </cell>
          <cell r="H354">
            <v>372</v>
          </cell>
          <cell r="I354" t="str">
            <v>56</v>
          </cell>
          <cell r="J354" t="str">
            <v>POWER GENERATION</v>
          </cell>
          <cell r="K354" t="str">
            <v>Barg</v>
          </cell>
          <cell r="L354" t="str">
            <v>NonProd</v>
          </cell>
          <cell r="M354" t="str">
            <v>Yes</v>
          </cell>
          <cell r="N354" t="str">
            <v>Other</v>
          </cell>
          <cell r="O354">
            <v>0</v>
          </cell>
          <cell r="P354">
            <v>1302</v>
          </cell>
          <cell r="Q354">
            <v>1302</v>
          </cell>
          <cell r="R354">
            <v>0</v>
          </cell>
          <cell r="S354">
            <v>1302</v>
          </cell>
        </row>
        <row r="355">
          <cell r="B355" t="str">
            <v>480</v>
          </cell>
          <cell r="C355" t="str">
            <v>FINAL FLOATING HOL</v>
          </cell>
          <cell r="D355">
            <v>0</v>
          </cell>
          <cell r="E355">
            <v>18613.919999999998</v>
          </cell>
          <cell r="F355">
            <v>1.470659589462976E-4</v>
          </cell>
          <cell r="G355">
            <v>18613.919999999998</v>
          </cell>
          <cell r="H355">
            <v>23</v>
          </cell>
          <cell r="I355" t="str">
            <v>31</v>
          </cell>
          <cell r="J355" t="str">
            <v>NUCLEAR DIVISION</v>
          </cell>
          <cell r="K355" t="str">
            <v>NonBarg</v>
          </cell>
          <cell r="L355" t="str">
            <v>NonProd</v>
          </cell>
          <cell r="M355" t="str">
            <v>Yes</v>
          </cell>
          <cell r="N355" t="str">
            <v>Other</v>
          </cell>
          <cell r="O355">
            <v>56</v>
          </cell>
          <cell r="P355">
            <v>18613.919999999998</v>
          </cell>
          <cell r="Q355">
            <v>0</v>
          </cell>
          <cell r="R355">
            <v>18613.919999999998</v>
          </cell>
          <cell r="S355">
            <v>18613.919999999998</v>
          </cell>
        </row>
        <row r="356">
          <cell r="B356" t="str">
            <v>480</v>
          </cell>
          <cell r="C356" t="str">
            <v>FINAL FLOATING HOL</v>
          </cell>
          <cell r="D356">
            <v>0</v>
          </cell>
          <cell r="E356">
            <v>4938.83</v>
          </cell>
          <cell r="F356">
            <v>3.9020999876583923E-5</v>
          </cell>
          <cell r="G356">
            <v>4938.83</v>
          </cell>
          <cell r="H356">
            <v>141</v>
          </cell>
          <cell r="I356" t="str">
            <v>33</v>
          </cell>
          <cell r="J356" t="str">
            <v>FINANCIAL</v>
          </cell>
          <cell r="K356" t="str">
            <v>NonBarg</v>
          </cell>
          <cell r="L356" t="str">
            <v>NonProd</v>
          </cell>
          <cell r="M356" t="str">
            <v>Yes</v>
          </cell>
          <cell r="N356" t="str">
            <v>Other</v>
          </cell>
          <cell r="O356">
            <v>8</v>
          </cell>
          <cell r="P356">
            <v>4938.83</v>
          </cell>
          <cell r="Q356">
            <v>0</v>
          </cell>
          <cell r="R356">
            <v>4938.83</v>
          </cell>
          <cell r="S356">
            <v>4938.83</v>
          </cell>
        </row>
        <row r="357">
          <cell r="B357" t="str">
            <v>480</v>
          </cell>
          <cell r="C357" t="str">
            <v>FINAL FLOATING HOL</v>
          </cell>
          <cell r="D357">
            <v>0</v>
          </cell>
          <cell r="E357">
            <v>6089.32</v>
          </cell>
          <cell r="F357">
            <v>4.8110859245707997E-5</v>
          </cell>
          <cell r="G357">
            <v>6089.32</v>
          </cell>
          <cell r="H357">
            <v>251</v>
          </cell>
          <cell r="I357" t="str">
            <v>34</v>
          </cell>
          <cell r="J357" t="str">
            <v>HUMAN RESRC &amp; CORP SVCS</v>
          </cell>
          <cell r="K357" t="str">
            <v>NonBarg</v>
          </cell>
          <cell r="L357" t="str">
            <v>NonProd</v>
          </cell>
          <cell r="M357" t="str">
            <v>Yes</v>
          </cell>
          <cell r="N357" t="str">
            <v>Other</v>
          </cell>
          <cell r="O357">
            <v>24</v>
          </cell>
          <cell r="P357">
            <v>6089.32</v>
          </cell>
          <cell r="Q357">
            <v>0</v>
          </cell>
          <cell r="R357">
            <v>6089.32</v>
          </cell>
          <cell r="S357">
            <v>6089.32</v>
          </cell>
        </row>
        <row r="358">
          <cell r="B358" t="str">
            <v>480</v>
          </cell>
          <cell r="C358" t="str">
            <v>FINAL FLOATING HOL</v>
          </cell>
          <cell r="D358">
            <v>0</v>
          </cell>
          <cell r="E358">
            <v>8211.8799999999992</v>
          </cell>
          <cell r="F358">
            <v>6.4880906705944933E-5</v>
          </cell>
          <cell r="G358">
            <v>8211.8799999999992</v>
          </cell>
          <cell r="H358">
            <v>591</v>
          </cell>
          <cell r="I358" t="str">
            <v>51</v>
          </cell>
          <cell r="J358" t="str">
            <v>CUSTOMER SERVICE</v>
          </cell>
          <cell r="K358" t="str">
            <v>NonBarg</v>
          </cell>
          <cell r="L358" t="str">
            <v>NonProd</v>
          </cell>
          <cell r="M358" t="str">
            <v>Yes</v>
          </cell>
          <cell r="N358" t="str">
            <v>Other</v>
          </cell>
          <cell r="O358">
            <v>128</v>
          </cell>
          <cell r="P358">
            <v>8211.8799999999992</v>
          </cell>
          <cell r="Q358">
            <v>0</v>
          </cell>
          <cell r="R358">
            <v>8211.8799999999992</v>
          </cell>
          <cell r="S358">
            <v>8211.8799999999992</v>
          </cell>
        </row>
        <row r="359">
          <cell r="B359" t="str">
            <v>480</v>
          </cell>
          <cell r="C359" t="str">
            <v>FINAL FLOATING HOL</v>
          </cell>
          <cell r="D359">
            <v>0</v>
          </cell>
          <cell r="E359">
            <v>8063.72</v>
          </cell>
          <cell r="F359">
            <v>6.371031542385694E-5</v>
          </cell>
          <cell r="G359">
            <v>8063.72</v>
          </cell>
          <cell r="H359">
            <v>704</v>
          </cell>
          <cell r="I359" t="str">
            <v>53</v>
          </cell>
          <cell r="J359" t="str">
            <v>POWER SYSTEMS</v>
          </cell>
          <cell r="K359" t="str">
            <v>NonBarg</v>
          </cell>
          <cell r="L359" t="str">
            <v>NonProd</v>
          </cell>
          <cell r="M359" t="str">
            <v>Yes</v>
          </cell>
          <cell r="N359" t="str">
            <v>Other</v>
          </cell>
          <cell r="O359">
            <v>24</v>
          </cell>
          <cell r="P359">
            <v>8063.72</v>
          </cell>
          <cell r="Q359">
            <v>0</v>
          </cell>
          <cell r="R359">
            <v>8063.72</v>
          </cell>
          <cell r="S359">
            <v>8063.72</v>
          </cell>
        </row>
        <row r="360">
          <cell r="B360" t="str">
            <v>480</v>
          </cell>
          <cell r="C360" t="str">
            <v>FINAL FLOATING HOL</v>
          </cell>
          <cell r="D360">
            <v>0</v>
          </cell>
          <cell r="E360">
            <v>4002.44</v>
          </cell>
          <cell r="F360">
            <v>3.1622714437636963E-5</v>
          </cell>
          <cell r="G360">
            <v>4002.44</v>
          </cell>
          <cell r="H360">
            <v>880</v>
          </cell>
          <cell r="I360" t="str">
            <v>56</v>
          </cell>
          <cell r="J360" t="str">
            <v>POWER GENERATION</v>
          </cell>
          <cell r="K360" t="str">
            <v>NonBarg</v>
          </cell>
          <cell r="L360" t="str">
            <v>NonProd</v>
          </cell>
          <cell r="M360" t="str">
            <v>Yes</v>
          </cell>
          <cell r="N360" t="str">
            <v>Other</v>
          </cell>
          <cell r="O360">
            <v>32</v>
          </cell>
          <cell r="P360">
            <v>4002.44</v>
          </cell>
          <cell r="Q360">
            <v>0</v>
          </cell>
          <cell r="R360">
            <v>4002.44</v>
          </cell>
          <cell r="S360">
            <v>4002.44</v>
          </cell>
        </row>
        <row r="361">
          <cell r="B361" t="str">
            <v>480</v>
          </cell>
          <cell r="C361" t="str">
            <v>FINAL FLOATING HOL</v>
          </cell>
          <cell r="D361">
            <v>0</v>
          </cell>
          <cell r="E361">
            <v>5683.48</v>
          </cell>
          <cell r="F361">
            <v>4.4904374594502582E-5</v>
          </cell>
          <cell r="G361">
            <v>5683.48</v>
          </cell>
          <cell r="H361">
            <v>983</v>
          </cell>
          <cell r="I361" t="str">
            <v>58</v>
          </cell>
          <cell r="J361" t="str">
            <v>INFO MANAGEMENT</v>
          </cell>
          <cell r="K361" t="str">
            <v>NonBarg</v>
          </cell>
          <cell r="L361" t="str">
            <v>NonProd</v>
          </cell>
          <cell r="M361" t="str">
            <v>Yes</v>
          </cell>
          <cell r="N361" t="str">
            <v>Other</v>
          </cell>
          <cell r="O361">
            <v>40</v>
          </cell>
          <cell r="P361">
            <v>5683.48</v>
          </cell>
          <cell r="Q361">
            <v>0</v>
          </cell>
          <cell r="R361">
            <v>5683.48</v>
          </cell>
          <cell r="S361">
            <v>5683.48</v>
          </cell>
        </row>
        <row r="362">
          <cell r="B362" t="str">
            <v>480</v>
          </cell>
          <cell r="C362" t="str">
            <v>FINAL FLOATING HOL</v>
          </cell>
          <cell r="D362">
            <v>0</v>
          </cell>
          <cell r="E362">
            <v>1574.28</v>
          </cell>
          <cell r="F362">
            <v>1.2438164440911824E-5</v>
          </cell>
          <cell r="G362">
            <v>1574.28</v>
          </cell>
          <cell r="H362">
            <v>1102</v>
          </cell>
          <cell r="I362" t="str">
            <v>62</v>
          </cell>
          <cell r="J362" t="str">
            <v>ENERGY MARKETING</v>
          </cell>
          <cell r="K362" t="str">
            <v>NonBarg</v>
          </cell>
          <cell r="L362" t="str">
            <v>NonProd</v>
          </cell>
          <cell r="M362" t="str">
            <v>Yes</v>
          </cell>
          <cell r="N362" t="str">
            <v>Other</v>
          </cell>
          <cell r="O362">
            <v>0</v>
          </cell>
          <cell r="P362">
            <v>1574.28</v>
          </cell>
          <cell r="Q362">
            <v>0</v>
          </cell>
          <cell r="R362">
            <v>1574.28</v>
          </cell>
          <cell r="S362">
            <v>1574.28</v>
          </cell>
        </row>
        <row r="363">
          <cell r="B363" t="str">
            <v>480</v>
          </cell>
          <cell r="C363" t="str">
            <v>FINAL FLOATING HOL</v>
          </cell>
          <cell r="D363">
            <v>0</v>
          </cell>
          <cell r="E363">
            <v>502.2</v>
          </cell>
          <cell r="F363">
            <v>3.9678114326713917E-6</v>
          </cell>
          <cell r="G363">
            <v>502.2</v>
          </cell>
          <cell r="H363">
            <v>1163</v>
          </cell>
          <cell r="I363" t="str">
            <v>63</v>
          </cell>
          <cell r="J363" t="str">
            <v>REGULATORY AFFAIRS</v>
          </cell>
          <cell r="K363" t="str">
            <v>NonBarg</v>
          </cell>
          <cell r="L363" t="str">
            <v>NonProd</v>
          </cell>
          <cell r="M363" t="str">
            <v>Yes</v>
          </cell>
          <cell r="N363" t="str">
            <v>Other</v>
          </cell>
          <cell r="O363">
            <v>0</v>
          </cell>
          <cell r="P363">
            <v>502.2</v>
          </cell>
          <cell r="Q363">
            <v>0</v>
          </cell>
          <cell r="R363">
            <v>502.2</v>
          </cell>
          <cell r="S363">
            <v>502.2</v>
          </cell>
        </row>
        <row r="364">
          <cell r="B364" t="str">
            <v>490</v>
          </cell>
          <cell r="C364" t="str">
            <v>VAR SHIFT ADJ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139</v>
          </cell>
          <cell r="I364" t="str">
            <v>34</v>
          </cell>
          <cell r="J364" t="str">
            <v>HUMAN RESRC &amp; CORP SVCS</v>
          </cell>
          <cell r="K364" t="str">
            <v>Barg</v>
          </cell>
          <cell r="L364" t="str">
            <v>NonProd</v>
          </cell>
          <cell r="M364" t="str">
            <v>No</v>
          </cell>
          <cell r="N364" t="str">
            <v>Other</v>
          </cell>
          <cell r="O364">
            <v>0</v>
          </cell>
          <cell r="P364">
            <v>-289.48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490</v>
          </cell>
          <cell r="C365" t="str">
            <v>VAR SHIFT ADJ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373</v>
          </cell>
          <cell r="I365" t="str">
            <v>56</v>
          </cell>
          <cell r="J365" t="str">
            <v>POWER GENERATION</v>
          </cell>
          <cell r="K365" t="str">
            <v>Barg</v>
          </cell>
          <cell r="L365" t="str">
            <v>NonProd</v>
          </cell>
          <cell r="M365" t="str">
            <v>No</v>
          </cell>
          <cell r="N365" t="str">
            <v>Other</v>
          </cell>
          <cell r="O365">
            <v>0</v>
          </cell>
          <cell r="P365">
            <v>-82995.600000000006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530</v>
          </cell>
          <cell r="C366" t="str">
            <v>S/T DISAB 100 PCT</v>
          </cell>
          <cell r="D366">
            <v>0</v>
          </cell>
          <cell r="E366">
            <v>140095.29</v>
          </cell>
          <cell r="F366">
            <v>1.106873144813648E-3</v>
          </cell>
          <cell r="G366">
            <v>140095.29</v>
          </cell>
          <cell r="H366">
            <v>24</v>
          </cell>
          <cell r="I366" t="str">
            <v>31</v>
          </cell>
          <cell r="J366" t="str">
            <v>NUCLEAR DIVISION</v>
          </cell>
          <cell r="K366" t="str">
            <v>NonBarg</v>
          </cell>
          <cell r="L366" t="str">
            <v>NonProd</v>
          </cell>
          <cell r="M366" t="str">
            <v>Yes</v>
          </cell>
          <cell r="N366" t="str">
            <v>Other</v>
          </cell>
          <cell r="O366">
            <v>4282.5</v>
          </cell>
          <cell r="P366">
            <v>140095.29</v>
          </cell>
          <cell r="Q366">
            <v>0</v>
          </cell>
          <cell r="R366">
            <v>140095.29</v>
          </cell>
          <cell r="S366">
            <v>140095.29</v>
          </cell>
        </row>
        <row r="367">
          <cell r="B367" t="str">
            <v>530</v>
          </cell>
          <cell r="C367" t="str">
            <v>S/T DISAB 100 PCT</v>
          </cell>
          <cell r="D367">
            <v>0</v>
          </cell>
          <cell r="E367">
            <v>13924</v>
          </cell>
          <cell r="F367">
            <v>1.1001156190465243E-4</v>
          </cell>
          <cell r="G367">
            <v>13924</v>
          </cell>
          <cell r="H367">
            <v>142</v>
          </cell>
          <cell r="I367" t="str">
            <v>33</v>
          </cell>
          <cell r="J367" t="str">
            <v>FINANCIAL</v>
          </cell>
          <cell r="K367" t="str">
            <v>NonBarg</v>
          </cell>
          <cell r="L367" t="str">
            <v>NonProd</v>
          </cell>
          <cell r="M367" t="str">
            <v>Yes</v>
          </cell>
          <cell r="N367" t="str">
            <v>Other</v>
          </cell>
          <cell r="O367">
            <v>664</v>
          </cell>
          <cell r="P367">
            <v>13924</v>
          </cell>
          <cell r="Q367">
            <v>0</v>
          </cell>
          <cell r="R367">
            <v>13924</v>
          </cell>
          <cell r="S367">
            <v>13924</v>
          </cell>
        </row>
        <row r="368">
          <cell r="B368" t="str">
            <v>530</v>
          </cell>
          <cell r="C368" t="str">
            <v>S/T DISAB 100 PCT</v>
          </cell>
          <cell r="D368">
            <v>0</v>
          </cell>
          <cell r="E368">
            <v>70446.05</v>
          </cell>
          <cell r="F368">
            <v>5.5658431417072974E-4</v>
          </cell>
          <cell r="G368">
            <v>70446.05</v>
          </cell>
          <cell r="H368">
            <v>252</v>
          </cell>
          <cell r="I368" t="str">
            <v>34</v>
          </cell>
          <cell r="J368" t="str">
            <v>HUMAN RESRC &amp; CORP SVCS</v>
          </cell>
          <cell r="K368" t="str">
            <v>NonBarg</v>
          </cell>
          <cell r="L368" t="str">
            <v>NonProd</v>
          </cell>
          <cell r="M368" t="str">
            <v>Yes</v>
          </cell>
          <cell r="N368" t="str">
            <v>Other</v>
          </cell>
          <cell r="O368">
            <v>3171</v>
          </cell>
          <cell r="P368">
            <v>70446.05</v>
          </cell>
          <cell r="Q368">
            <v>0</v>
          </cell>
          <cell r="R368">
            <v>70446.05</v>
          </cell>
          <cell r="S368">
            <v>70446.05</v>
          </cell>
        </row>
        <row r="369">
          <cell r="B369" t="str">
            <v>530</v>
          </cell>
          <cell r="C369" t="str">
            <v>S/T DISAB 100 PCT</v>
          </cell>
          <cell r="D369">
            <v>0</v>
          </cell>
          <cell r="E369">
            <v>10320.5</v>
          </cell>
          <cell r="F369">
            <v>8.1540816190531849E-5</v>
          </cell>
          <cell r="G369">
            <v>10320.5</v>
          </cell>
          <cell r="H369">
            <v>363</v>
          </cell>
          <cell r="I369" t="str">
            <v>35</v>
          </cell>
          <cell r="J369" t="str">
            <v>GENERAL COUNSEL</v>
          </cell>
          <cell r="K369" t="str">
            <v>NonBarg</v>
          </cell>
          <cell r="L369" t="str">
            <v>NonProd</v>
          </cell>
          <cell r="M369" t="str">
            <v>Yes</v>
          </cell>
          <cell r="N369" t="str">
            <v>Other</v>
          </cell>
          <cell r="O369">
            <v>280</v>
          </cell>
          <cell r="P369">
            <v>10320.5</v>
          </cell>
          <cell r="Q369">
            <v>0</v>
          </cell>
          <cell r="R369">
            <v>10320.5</v>
          </cell>
          <cell r="S369">
            <v>10320.5</v>
          </cell>
        </row>
        <row r="370">
          <cell r="B370" t="str">
            <v>530</v>
          </cell>
          <cell r="C370" t="str">
            <v>S/T DISAB 100 PCT</v>
          </cell>
          <cell r="D370">
            <v>0</v>
          </cell>
          <cell r="E370">
            <v>5010.1000000000004</v>
          </cell>
          <cell r="F370">
            <v>3.9584094103598048E-5</v>
          </cell>
          <cell r="G370">
            <v>5010.1000000000004</v>
          </cell>
          <cell r="H370">
            <v>473</v>
          </cell>
          <cell r="I370" t="str">
            <v>37</v>
          </cell>
          <cell r="J370" t="str">
            <v>CORP COMMUNICATIONS</v>
          </cell>
          <cell r="K370" t="str">
            <v>NonBarg</v>
          </cell>
          <cell r="L370" t="str">
            <v>NonProd</v>
          </cell>
          <cell r="M370" t="str">
            <v>Yes</v>
          </cell>
          <cell r="N370" t="str">
            <v>Other</v>
          </cell>
          <cell r="O370">
            <v>360</v>
          </cell>
          <cell r="P370">
            <v>5010.1000000000004</v>
          </cell>
          <cell r="Q370">
            <v>0</v>
          </cell>
          <cell r="R370">
            <v>5010.1000000000004</v>
          </cell>
          <cell r="S370">
            <v>5010.1000000000004</v>
          </cell>
        </row>
        <row r="371">
          <cell r="B371" t="str">
            <v>530</v>
          </cell>
          <cell r="C371" t="str">
            <v>S/T DISAB 100 PCT</v>
          </cell>
          <cell r="D371">
            <v>0</v>
          </cell>
          <cell r="E371">
            <v>152808.45000000001</v>
          </cell>
          <cell r="F371">
            <v>1.2073180305033745E-3</v>
          </cell>
          <cell r="G371">
            <v>152808.45000000001</v>
          </cell>
          <cell r="H371">
            <v>592</v>
          </cell>
          <cell r="I371" t="str">
            <v>51</v>
          </cell>
          <cell r="J371" t="str">
            <v>CUSTOMER SERVICE</v>
          </cell>
          <cell r="K371" t="str">
            <v>NonBarg</v>
          </cell>
          <cell r="L371" t="str">
            <v>NonProd</v>
          </cell>
          <cell r="M371" t="str">
            <v>Yes</v>
          </cell>
          <cell r="N371" t="str">
            <v>Other</v>
          </cell>
          <cell r="O371">
            <v>10231.25</v>
          </cell>
          <cell r="P371">
            <v>152808.45000000001</v>
          </cell>
          <cell r="Q371">
            <v>0</v>
          </cell>
          <cell r="R371">
            <v>152808.45000000001</v>
          </cell>
          <cell r="S371">
            <v>152808.45000000001</v>
          </cell>
        </row>
        <row r="372">
          <cell r="B372" t="str">
            <v>530</v>
          </cell>
          <cell r="C372" t="str">
            <v>S/T DISAB 100 PCT</v>
          </cell>
          <cell r="D372">
            <v>0</v>
          </cell>
          <cell r="E372">
            <v>143381.4</v>
          </cell>
          <cell r="F372">
            <v>1.1328362368626639E-3</v>
          </cell>
          <cell r="G372">
            <v>143381.4</v>
          </cell>
          <cell r="H372">
            <v>705</v>
          </cell>
          <cell r="I372" t="str">
            <v>53</v>
          </cell>
          <cell r="J372" t="str">
            <v>POWER SYSTEMS</v>
          </cell>
          <cell r="K372" t="str">
            <v>NonBarg</v>
          </cell>
          <cell r="L372" t="str">
            <v>NonProd</v>
          </cell>
          <cell r="M372" t="str">
            <v>Yes</v>
          </cell>
          <cell r="N372" t="str">
            <v>Other</v>
          </cell>
          <cell r="O372">
            <v>5080</v>
          </cell>
          <cell r="P372">
            <v>143381.4</v>
          </cell>
          <cell r="Q372">
            <v>0</v>
          </cell>
          <cell r="R372">
            <v>143381.4</v>
          </cell>
          <cell r="S372">
            <v>143381.4</v>
          </cell>
        </row>
        <row r="373">
          <cell r="B373" t="str">
            <v>530</v>
          </cell>
          <cell r="C373" t="str">
            <v>S/T DISAB 100 PCT</v>
          </cell>
          <cell r="D373">
            <v>0</v>
          </cell>
          <cell r="E373">
            <v>9192.75</v>
          </cell>
          <cell r="F373">
            <v>7.2630622357009028E-5</v>
          </cell>
          <cell r="G373">
            <v>9192.75</v>
          </cell>
          <cell r="H373">
            <v>817</v>
          </cell>
          <cell r="I373" t="str">
            <v>54</v>
          </cell>
          <cell r="J373" t="str">
            <v>RESOURCE PLANNING</v>
          </cell>
          <cell r="K373" t="str">
            <v>NonBarg</v>
          </cell>
          <cell r="L373" t="str">
            <v>NonProd</v>
          </cell>
          <cell r="M373" t="str">
            <v>Yes</v>
          </cell>
          <cell r="N373" t="str">
            <v>Other</v>
          </cell>
          <cell r="O373">
            <v>300</v>
          </cell>
          <cell r="P373">
            <v>9192.75</v>
          </cell>
          <cell r="Q373">
            <v>0</v>
          </cell>
          <cell r="R373">
            <v>9192.75</v>
          </cell>
          <cell r="S373">
            <v>9192.75</v>
          </cell>
        </row>
        <row r="374">
          <cell r="B374" t="str">
            <v>530</v>
          </cell>
          <cell r="C374" t="str">
            <v>S/T DISAB 100 PCT</v>
          </cell>
          <cell r="D374">
            <v>0</v>
          </cell>
          <cell r="E374">
            <v>17764.580000000002</v>
          </cell>
          <cell r="F374">
            <v>1.4035544329073189E-4</v>
          </cell>
          <cell r="G374">
            <v>17764.580000000002</v>
          </cell>
          <cell r="H374">
            <v>881</v>
          </cell>
          <cell r="I374" t="str">
            <v>56</v>
          </cell>
          <cell r="J374" t="str">
            <v>POWER GENERATION</v>
          </cell>
          <cell r="K374" t="str">
            <v>NonBarg</v>
          </cell>
          <cell r="L374" t="str">
            <v>NonProd</v>
          </cell>
          <cell r="M374" t="str">
            <v>Yes</v>
          </cell>
          <cell r="N374" t="str">
            <v>Other</v>
          </cell>
          <cell r="O374">
            <v>698</v>
          </cell>
          <cell r="P374">
            <v>17764.580000000002</v>
          </cell>
          <cell r="Q374">
            <v>0</v>
          </cell>
          <cell r="R374">
            <v>17764.580000000002</v>
          </cell>
          <cell r="S374">
            <v>17764.580000000002</v>
          </cell>
        </row>
        <row r="375">
          <cell r="B375" t="str">
            <v>530</v>
          </cell>
          <cell r="C375" t="str">
            <v>S/T DISAB 100 PCT</v>
          </cell>
          <cell r="D375">
            <v>0</v>
          </cell>
          <cell r="E375">
            <v>59937.1</v>
          </cell>
          <cell r="F375">
            <v>4.7355458108556042E-4</v>
          </cell>
          <cell r="G375">
            <v>59937.1</v>
          </cell>
          <cell r="H375">
            <v>984</v>
          </cell>
          <cell r="I375" t="str">
            <v>58</v>
          </cell>
          <cell r="J375" t="str">
            <v>INFO MANAGEMENT</v>
          </cell>
          <cell r="K375" t="str">
            <v>NonBarg</v>
          </cell>
          <cell r="L375" t="str">
            <v>NonProd</v>
          </cell>
          <cell r="M375" t="str">
            <v>Yes</v>
          </cell>
          <cell r="N375" t="str">
            <v>Other</v>
          </cell>
          <cell r="O375">
            <v>2136</v>
          </cell>
          <cell r="P375">
            <v>59937.1</v>
          </cell>
          <cell r="Q375">
            <v>0</v>
          </cell>
          <cell r="R375">
            <v>59937.1</v>
          </cell>
          <cell r="S375">
            <v>59937.1</v>
          </cell>
        </row>
        <row r="376">
          <cell r="B376" t="str">
            <v>530</v>
          </cell>
          <cell r="C376" t="str">
            <v>S/T DISAB 100 PCT</v>
          </cell>
          <cell r="D376">
            <v>0</v>
          </cell>
          <cell r="E376">
            <v>1256</v>
          </cell>
          <cell r="F376">
            <v>9.9234790112211621E-6</v>
          </cell>
          <cell r="G376">
            <v>1256</v>
          </cell>
          <cell r="H376">
            <v>1103</v>
          </cell>
          <cell r="I376" t="str">
            <v>62</v>
          </cell>
          <cell r="J376" t="str">
            <v>ENERGY MARKETING</v>
          </cell>
          <cell r="K376" t="str">
            <v>NonBarg</v>
          </cell>
          <cell r="L376" t="str">
            <v>NonProd</v>
          </cell>
          <cell r="M376" t="str">
            <v>Yes</v>
          </cell>
          <cell r="N376" t="str">
            <v>Other</v>
          </cell>
          <cell r="O376">
            <v>80</v>
          </cell>
          <cell r="P376">
            <v>1256</v>
          </cell>
          <cell r="Q376">
            <v>0</v>
          </cell>
          <cell r="R376">
            <v>1256</v>
          </cell>
          <cell r="S376">
            <v>1256</v>
          </cell>
        </row>
        <row r="377">
          <cell r="B377" t="str">
            <v>530</v>
          </cell>
          <cell r="C377" t="str">
            <v>S/T DISAB 100 PCT</v>
          </cell>
          <cell r="D377">
            <v>0</v>
          </cell>
          <cell r="E377">
            <v>5367</v>
          </cell>
          <cell r="F377">
            <v>4.2403910711165586E-5</v>
          </cell>
          <cell r="G377">
            <v>5367</v>
          </cell>
          <cell r="H377">
            <v>1164</v>
          </cell>
          <cell r="I377" t="str">
            <v>63</v>
          </cell>
          <cell r="J377" t="str">
            <v>REGULATORY AFFAIRS</v>
          </cell>
          <cell r="K377" t="str">
            <v>NonBarg</v>
          </cell>
          <cell r="L377" t="str">
            <v>NonProd</v>
          </cell>
          <cell r="M377" t="str">
            <v>Yes</v>
          </cell>
          <cell r="N377" t="str">
            <v>Other</v>
          </cell>
          <cell r="O377">
            <v>240</v>
          </cell>
          <cell r="P377">
            <v>5367</v>
          </cell>
          <cell r="Q377">
            <v>0</v>
          </cell>
          <cell r="R377">
            <v>5367</v>
          </cell>
          <cell r="S377">
            <v>5367</v>
          </cell>
        </row>
        <row r="378">
          <cell r="B378" t="str">
            <v>540</v>
          </cell>
          <cell r="C378" t="str">
            <v>S/T DISAB 80 PCT</v>
          </cell>
          <cell r="D378">
            <v>0</v>
          </cell>
          <cell r="E378">
            <v>26825.759999999998</v>
          </cell>
          <cell r="F378">
            <v>2.1194654961787912E-4</v>
          </cell>
          <cell r="G378">
            <v>26825.759999999998</v>
          </cell>
          <cell r="H378">
            <v>25</v>
          </cell>
          <cell r="I378" t="str">
            <v>31</v>
          </cell>
          <cell r="J378" t="str">
            <v>NUCLEAR DIVISION</v>
          </cell>
          <cell r="K378" t="str">
            <v>NonBarg</v>
          </cell>
          <cell r="L378" t="str">
            <v>NonProd</v>
          </cell>
          <cell r="M378" t="str">
            <v>Yes</v>
          </cell>
          <cell r="N378" t="str">
            <v>Other</v>
          </cell>
          <cell r="O378">
            <v>944</v>
          </cell>
          <cell r="P378">
            <v>26825.759999999998</v>
          </cell>
          <cell r="Q378">
            <v>0</v>
          </cell>
          <cell r="R378">
            <v>26825.759999999998</v>
          </cell>
          <cell r="S378">
            <v>26825.759999999998</v>
          </cell>
        </row>
        <row r="379">
          <cell r="B379" t="str">
            <v>540</v>
          </cell>
          <cell r="C379" t="str">
            <v>S/T DISAB 80 PCT</v>
          </cell>
          <cell r="D379">
            <v>0</v>
          </cell>
          <cell r="E379">
            <v>6704.4</v>
          </cell>
          <cell r="F379">
            <v>5.2970519651935634E-5</v>
          </cell>
          <cell r="G379">
            <v>6704.4</v>
          </cell>
          <cell r="H379">
            <v>143</v>
          </cell>
          <cell r="I379" t="str">
            <v>33</v>
          </cell>
          <cell r="J379" t="str">
            <v>FINANCIAL</v>
          </cell>
          <cell r="K379" t="str">
            <v>NonBarg</v>
          </cell>
          <cell r="L379" t="str">
            <v>NonProd</v>
          </cell>
          <cell r="M379" t="str">
            <v>Yes</v>
          </cell>
          <cell r="N379" t="str">
            <v>Other</v>
          </cell>
          <cell r="O379">
            <v>360</v>
          </cell>
          <cell r="P379">
            <v>6704.4</v>
          </cell>
          <cell r="Q379">
            <v>0</v>
          </cell>
          <cell r="R379">
            <v>6704.4</v>
          </cell>
          <cell r="S379">
            <v>6704.4</v>
          </cell>
        </row>
        <row r="380">
          <cell r="B380" t="str">
            <v>540</v>
          </cell>
          <cell r="C380" t="str">
            <v>S/T DISAB 80 PCT</v>
          </cell>
          <cell r="D380">
            <v>0</v>
          </cell>
          <cell r="E380">
            <v>28910.400000000001</v>
          </cell>
          <cell r="F380">
            <v>2.2841699650159896E-4</v>
          </cell>
          <cell r="G380">
            <v>28910.400000000001</v>
          </cell>
          <cell r="H380">
            <v>253</v>
          </cell>
          <cell r="I380" t="str">
            <v>34</v>
          </cell>
          <cell r="J380" t="str">
            <v>HUMAN RESRC &amp; CORP SVCS</v>
          </cell>
          <cell r="K380" t="str">
            <v>NonBarg</v>
          </cell>
          <cell r="L380" t="str">
            <v>NonProd</v>
          </cell>
          <cell r="M380" t="str">
            <v>Yes</v>
          </cell>
          <cell r="N380" t="str">
            <v>Other</v>
          </cell>
          <cell r="O380">
            <v>1686</v>
          </cell>
          <cell r="P380">
            <v>28910.400000000001</v>
          </cell>
          <cell r="Q380">
            <v>0</v>
          </cell>
          <cell r="R380">
            <v>28910.400000000001</v>
          </cell>
          <cell r="S380">
            <v>28910.400000000001</v>
          </cell>
        </row>
        <row r="381">
          <cell r="B381" t="str">
            <v>540</v>
          </cell>
          <cell r="C381" t="str">
            <v>S/T DISAB 80 PCT</v>
          </cell>
          <cell r="D381">
            <v>0</v>
          </cell>
          <cell r="E381">
            <v>5328.53</v>
          </cell>
          <cell r="F381">
            <v>4.2099964662151508E-5</v>
          </cell>
          <cell r="G381">
            <v>5328.53</v>
          </cell>
          <cell r="H381">
            <v>364</v>
          </cell>
          <cell r="I381" t="str">
            <v>35</v>
          </cell>
          <cell r="J381" t="str">
            <v>GENERAL COUNSEL</v>
          </cell>
          <cell r="K381" t="str">
            <v>NonBarg</v>
          </cell>
          <cell r="L381" t="str">
            <v>NonProd</v>
          </cell>
          <cell r="M381" t="str">
            <v>Yes</v>
          </cell>
          <cell r="N381" t="str">
            <v>Other</v>
          </cell>
          <cell r="O381">
            <v>268</v>
          </cell>
          <cell r="P381">
            <v>5328.53</v>
          </cell>
          <cell r="Q381">
            <v>0</v>
          </cell>
          <cell r="R381">
            <v>5328.53</v>
          </cell>
          <cell r="S381">
            <v>5328.53</v>
          </cell>
        </row>
        <row r="382">
          <cell r="B382" t="str">
            <v>540</v>
          </cell>
          <cell r="C382" t="str">
            <v>S/T DISAB 80 PCT</v>
          </cell>
          <cell r="D382">
            <v>0</v>
          </cell>
          <cell r="E382">
            <v>2184.8000000000002</v>
          </cell>
          <cell r="F382">
            <v>1.7261796929710187E-5</v>
          </cell>
          <cell r="G382">
            <v>2184.8000000000002</v>
          </cell>
          <cell r="H382">
            <v>474</v>
          </cell>
          <cell r="I382" t="str">
            <v>37</v>
          </cell>
          <cell r="J382" t="str">
            <v>CORP COMMUNICATIONS</v>
          </cell>
          <cell r="K382" t="str">
            <v>NonBarg</v>
          </cell>
          <cell r="L382" t="str">
            <v>NonProd</v>
          </cell>
          <cell r="M382" t="str">
            <v>Yes</v>
          </cell>
          <cell r="N382" t="str">
            <v>Other</v>
          </cell>
          <cell r="O382">
            <v>200</v>
          </cell>
          <cell r="P382">
            <v>2184.8000000000002</v>
          </cell>
          <cell r="Q382">
            <v>0</v>
          </cell>
          <cell r="R382">
            <v>2184.8000000000002</v>
          </cell>
          <cell r="S382">
            <v>2184.8000000000002</v>
          </cell>
        </row>
        <row r="383">
          <cell r="B383" t="str">
            <v>540</v>
          </cell>
          <cell r="C383" t="str">
            <v>S/T DISAB 80 PCT</v>
          </cell>
          <cell r="D383">
            <v>0</v>
          </cell>
          <cell r="E383">
            <v>53729.21</v>
          </cell>
          <cell r="F383">
            <v>4.2450691697810044E-4</v>
          </cell>
          <cell r="G383">
            <v>53729.21</v>
          </cell>
          <cell r="H383">
            <v>593</v>
          </cell>
          <cell r="I383" t="str">
            <v>51</v>
          </cell>
          <cell r="J383" t="str">
            <v>CUSTOMER SERVICE</v>
          </cell>
          <cell r="K383" t="str">
            <v>NonBarg</v>
          </cell>
          <cell r="L383" t="str">
            <v>NonProd</v>
          </cell>
          <cell r="M383" t="str">
            <v>Yes</v>
          </cell>
          <cell r="N383" t="str">
            <v>Other</v>
          </cell>
          <cell r="O383">
            <v>5008</v>
          </cell>
          <cell r="P383">
            <v>53729.21</v>
          </cell>
          <cell r="Q383">
            <v>0</v>
          </cell>
          <cell r="R383">
            <v>53729.21</v>
          </cell>
          <cell r="S383">
            <v>53729.21</v>
          </cell>
        </row>
        <row r="384">
          <cell r="B384" t="str">
            <v>540</v>
          </cell>
          <cell r="C384" t="str">
            <v>S/T DISAB 80 PCT</v>
          </cell>
          <cell r="D384">
            <v>0</v>
          </cell>
          <cell r="E384">
            <v>44453.760000000002</v>
          </cell>
          <cell r="F384">
            <v>3.5122289357473156E-4</v>
          </cell>
          <cell r="G384">
            <v>44453.760000000002</v>
          </cell>
          <cell r="H384">
            <v>706</v>
          </cell>
          <cell r="I384" t="str">
            <v>53</v>
          </cell>
          <cell r="J384" t="str">
            <v>POWER SYSTEMS</v>
          </cell>
          <cell r="K384" t="str">
            <v>NonBarg</v>
          </cell>
          <cell r="L384" t="str">
            <v>NonProd</v>
          </cell>
          <cell r="M384" t="str">
            <v>Yes</v>
          </cell>
          <cell r="N384" t="str">
            <v>Other</v>
          </cell>
          <cell r="O384">
            <v>1960</v>
          </cell>
          <cell r="P384">
            <v>44453.760000000002</v>
          </cell>
          <cell r="Q384">
            <v>0</v>
          </cell>
          <cell r="R384">
            <v>44453.760000000002</v>
          </cell>
          <cell r="S384">
            <v>44453.760000000002</v>
          </cell>
        </row>
        <row r="385">
          <cell r="B385" t="str">
            <v>540</v>
          </cell>
          <cell r="C385" t="str">
            <v>S/T DISAB 80 PCT</v>
          </cell>
          <cell r="D385">
            <v>0</v>
          </cell>
          <cell r="E385">
            <v>1460.16</v>
          </cell>
          <cell r="F385">
            <v>1.1536518402089723E-5</v>
          </cell>
          <cell r="G385">
            <v>1460.16</v>
          </cell>
          <cell r="H385">
            <v>882</v>
          </cell>
          <cell r="I385" t="str">
            <v>56</v>
          </cell>
          <cell r="J385" t="str">
            <v>POWER GENERATION</v>
          </cell>
          <cell r="K385" t="str">
            <v>NonBarg</v>
          </cell>
          <cell r="L385" t="str">
            <v>NonProd</v>
          </cell>
          <cell r="M385" t="str">
            <v>Yes</v>
          </cell>
          <cell r="N385" t="str">
            <v>Other</v>
          </cell>
          <cell r="O385">
            <v>72</v>
          </cell>
          <cell r="P385">
            <v>1460.16</v>
          </cell>
          <cell r="Q385">
            <v>0</v>
          </cell>
          <cell r="R385">
            <v>1460.16</v>
          </cell>
          <cell r="S385">
            <v>1460.16</v>
          </cell>
        </row>
        <row r="386">
          <cell r="B386" t="str">
            <v>540</v>
          </cell>
          <cell r="C386" t="str">
            <v>S/T DISAB 80 PCT</v>
          </cell>
          <cell r="D386">
            <v>0</v>
          </cell>
          <cell r="E386">
            <v>32145.02</v>
          </cell>
          <cell r="F386">
            <v>2.5397327331630931E-4</v>
          </cell>
          <cell r="G386">
            <v>32145.02</v>
          </cell>
          <cell r="H386">
            <v>985</v>
          </cell>
          <cell r="I386" t="str">
            <v>58</v>
          </cell>
          <cell r="J386" t="str">
            <v>INFO MANAGEMENT</v>
          </cell>
          <cell r="K386" t="str">
            <v>NonBarg</v>
          </cell>
          <cell r="L386" t="str">
            <v>NonProd</v>
          </cell>
          <cell r="M386" t="str">
            <v>Yes</v>
          </cell>
          <cell r="N386" t="str">
            <v>Other</v>
          </cell>
          <cell r="O386">
            <v>1527</v>
          </cell>
          <cell r="P386">
            <v>32145.02</v>
          </cell>
          <cell r="Q386">
            <v>0</v>
          </cell>
          <cell r="R386">
            <v>32145.02</v>
          </cell>
          <cell r="S386">
            <v>32145.02</v>
          </cell>
        </row>
        <row r="387">
          <cell r="B387" t="str">
            <v>540</v>
          </cell>
          <cell r="C387" t="str">
            <v>S/T DISAB 80 PCT</v>
          </cell>
          <cell r="D387">
            <v>0</v>
          </cell>
          <cell r="E387">
            <v>703.36</v>
          </cell>
          <cell r="F387">
            <v>5.5571482462838505E-6</v>
          </cell>
          <cell r="G387">
            <v>703.36</v>
          </cell>
          <cell r="H387">
            <v>1104</v>
          </cell>
          <cell r="I387" t="str">
            <v>62</v>
          </cell>
          <cell r="J387" t="str">
            <v>ENERGY MARKETING</v>
          </cell>
          <cell r="K387" t="str">
            <v>NonBarg</v>
          </cell>
          <cell r="L387" t="str">
            <v>NonProd</v>
          </cell>
          <cell r="M387" t="str">
            <v>Yes</v>
          </cell>
          <cell r="N387" t="str">
            <v>Other</v>
          </cell>
          <cell r="O387">
            <v>56</v>
          </cell>
          <cell r="P387">
            <v>703.36</v>
          </cell>
          <cell r="Q387">
            <v>0</v>
          </cell>
          <cell r="R387">
            <v>703.36</v>
          </cell>
          <cell r="S387">
            <v>703.36</v>
          </cell>
        </row>
        <row r="388">
          <cell r="B388" t="str">
            <v>540</v>
          </cell>
          <cell r="C388" t="str">
            <v>S/T DISAB 80 PCT</v>
          </cell>
          <cell r="D388">
            <v>0</v>
          </cell>
          <cell r="E388">
            <v>2890.4</v>
          </cell>
          <cell r="F388">
            <v>2.2836643100345261E-5</v>
          </cell>
          <cell r="G388">
            <v>2890.4</v>
          </cell>
          <cell r="H388">
            <v>1165</v>
          </cell>
          <cell r="I388" t="str">
            <v>63</v>
          </cell>
          <cell r="J388" t="str">
            <v>REGULATORY AFFAIRS</v>
          </cell>
          <cell r="K388" t="str">
            <v>NonBarg</v>
          </cell>
          <cell r="L388" t="str">
            <v>NonProd</v>
          </cell>
          <cell r="M388" t="str">
            <v>Yes</v>
          </cell>
          <cell r="N388" t="str">
            <v>Other</v>
          </cell>
          <cell r="O388">
            <v>160</v>
          </cell>
          <cell r="P388">
            <v>2890.4</v>
          </cell>
          <cell r="Q388">
            <v>0</v>
          </cell>
          <cell r="R388">
            <v>2890.4</v>
          </cell>
          <cell r="S388">
            <v>2890.4</v>
          </cell>
        </row>
        <row r="389">
          <cell r="B389" t="str">
            <v>550</v>
          </cell>
          <cell r="C389" t="str">
            <v>S/T DISAB 60 PCT</v>
          </cell>
          <cell r="D389">
            <v>0</v>
          </cell>
          <cell r="E389">
            <v>8353.3799999999992</v>
          </cell>
          <cell r="F389">
            <v>6.5998878266524381E-5</v>
          </cell>
          <cell r="G389">
            <v>8353.3799999999992</v>
          </cell>
          <cell r="H389">
            <v>26</v>
          </cell>
          <cell r="I389" t="str">
            <v>31</v>
          </cell>
          <cell r="J389" t="str">
            <v>NUCLEAR DIVISION</v>
          </cell>
          <cell r="K389" t="str">
            <v>NonBarg</v>
          </cell>
          <cell r="L389" t="str">
            <v>NonProd</v>
          </cell>
          <cell r="M389" t="str">
            <v>Yes</v>
          </cell>
          <cell r="N389" t="str">
            <v>Other</v>
          </cell>
          <cell r="O389">
            <v>424</v>
          </cell>
          <cell r="P389">
            <v>8353.3799999999992</v>
          </cell>
          <cell r="Q389">
            <v>0</v>
          </cell>
          <cell r="R389">
            <v>8353.3799999999992</v>
          </cell>
          <cell r="S389">
            <v>8353.3799999999992</v>
          </cell>
        </row>
        <row r="390">
          <cell r="B390" t="str">
            <v>550</v>
          </cell>
          <cell r="C390" t="str">
            <v>S/T DISAB 60 PCT</v>
          </cell>
          <cell r="D390">
            <v>0</v>
          </cell>
          <cell r="E390">
            <v>2987.63</v>
          </cell>
          <cell r="F390">
            <v>2.360484362921551E-5</v>
          </cell>
          <cell r="G390">
            <v>2987.63</v>
          </cell>
          <cell r="H390">
            <v>144</v>
          </cell>
          <cell r="I390" t="str">
            <v>33</v>
          </cell>
          <cell r="J390" t="str">
            <v>FINANCIAL</v>
          </cell>
          <cell r="K390" t="str">
            <v>NonBarg</v>
          </cell>
          <cell r="L390" t="str">
            <v>NonProd</v>
          </cell>
          <cell r="M390" t="str">
            <v>Yes</v>
          </cell>
          <cell r="N390" t="str">
            <v>Other</v>
          </cell>
          <cell r="O390">
            <v>257</v>
          </cell>
          <cell r="P390">
            <v>2987.63</v>
          </cell>
          <cell r="Q390">
            <v>0</v>
          </cell>
          <cell r="R390">
            <v>2987.63</v>
          </cell>
          <cell r="S390">
            <v>2987.63</v>
          </cell>
        </row>
        <row r="391">
          <cell r="B391" t="str">
            <v>550</v>
          </cell>
          <cell r="C391" t="str">
            <v>S/T DISAB 60 PCT</v>
          </cell>
          <cell r="D391">
            <v>0</v>
          </cell>
          <cell r="E391">
            <v>40508.730000000003</v>
          </cell>
          <cell r="F391">
            <v>3.2005376745718558E-4</v>
          </cell>
          <cell r="G391">
            <v>40508.730000000003</v>
          </cell>
          <cell r="H391">
            <v>254</v>
          </cell>
          <cell r="I391" t="str">
            <v>34</v>
          </cell>
          <cell r="J391" t="str">
            <v>HUMAN RESRC &amp; CORP SVCS</v>
          </cell>
          <cell r="K391" t="str">
            <v>NonBarg</v>
          </cell>
          <cell r="L391" t="str">
            <v>NonProd</v>
          </cell>
          <cell r="M391" t="str">
            <v>Yes</v>
          </cell>
          <cell r="N391" t="str">
            <v>Other</v>
          </cell>
          <cell r="O391">
            <v>2604</v>
          </cell>
          <cell r="P391">
            <v>40508.730000000003</v>
          </cell>
          <cell r="Q391">
            <v>0</v>
          </cell>
          <cell r="R391">
            <v>40508.730000000003</v>
          </cell>
          <cell r="S391">
            <v>40508.730000000003</v>
          </cell>
        </row>
        <row r="392">
          <cell r="B392" t="str">
            <v>550</v>
          </cell>
          <cell r="C392" t="str">
            <v>S/T DISAB 60 PCT</v>
          </cell>
          <cell r="D392">
            <v>0</v>
          </cell>
          <cell r="E392">
            <v>1913.44</v>
          </cell>
          <cell r="F392">
            <v>1.5117819808304952E-5</v>
          </cell>
          <cell r="G392">
            <v>1913.44</v>
          </cell>
          <cell r="H392">
            <v>365</v>
          </cell>
          <cell r="I392" t="str">
            <v>35</v>
          </cell>
          <cell r="J392" t="str">
            <v>GENERAL COUNSEL</v>
          </cell>
          <cell r="K392" t="str">
            <v>NonBarg</v>
          </cell>
          <cell r="L392" t="str">
            <v>NonProd</v>
          </cell>
          <cell r="M392" t="str">
            <v>Yes</v>
          </cell>
          <cell r="N392" t="str">
            <v>Other</v>
          </cell>
          <cell r="O392">
            <v>175</v>
          </cell>
          <cell r="P392">
            <v>1913.44</v>
          </cell>
          <cell r="Q392">
            <v>0</v>
          </cell>
          <cell r="R392">
            <v>1913.44</v>
          </cell>
          <cell r="S392">
            <v>1913.44</v>
          </cell>
        </row>
        <row r="393">
          <cell r="B393" t="str">
            <v>550</v>
          </cell>
          <cell r="C393" t="str">
            <v>S/T DISAB 60 PCT</v>
          </cell>
          <cell r="D393">
            <v>0</v>
          </cell>
          <cell r="E393">
            <v>846</v>
          </cell>
          <cell r="F393">
            <v>6.6841267862206238E-6</v>
          </cell>
          <cell r="G393">
            <v>846</v>
          </cell>
          <cell r="H393">
            <v>475</v>
          </cell>
          <cell r="I393" t="str">
            <v>37</v>
          </cell>
          <cell r="J393" t="str">
            <v>CORP COMMUNICATIONS</v>
          </cell>
          <cell r="K393" t="str">
            <v>NonBarg</v>
          </cell>
          <cell r="L393" t="str">
            <v>NonProd</v>
          </cell>
          <cell r="M393" t="str">
            <v>Yes</v>
          </cell>
          <cell r="N393" t="str">
            <v>Other</v>
          </cell>
          <cell r="O393">
            <v>100</v>
          </cell>
          <cell r="P393">
            <v>846</v>
          </cell>
          <cell r="Q393">
            <v>0</v>
          </cell>
          <cell r="R393">
            <v>846</v>
          </cell>
          <cell r="S393">
            <v>846</v>
          </cell>
        </row>
        <row r="394">
          <cell r="B394" t="str">
            <v>550</v>
          </cell>
          <cell r="C394" t="str">
            <v>S/T DISAB 60 PCT</v>
          </cell>
          <cell r="D394">
            <v>0</v>
          </cell>
          <cell r="E394">
            <v>34652.199999999997</v>
          </cell>
          <cell r="F394">
            <v>2.7378214919796011E-4</v>
          </cell>
          <cell r="G394">
            <v>34652.199999999997</v>
          </cell>
          <cell r="H394">
            <v>594</v>
          </cell>
          <cell r="I394" t="str">
            <v>51</v>
          </cell>
          <cell r="J394" t="str">
            <v>CUSTOMER SERVICE</v>
          </cell>
          <cell r="K394" t="str">
            <v>NonBarg</v>
          </cell>
          <cell r="L394" t="str">
            <v>NonProd</v>
          </cell>
          <cell r="M394" t="str">
            <v>Yes</v>
          </cell>
          <cell r="N394" t="str">
            <v>Other</v>
          </cell>
          <cell r="O394">
            <v>4609.5</v>
          </cell>
          <cell r="P394">
            <v>34652.199999999997</v>
          </cell>
          <cell r="Q394">
            <v>0</v>
          </cell>
          <cell r="R394">
            <v>34652.199999999997</v>
          </cell>
          <cell r="S394">
            <v>34652.199999999997</v>
          </cell>
        </row>
        <row r="395">
          <cell r="B395" t="str">
            <v>550</v>
          </cell>
          <cell r="C395" t="str">
            <v>S/T DISAB 60 PCT</v>
          </cell>
          <cell r="D395">
            <v>0</v>
          </cell>
          <cell r="E395">
            <v>26482.57</v>
          </cell>
          <cell r="F395">
            <v>2.0923505378837198E-4</v>
          </cell>
          <cell r="G395">
            <v>26482.57</v>
          </cell>
          <cell r="H395">
            <v>707</v>
          </cell>
          <cell r="I395" t="str">
            <v>53</v>
          </cell>
          <cell r="J395" t="str">
            <v>POWER SYSTEMS</v>
          </cell>
          <cell r="K395" t="str">
            <v>NonBarg</v>
          </cell>
          <cell r="L395" t="str">
            <v>NonProd</v>
          </cell>
          <cell r="M395" t="str">
            <v>Yes</v>
          </cell>
          <cell r="N395" t="str">
            <v>Other</v>
          </cell>
          <cell r="O395">
            <v>1424</v>
          </cell>
          <cell r="P395">
            <v>26482.57</v>
          </cell>
          <cell r="Q395">
            <v>0</v>
          </cell>
          <cell r="R395">
            <v>26482.57</v>
          </cell>
          <cell r="S395">
            <v>26482.57</v>
          </cell>
        </row>
        <row r="396">
          <cell r="B396" t="str">
            <v>550</v>
          </cell>
          <cell r="C396" t="str">
            <v>S/T DISAB 60 PCT</v>
          </cell>
          <cell r="D396">
            <v>0</v>
          </cell>
          <cell r="E396">
            <v>3790.32</v>
          </cell>
          <cell r="F396">
            <v>2.9946784208448881E-5</v>
          </cell>
          <cell r="G396">
            <v>3790.32</v>
          </cell>
          <cell r="H396">
            <v>986</v>
          </cell>
          <cell r="I396" t="str">
            <v>58</v>
          </cell>
          <cell r="J396" t="str">
            <v>INFO MANAGEMENT</v>
          </cell>
          <cell r="K396" t="str">
            <v>NonBarg</v>
          </cell>
          <cell r="L396" t="str">
            <v>NonProd</v>
          </cell>
          <cell r="M396" t="str">
            <v>Yes</v>
          </cell>
          <cell r="N396" t="str">
            <v>Other</v>
          </cell>
          <cell r="O396">
            <v>296</v>
          </cell>
          <cell r="P396">
            <v>3790.32</v>
          </cell>
          <cell r="Q396">
            <v>0</v>
          </cell>
          <cell r="R396">
            <v>3790.32</v>
          </cell>
          <cell r="S396">
            <v>3790.32</v>
          </cell>
        </row>
        <row r="397">
          <cell r="B397" t="str">
            <v>550</v>
          </cell>
          <cell r="C397" t="str">
            <v>S/T DISAB 60 PCT</v>
          </cell>
          <cell r="D397">
            <v>0</v>
          </cell>
          <cell r="E397">
            <v>1559.52</v>
          </cell>
          <cell r="F397">
            <v>1.2321547760811804E-5</v>
          </cell>
          <cell r="G397">
            <v>1559.52</v>
          </cell>
          <cell r="H397">
            <v>1166</v>
          </cell>
          <cell r="I397" t="str">
            <v>63</v>
          </cell>
          <cell r="J397" t="str">
            <v>REGULATORY AFFAIRS</v>
          </cell>
          <cell r="K397" t="str">
            <v>NonBarg</v>
          </cell>
          <cell r="L397" t="str">
            <v>NonProd</v>
          </cell>
          <cell r="M397" t="str">
            <v>Yes</v>
          </cell>
          <cell r="N397" t="str">
            <v>Other</v>
          </cell>
          <cell r="O397">
            <v>114</v>
          </cell>
          <cell r="P397">
            <v>1559.52</v>
          </cell>
          <cell r="Q397">
            <v>0</v>
          </cell>
          <cell r="R397">
            <v>1559.52</v>
          </cell>
          <cell r="S397">
            <v>1559.52</v>
          </cell>
        </row>
        <row r="398">
          <cell r="B398" t="str">
            <v>560</v>
          </cell>
          <cell r="C398" t="str">
            <v>LUMP SUM - MERIT</v>
          </cell>
          <cell r="D398">
            <v>0</v>
          </cell>
          <cell r="E398">
            <v>565900</v>
          </cell>
          <cell r="F398">
            <v>4.4710961564092795E-3</v>
          </cell>
          <cell r="G398">
            <v>565900</v>
          </cell>
          <cell r="H398">
            <v>27</v>
          </cell>
          <cell r="I398" t="str">
            <v>31</v>
          </cell>
          <cell r="J398" t="str">
            <v>NUCLEAR DIVISION</v>
          </cell>
          <cell r="K398" t="str">
            <v>NonBarg</v>
          </cell>
          <cell r="L398" t="str">
            <v>NonProd</v>
          </cell>
          <cell r="M398" t="str">
            <v>Yes</v>
          </cell>
          <cell r="N398" t="str">
            <v>Other</v>
          </cell>
          <cell r="O398">
            <v>0</v>
          </cell>
          <cell r="P398">
            <v>565900</v>
          </cell>
          <cell r="Q398">
            <v>0</v>
          </cell>
          <cell r="R398">
            <v>565900</v>
          </cell>
          <cell r="S398">
            <v>565900</v>
          </cell>
        </row>
        <row r="399">
          <cell r="B399" t="str">
            <v>560</v>
          </cell>
          <cell r="C399" t="str">
            <v>LUMP SUM - MERIT</v>
          </cell>
          <cell r="D399">
            <v>0</v>
          </cell>
          <cell r="E399">
            <v>91655</v>
          </cell>
          <cell r="F399">
            <v>7.2415323946932767E-4</v>
          </cell>
          <cell r="G399">
            <v>91655</v>
          </cell>
          <cell r="H399">
            <v>145</v>
          </cell>
          <cell r="I399" t="str">
            <v>33</v>
          </cell>
          <cell r="J399" t="str">
            <v>FINANCIAL</v>
          </cell>
          <cell r="K399" t="str">
            <v>NonBarg</v>
          </cell>
          <cell r="L399" t="str">
            <v>NonProd</v>
          </cell>
          <cell r="M399" t="str">
            <v>Yes</v>
          </cell>
          <cell r="N399" t="str">
            <v>Other</v>
          </cell>
          <cell r="O399">
            <v>0</v>
          </cell>
          <cell r="P399">
            <v>91655</v>
          </cell>
          <cell r="Q399">
            <v>0</v>
          </cell>
          <cell r="R399">
            <v>91655</v>
          </cell>
          <cell r="S399">
            <v>91655</v>
          </cell>
        </row>
        <row r="400">
          <cell r="B400" t="str">
            <v>560</v>
          </cell>
          <cell r="C400" t="str">
            <v>LUMP SUM - MERIT</v>
          </cell>
          <cell r="D400">
            <v>0</v>
          </cell>
          <cell r="E400">
            <v>439915</v>
          </cell>
          <cell r="F400">
            <v>3.4757064245392972E-3</v>
          </cell>
          <cell r="G400">
            <v>439915</v>
          </cell>
          <cell r="H400">
            <v>255</v>
          </cell>
          <cell r="I400" t="str">
            <v>34</v>
          </cell>
          <cell r="J400" t="str">
            <v>HUMAN RESRC &amp; CORP SVCS</v>
          </cell>
          <cell r="K400" t="str">
            <v>NonBarg</v>
          </cell>
          <cell r="L400" t="str">
            <v>NonProd</v>
          </cell>
          <cell r="M400" t="str">
            <v>Yes</v>
          </cell>
          <cell r="N400" t="str">
            <v>Other</v>
          </cell>
          <cell r="O400">
            <v>0</v>
          </cell>
          <cell r="P400">
            <v>439915</v>
          </cell>
          <cell r="Q400">
            <v>0</v>
          </cell>
          <cell r="R400">
            <v>439915</v>
          </cell>
          <cell r="S400">
            <v>439915</v>
          </cell>
        </row>
        <row r="401">
          <cell r="B401" t="str">
            <v>560</v>
          </cell>
          <cell r="C401" t="str">
            <v>LUMP SUM - MERIT</v>
          </cell>
          <cell r="D401">
            <v>0</v>
          </cell>
          <cell r="E401">
            <v>58475</v>
          </cell>
          <cell r="F401">
            <v>4.6200273501684512E-4</v>
          </cell>
          <cell r="G401">
            <v>58475</v>
          </cell>
          <cell r="H401">
            <v>366</v>
          </cell>
          <cell r="I401" t="str">
            <v>35</v>
          </cell>
          <cell r="J401" t="str">
            <v>GENERAL COUNSEL</v>
          </cell>
          <cell r="K401" t="str">
            <v>NonBarg</v>
          </cell>
          <cell r="L401" t="str">
            <v>NonProd</v>
          </cell>
          <cell r="M401" t="str">
            <v>Yes</v>
          </cell>
          <cell r="N401" t="str">
            <v>Other</v>
          </cell>
          <cell r="O401">
            <v>0</v>
          </cell>
          <cell r="P401">
            <v>58475</v>
          </cell>
          <cell r="Q401">
            <v>0</v>
          </cell>
          <cell r="R401">
            <v>58475</v>
          </cell>
          <cell r="S401">
            <v>58475</v>
          </cell>
        </row>
        <row r="402">
          <cell r="B402" t="str">
            <v>560</v>
          </cell>
          <cell r="C402" t="str">
            <v>LUMP SUM - MERIT</v>
          </cell>
          <cell r="D402">
            <v>0</v>
          </cell>
          <cell r="E402">
            <v>2300</v>
          </cell>
          <cell r="F402">
            <v>1.8171975896344485E-5</v>
          </cell>
          <cell r="G402">
            <v>2300</v>
          </cell>
          <cell r="H402">
            <v>433</v>
          </cell>
          <cell r="I402" t="str">
            <v>36</v>
          </cell>
          <cell r="J402" t="str">
            <v>GOVT AFFAIRS - FED</v>
          </cell>
          <cell r="K402" t="str">
            <v>NonBarg</v>
          </cell>
          <cell r="L402" t="str">
            <v>NonProd</v>
          </cell>
          <cell r="M402" t="str">
            <v>Yes</v>
          </cell>
          <cell r="N402" t="str">
            <v>Other</v>
          </cell>
          <cell r="O402">
            <v>0</v>
          </cell>
          <cell r="P402">
            <v>2300</v>
          </cell>
          <cell r="Q402">
            <v>0</v>
          </cell>
          <cell r="R402">
            <v>2300</v>
          </cell>
          <cell r="S402">
            <v>2300</v>
          </cell>
        </row>
        <row r="403">
          <cell r="B403" t="str">
            <v>560</v>
          </cell>
          <cell r="C403" t="str">
            <v>LUMP SUM - MERIT</v>
          </cell>
          <cell r="D403">
            <v>0</v>
          </cell>
          <cell r="E403">
            <v>78972</v>
          </cell>
          <cell r="F403">
            <v>6.2394664368961594E-4</v>
          </cell>
          <cell r="G403">
            <v>78972</v>
          </cell>
          <cell r="H403">
            <v>476</v>
          </cell>
          <cell r="I403" t="str">
            <v>37</v>
          </cell>
          <cell r="J403" t="str">
            <v>CORP COMMUNICATIONS</v>
          </cell>
          <cell r="K403" t="str">
            <v>NonBarg</v>
          </cell>
          <cell r="L403" t="str">
            <v>NonProd</v>
          </cell>
          <cell r="M403" t="str">
            <v>Yes</v>
          </cell>
          <cell r="N403" t="str">
            <v>Other</v>
          </cell>
          <cell r="O403">
            <v>0</v>
          </cell>
          <cell r="P403">
            <v>78972</v>
          </cell>
          <cell r="Q403">
            <v>0</v>
          </cell>
          <cell r="R403">
            <v>78972</v>
          </cell>
          <cell r="S403">
            <v>78972</v>
          </cell>
        </row>
        <row r="404">
          <cell r="B404" t="str">
            <v>560</v>
          </cell>
          <cell r="C404" t="str">
            <v>LUMP SUM - MERIT</v>
          </cell>
          <cell r="D404">
            <v>0</v>
          </cell>
          <cell r="E404">
            <v>1845</v>
          </cell>
          <cell r="F404">
            <v>1.4577085012502424E-5</v>
          </cell>
          <cell r="G404">
            <v>1845</v>
          </cell>
          <cell r="H404">
            <v>528</v>
          </cell>
          <cell r="I404" t="str">
            <v>38</v>
          </cell>
          <cell r="J404" t="str">
            <v>INTERNAL AUDITING</v>
          </cell>
          <cell r="K404" t="str">
            <v>NonBarg</v>
          </cell>
          <cell r="L404" t="str">
            <v>NonProd</v>
          </cell>
          <cell r="M404" t="str">
            <v>Yes</v>
          </cell>
          <cell r="N404" t="str">
            <v>Other</v>
          </cell>
          <cell r="O404">
            <v>0</v>
          </cell>
          <cell r="P404">
            <v>1845</v>
          </cell>
          <cell r="Q404">
            <v>0</v>
          </cell>
          <cell r="R404">
            <v>1845</v>
          </cell>
          <cell r="S404">
            <v>1845</v>
          </cell>
        </row>
        <row r="405">
          <cell r="B405" t="str">
            <v>560</v>
          </cell>
          <cell r="C405" t="str">
            <v>LUMP SUM - MERIT</v>
          </cell>
          <cell r="D405">
            <v>0</v>
          </cell>
          <cell r="E405">
            <v>1186749</v>
          </cell>
          <cell r="F405">
            <v>9.3763366187004007E-3</v>
          </cell>
          <cell r="G405">
            <v>1186749</v>
          </cell>
          <cell r="H405">
            <v>595</v>
          </cell>
          <cell r="I405" t="str">
            <v>51</v>
          </cell>
          <cell r="J405" t="str">
            <v>CUSTOMER SERVICE</v>
          </cell>
          <cell r="K405" t="str">
            <v>NonBarg</v>
          </cell>
          <cell r="L405" t="str">
            <v>NonProd</v>
          </cell>
          <cell r="M405" t="str">
            <v>Yes</v>
          </cell>
          <cell r="N405" t="str">
            <v>Other</v>
          </cell>
          <cell r="O405">
            <v>0</v>
          </cell>
          <cell r="P405">
            <v>1186749</v>
          </cell>
          <cell r="Q405">
            <v>0</v>
          </cell>
          <cell r="R405">
            <v>1186749</v>
          </cell>
          <cell r="S405">
            <v>1186749</v>
          </cell>
        </row>
        <row r="406">
          <cell r="B406" t="str">
            <v>560</v>
          </cell>
          <cell r="C406" t="str">
            <v>LUMP SUM - MERIT</v>
          </cell>
          <cell r="D406">
            <v>0</v>
          </cell>
          <cell r="E406">
            <v>1229475</v>
          </cell>
          <cell r="F406">
            <v>9.7139087239817984E-3</v>
          </cell>
          <cell r="G406">
            <v>1229475</v>
          </cell>
          <cell r="H406">
            <v>708</v>
          </cell>
          <cell r="I406" t="str">
            <v>53</v>
          </cell>
          <cell r="J406" t="str">
            <v>POWER SYSTEMS</v>
          </cell>
          <cell r="K406" t="str">
            <v>NonBarg</v>
          </cell>
          <cell r="L406" t="str">
            <v>NonProd</v>
          </cell>
          <cell r="M406" t="str">
            <v>Yes</v>
          </cell>
          <cell r="N406" t="str">
            <v>Other</v>
          </cell>
          <cell r="O406">
            <v>0</v>
          </cell>
          <cell r="P406">
            <v>1229475</v>
          </cell>
          <cell r="Q406">
            <v>0</v>
          </cell>
          <cell r="R406">
            <v>1229475</v>
          </cell>
          <cell r="S406">
            <v>1229475</v>
          </cell>
        </row>
        <row r="407">
          <cell r="B407" t="str">
            <v>560</v>
          </cell>
          <cell r="C407" t="str">
            <v>LUMP SUM - MERIT</v>
          </cell>
          <cell r="D407">
            <v>0</v>
          </cell>
          <cell r="E407">
            <v>24550</v>
          </cell>
          <cell r="F407">
            <v>1.9396609054576395E-4</v>
          </cell>
          <cell r="G407">
            <v>24550</v>
          </cell>
          <cell r="H407">
            <v>818</v>
          </cell>
          <cell r="I407" t="str">
            <v>54</v>
          </cell>
          <cell r="J407" t="str">
            <v>RESOURCE PLANNING</v>
          </cell>
          <cell r="K407" t="str">
            <v>NonBarg</v>
          </cell>
          <cell r="L407" t="str">
            <v>NonProd</v>
          </cell>
          <cell r="M407" t="str">
            <v>Yes</v>
          </cell>
          <cell r="N407" t="str">
            <v>Other</v>
          </cell>
          <cell r="O407">
            <v>0</v>
          </cell>
          <cell r="P407">
            <v>24550</v>
          </cell>
          <cell r="Q407">
            <v>0</v>
          </cell>
          <cell r="R407">
            <v>24550</v>
          </cell>
          <cell r="S407">
            <v>24550</v>
          </cell>
        </row>
        <row r="408">
          <cell r="B408" t="str">
            <v>560</v>
          </cell>
          <cell r="C408" t="str">
            <v>LUMP SUM - MERIT</v>
          </cell>
          <cell r="D408">
            <v>0</v>
          </cell>
          <cell r="E408">
            <v>179067</v>
          </cell>
          <cell r="F408">
            <v>1.4147831338394425E-3</v>
          </cell>
          <cell r="G408">
            <v>179067</v>
          </cell>
          <cell r="H408">
            <v>883</v>
          </cell>
          <cell r="I408" t="str">
            <v>56</v>
          </cell>
          <cell r="J408" t="str">
            <v>POWER GENERATION</v>
          </cell>
          <cell r="K408" t="str">
            <v>NonBarg</v>
          </cell>
          <cell r="L408" t="str">
            <v>NonProd</v>
          </cell>
          <cell r="M408" t="str">
            <v>Yes</v>
          </cell>
          <cell r="N408" t="str">
            <v>Other</v>
          </cell>
          <cell r="O408">
            <v>0</v>
          </cell>
          <cell r="P408">
            <v>179067</v>
          </cell>
          <cell r="Q408">
            <v>0</v>
          </cell>
          <cell r="R408">
            <v>179067</v>
          </cell>
          <cell r="S408">
            <v>179067</v>
          </cell>
        </row>
        <row r="409">
          <cell r="B409" t="str">
            <v>560</v>
          </cell>
          <cell r="C409" t="str">
            <v>LUMP SUM - MERIT</v>
          </cell>
          <cell r="D409">
            <v>0</v>
          </cell>
          <cell r="E409">
            <v>424839</v>
          </cell>
          <cell r="F409">
            <v>3.3565930729683021E-3</v>
          </cell>
          <cell r="G409">
            <v>424839</v>
          </cell>
          <cell r="H409">
            <v>987</v>
          </cell>
          <cell r="I409" t="str">
            <v>58</v>
          </cell>
          <cell r="J409" t="str">
            <v>INFO MANAGEMENT</v>
          </cell>
          <cell r="K409" t="str">
            <v>NonBarg</v>
          </cell>
          <cell r="L409" t="str">
            <v>NonProd</v>
          </cell>
          <cell r="M409" t="str">
            <v>Yes</v>
          </cell>
          <cell r="N409" t="str">
            <v>Other</v>
          </cell>
          <cell r="O409">
            <v>0</v>
          </cell>
          <cell r="P409">
            <v>424839</v>
          </cell>
          <cell r="Q409">
            <v>0</v>
          </cell>
          <cell r="R409">
            <v>424839</v>
          </cell>
          <cell r="S409">
            <v>424839</v>
          </cell>
        </row>
        <row r="410">
          <cell r="B410" t="str">
            <v>560</v>
          </cell>
          <cell r="C410" t="str">
            <v>LUMP SUM - MERIT</v>
          </cell>
          <cell r="D410">
            <v>0</v>
          </cell>
          <cell r="E410">
            <v>2800</v>
          </cell>
          <cell r="F410">
            <v>2.212240543902807E-5</v>
          </cell>
          <cell r="G410">
            <v>2800</v>
          </cell>
          <cell r="H410">
            <v>1105</v>
          </cell>
          <cell r="I410" t="str">
            <v>62</v>
          </cell>
          <cell r="J410" t="str">
            <v>ENERGY MARKETING</v>
          </cell>
          <cell r="K410" t="str">
            <v>NonBarg</v>
          </cell>
          <cell r="L410" t="str">
            <v>NonProd</v>
          </cell>
          <cell r="M410" t="str">
            <v>Yes</v>
          </cell>
          <cell r="N410" t="str">
            <v>Other</v>
          </cell>
          <cell r="O410">
            <v>0</v>
          </cell>
          <cell r="P410">
            <v>2800</v>
          </cell>
          <cell r="Q410">
            <v>0</v>
          </cell>
          <cell r="R410">
            <v>2800</v>
          </cell>
          <cell r="S410">
            <v>2800</v>
          </cell>
        </row>
        <row r="411">
          <cell r="B411" t="str">
            <v>560</v>
          </cell>
          <cell r="C411" t="str">
            <v>LUMP SUM - MERIT</v>
          </cell>
          <cell r="D411">
            <v>0</v>
          </cell>
          <cell r="E411">
            <v>24281</v>
          </cell>
          <cell r="F411">
            <v>1.918407594518002E-4</v>
          </cell>
          <cell r="G411">
            <v>24281</v>
          </cell>
          <cell r="H411">
            <v>1167</v>
          </cell>
          <cell r="I411" t="str">
            <v>63</v>
          </cell>
          <cell r="J411" t="str">
            <v>REGULATORY AFFAIRS</v>
          </cell>
          <cell r="K411" t="str">
            <v>NonBarg</v>
          </cell>
          <cell r="L411" t="str">
            <v>NonProd</v>
          </cell>
          <cell r="M411" t="str">
            <v>Yes</v>
          </cell>
          <cell r="N411" t="str">
            <v>Other</v>
          </cell>
          <cell r="O411">
            <v>0</v>
          </cell>
          <cell r="P411">
            <v>24281</v>
          </cell>
          <cell r="Q411">
            <v>0</v>
          </cell>
          <cell r="R411">
            <v>24281</v>
          </cell>
          <cell r="S411">
            <v>24281</v>
          </cell>
        </row>
        <row r="412">
          <cell r="B412" t="str">
            <v>570</v>
          </cell>
          <cell r="C412" t="str">
            <v>LUMP SUM PAY</v>
          </cell>
          <cell r="D412">
            <v>0</v>
          </cell>
          <cell r="E412">
            <v>206250</v>
          </cell>
          <cell r="F412">
            <v>1.6295521863569783E-3</v>
          </cell>
          <cell r="G412">
            <v>206250</v>
          </cell>
          <cell r="H412">
            <v>29</v>
          </cell>
          <cell r="I412" t="str">
            <v>31</v>
          </cell>
          <cell r="J412" t="str">
            <v>NUCLEAR DIVISION</v>
          </cell>
          <cell r="K412" t="str">
            <v>Barg</v>
          </cell>
          <cell r="L412" t="str">
            <v>NonProd</v>
          </cell>
          <cell r="M412" t="str">
            <v>Yes</v>
          </cell>
          <cell r="N412" t="str">
            <v>Other</v>
          </cell>
          <cell r="O412">
            <v>0</v>
          </cell>
          <cell r="P412">
            <v>206250</v>
          </cell>
          <cell r="Q412">
            <v>206250</v>
          </cell>
          <cell r="R412">
            <v>0</v>
          </cell>
          <cell r="S412">
            <v>206250</v>
          </cell>
        </row>
        <row r="413">
          <cell r="B413" t="str">
            <v>570</v>
          </cell>
          <cell r="C413" t="str">
            <v>LUMP SUM PAY</v>
          </cell>
          <cell r="D413">
            <v>0</v>
          </cell>
          <cell r="E413">
            <v>5625</v>
          </cell>
          <cell r="F413">
            <v>4.4442332355190318E-5</v>
          </cell>
          <cell r="G413">
            <v>5625</v>
          </cell>
          <cell r="H413">
            <v>140</v>
          </cell>
          <cell r="I413" t="str">
            <v>34</v>
          </cell>
          <cell r="J413" t="str">
            <v>HUMAN RESRC &amp; CORP SVCS</v>
          </cell>
          <cell r="K413" t="str">
            <v>Barg</v>
          </cell>
          <cell r="L413" t="str">
            <v>NonProd</v>
          </cell>
          <cell r="M413" t="str">
            <v>Yes</v>
          </cell>
          <cell r="N413" t="str">
            <v>Other</v>
          </cell>
          <cell r="O413">
            <v>0</v>
          </cell>
          <cell r="P413">
            <v>5625</v>
          </cell>
          <cell r="Q413">
            <v>5625</v>
          </cell>
          <cell r="R413">
            <v>0</v>
          </cell>
          <cell r="S413">
            <v>5625</v>
          </cell>
        </row>
        <row r="414">
          <cell r="B414" t="str">
            <v>570</v>
          </cell>
          <cell r="C414" t="str">
            <v>LUMP SUM PAY</v>
          </cell>
          <cell r="D414">
            <v>0</v>
          </cell>
          <cell r="E414">
            <v>6000</v>
          </cell>
          <cell r="F414">
            <v>4.7405154512203004E-5</v>
          </cell>
          <cell r="G414">
            <v>6000</v>
          </cell>
          <cell r="H414">
            <v>192</v>
          </cell>
          <cell r="I414" t="str">
            <v>51</v>
          </cell>
          <cell r="J414" t="str">
            <v>CUSTOMER SERVICE</v>
          </cell>
          <cell r="K414" t="str">
            <v>Barg</v>
          </cell>
          <cell r="L414" t="str">
            <v>NonProd</v>
          </cell>
          <cell r="M414" t="str">
            <v>Yes</v>
          </cell>
          <cell r="N414" t="str">
            <v>Other</v>
          </cell>
          <cell r="O414">
            <v>0</v>
          </cell>
          <cell r="P414">
            <v>6000</v>
          </cell>
          <cell r="Q414">
            <v>6000</v>
          </cell>
          <cell r="R414">
            <v>0</v>
          </cell>
          <cell r="S414">
            <v>6000</v>
          </cell>
        </row>
        <row r="415">
          <cell r="B415" t="str">
            <v>570</v>
          </cell>
          <cell r="C415" t="str">
            <v>LUMP SUM PAY</v>
          </cell>
          <cell r="D415">
            <v>0</v>
          </cell>
          <cell r="E415">
            <v>829125</v>
          </cell>
          <cell r="F415">
            <v>6.5507997891550524E-3</v>
          </cell>
          <cell r="G415">
            <v>829125</v>
          </cell>
          <cell r="H415">
            <v>247</v>
          </cell>
          <cell r="I415" t="str">
            <v>53</v>
          </cell>
          <cell r="J415" t="str">
            <v>POWER SYSTEMS</v>
          </cell>
          <cell r="K415" t="str">
            <v>Barg</v>
          </cell>
          <cell r="L415" t="str">
            <v>NonProd</v>
          </cell>
          <cell r="M415" t="str">
            <v>Yes</v>
          </cell>
          <cell r="N415" t="str">
            <v>Other</v>
          </cell>
          <cell r="O415">
            <v>0</v>
          </cell>
          <cell r="P415">
            <v>829125</v>
          </cell>
          <cell r="Q415">
            <v>829125</v>
          </cell>
          <cell r="R415">
            <v>0</v>
          </cell>
          <cell r="S415">
            <v>829125</v>
          </cell>
        </row>
        <row r="416">
          <cell r="B416" t="str">
            <v>570</v>
          </cell>
          <cell r="C416" t="str">
            <v>LUMP SUM PAY</v>
          </cell>
          <cell r="D416">
            <v>0</v>
          </cell>
          <cell r="E416">
            <v>198750</v>
          </cell>
          <cell r="F416">
            <v>1.5702957432167245E-3</v>
          </cell>
          <cell r="G416">
            <v>198750</v>
          </cell>
          <cell r="H416">
            <v>374</v>
          </cell>
          <cell r="I416" t="str">
            <v>56</v>
          </cell>
          <cell r="J416" t="str">
            <v>POWER GENERATION</v>
          </cell>
          <cell r="K416" t="str">
            <v>Barg</v>
          </cell>
          <cell r="L416" t="str">
            <v>NonProd</v>
          </cell>
          <cell r="M416" t="str">
            <v>Yes</v>
          </cell>
          <cell r="N416" t="str">
            <v>Other</v>
          </cell>
          <cell r="O416">
            <v>0</v>
          </cell>
          <cell r="P416">
            <v>198750</v>
          </cell>
          <cell r="Q416">
            <v>198750</v>
          </cell>
          <cell r="R416">
            <v>0</v>
          </cell>
          <cell r="S416">
            <v>198750</v>
          </cell>
        </row>
        <row r="417">
          <cell r="B417" t="str">
            <v>570</v>
          </cell>
          <cell r="C417" t="str">
            <v>LUMP SUM PAY</v>
          </cell>
          <cell r="D417">
            <v>0</v>
          </cell>
          <cell r="E417">
            <v>6375</v>
          </cell>
          <cell r="F417">
            <v>5.0367976669215691E-5</v>
          </cell>
          <cell r="G417">
            <v>6375</v>
          </cell>
          <cell r="H417">
            <v>462</v>
          </cell>
          <cell r="I417" t="str">
            <v>58</v>
          </cell>
          <cell r="J417" t="str">
            <v>INFO MANAGEMENT</v>
          </cell>
          <cell r="K417" t="str">
            <v>Barg</v>
          </cell>
          <cell r="L417" t="str">
            <v>NonProd</v>
          </cell>
          <cell r="M417" t="str">
            <v>Yes</v>
          </cell>
          <cell r="N417" t="str">
            <v>Other</v>
          </cell>
          <cell r="O417">
            <v>0</v>
          </cell>
          <cell r="P417">
            <v>6375</v>
          </cell>
          <cell r="Q417">
            <v>6375</v>
          </cell>
          <cell r="R417">
            <v>0</v>
          </cell>
          <cell r="S417">
            <v>6375</v>
          </cell>
        </row>
        <row r="418">
          <cell r="B418" t="str">
            <v>570</v>
          </cell>
          <cell r="C418" t="str">
            <v>LUMP SUM PAY</v>
          </cell>
          <cell r="D418">
            <v>0</v>
          </cell>
          <cell r="E418">
            <v>1500</v>
          </cell>
          <cell r="F418">
            <v>1.1851288628050751E-5</v>
          </cell>
          <cell r="G418">
            <v>1500</v>
          </cell>
          <cell r="H418">
            <v>28</v>
          </cell>
          <cell r="I418" t="str">
            <v>31</v>
          </cell>
          <cell r="J418" t="str">
            <v>NUCLEAR DIVISION</v>
          </cell>
          <cell r="K418" t="str">
            <v>NonBarg</v>
          </cell>
          <cell r="L418" t="str">
            <v>NonProd</v>
          </cell>
          <cell r="M418" t="str">
            <v>Yes</v>
          </cell>
          <cell r="N418" t="str">
            <v>Other</v>
          </cell>
          <cell r="O418">
            <v>0</v>
          </cell>
          <cell r="P418">
            <v>1500</v>
          </cell>
          <cell r="Q418">
            <v>0</v>
          </cell>
          <cell r="R418">
            <v>1500</v>
          </cell>
          <cell r="S418">
            <v>1500</v>
          </cell>
        </row>
        <row r="419">
          <cell r="B419" t="str">
            <v>570</v>
          </cell>
          <cell r="C419" t="str">
            <v>LUMP SUM PAY</v>
          </cell>
          <cell r="D419">
            <v>0</v>
          </cell>
          <cell r="E419">
            <v>2625</v>
          </cell>
          <cell r="F419">
            <v>2.0739755099088816E-5</v>
          </cell>
          <cell r="G419">
            <v>2625</v>
          </cell>
          <cell r="H419">
            <v>709</v>
          </cell>
          <cell r="I419" t="str">
            <v>53</v>
          </cell>
          <cell r="J419" t="str">
            <v>POWER SYSTEMS</v>
          </cell>
          <cell r="K419" t="str">
            <v>NonBarg</v>
          </cell>
          <cell r="L419" t="str">
            <v>NonProd</v>
          </cell>
          <cell r="M419" t="str">
            <v>Yes</v>
          </cell>
          <cell r="N419" t="str">
            <v>Other</v>
          </cell>
          <cell r="O419">
            <v>0</v>
          </cell>
          <cell r="P419">
            <v>2625</v>
          </cell>
          <cell r="Q419">
            <v>0</v>
          </cell>
          <cell r="R419">
            <v>2625</v>
          </cell>
          <cell r="S419">
            <v>2625</v>
          </cell>
        </row>
        <row r="420">
          <cell r="B420" t="str">
            <v>570</v>
          </cell>
          <cell r="C420" t="str">
            <v>LUMP SUM PAY</v>
          </cell>
          <cell r="D420">
            <v>0</v>
          </cell>
          <cell r="E420">
            <v>1875</v>
          </cell>
          <cell r="F420">
            <v>1.4814110785063439E-5</v>
          </cell>
          <cell r="G420">
            <v>1875</v>
          </cell>
          <cell r="H420">
            <v>884</v>
          </cell>
          <cell r="I420" t="str">
            <v>56</v>
          </cell>
          <cell r="J420" t="str">
            <v>POWER GENERATION</v>
          </cell>
          <cell r="K420" t="str">
            <v>NonBarg</v>
          </cell>
          <cell r="L420" t="str">
            <v>NonProd</v>
          </cell>
          <cell r="M420" t="str">
            <v>Yes</v>
          </cell>
          <cell r="N420" t="str">
            <v>Other</v>
          </cell>
          <cell r="O420">
            <v>0</v>
          </cell>
          <cell r="P420">
            <v>1875</v>
          </cell>
          <cell r="Q420">
            <v>0</v>
          </cell>
          <cell r="R420">
            <v>1875</v>
          </cell>
          <cell r="S420">
            <v>1875</v>
          </cell>
        </row>
        <row r="421">
          <cell r="B421" t="str">
            <v>570</v>
          </cell>
          <cell r="C421" t="str">
            <v>LUMP SUM PAY</v>
          </cell>
          <cell r="D421">
            <v>0</v>
          </cell>
          <cell r="E421">
            <v>375</v>
          </cell>
          <cell r="F421">
            <v>2.9628221570126878E-6</v>
          </cell>
          <cell r="G421">
            <v>375</v>
          </cell>
          <cell r="H421">
            <v>988</v>
          </cell>
          <cell r="I421" t="str">
            <v>58</v>
          </cell>
          <cell r="J421" t="str">
            <v>INFO MANAGEMENT</v>
          </cell>
          <cell r="K421" t="str">
            <v>NonBarg</v>
          </cell>
          <cell r="L421" t="str">
            <v>NonProd</v>
          </cell>
          <cell r="M421" t="str">
            <v>Yes</v>
          </cell>
          <cell r="N421" t="str">
            <v>Other</v>
          </cell>
          <cell r="O421">
            <v>0</v>
          </cell>
          <cell r="P421">
            <v>375</v>
          </cell>
          <cell r="Q421">
            <v>0</v>
          </cell>
          <cell r="R421">
            <v>375</v>
          </cell>
          <cell r="S421">
            <v>375</v>
          </cell>
        </row>
        <row r="422">
          <cell r="B422" t="str">
            <v>580</v>
          </cell>
          <cell r="C422" t="str">
            <v>SICKNESS IN FAMILY</v>
          </cell>
          <cell r="D422">
            <v>0</v>
          </cell>
          <cell r="E422">
            <v>80</v>
          </cell>
          <cell r="F422">
            <v>6.3206872682937337E-7</v>
          </cell>
          <cell r="G422">
            <v>80</v>
          </cell>
          <cell r="H422">
            <v>30</v>
          </cell>
          <cell r="I422" t="str">
            <v>31</v>
          </cell>
          <cell r="J422" t="str">
            <v>NUCLEAR DIVISION</v>
          </cell>
          <cell r="K422" t="str">
            <v>Barg</v>
          </cell>
          <cell r="L422" t="str">
            <v>NonProd</v>
          </cell>
          <cell r="M422" t="str">
            <v>Yes</v>
          </cell>
          <cell r="N422" t="str">
            <v>Other</v>
          </cell>
          <cell r="O422">
            <v>8</v>
          </cell>
          <cell r="P422">
            <v>80</v>
          </cell>
          <cell r="Q422">
            <v>80</v>
          </cell>
          <cell r="R422">
            <v>0</v>
          </cell>
          <cell r="S422">
            <v>80</v>
          </cell>
        </row>
        <row r="423">
          <cell r="B423" t="str">
            <v>580</v>
          </cell>
          <cell r="C423" t="str">
            <v>SICKNESS IN FAMILY</v>
          </cell>
          <cell r="D423">
            <v>0</v>
          </cell>
          <cell r="E423">
            <v>111630.21</v>
          </cell>
          <cell r="F423">
            <v>8.8197455887994481E-4</v>
          </cell>
          <cell r="G423">
            <v>111630.21</v>
          </cell>
          <cell r="H423">
            <v>29</v>
          </cell>
          <cell r="I423" t="str">
            <v>31</v>
          </cell>
          <cell r="J423" t="str">
            <v>NUCLEAR DIVISION</v>
          </cell>
          <cell r="K423" t="str">
            <v>NonBarg</v>
          </cell>
          <cell r="L423" t="str">
            <v>NonProd</v>
          </cell>
          <cell r="M423" t="str">
            <v>Yes</v>
          </cell>
          <cell r="N423" t="str">
            <v>Other</v>
          </cell>
          <cell r="O423">
            <v>3577</v>
          </cell>
          <cell r="P423">
            <v>111630.21</v>
          </cell>
          <cell r="Q423">
            <v>0</v>
          </cell>
          <cell r="R423">
            <v>111630.21</v>
          </cell>
          <cell r="S423">
            <v>111630.21</v>
          </cell>
        </row>
        <row r="424">
          <cell r="B424" t="str">
            <v>580</v>
          </cell>
          <cell r="C424" t="str">
            <v>SICKNESS IN FAMILY</v>
          </cell>
          <cell r="D424">
            <v>0</v>
          </cell>
          <cell r="E424">
            <v>27693.35</v>
          </cell>
          <cell r="F424">
            <v>2.1880125595175284E-4</v>
          </cell>
          <cell r="G424">
            <v>27693.35</v>
          </cell>
          <cell r="H424">
            <v>146</v>
          </cell>
          <cell r="I424" t="str">
            <v>33</v>
          </cell>
          <cell r="J424" t="str">
            <v>FINANCIAL</v>
          </cell>
          <cell r="K424" t="str">
            <v>NonBarg</v>
          </cell>
          <cell r="L424" t="str">
            <v>NonProd</v>
          </cell>
          <cell r="M424" t="str">
            <v>Yes</v>
          </cell>
          <cell r="N424" t="str">
            <v>Other</v>
          </cell>
          <cell r="O424">
            <v>883.5</v>
          </cell>
          <cell r="P424">
            <v>27693.35</v>
          </cell>
          <cell r="Q424">
            <v>0</v>
          </cell>
          <cell r="R424">
            <v>27693.35</v>
          </cell>
          <cell r="S424">
            <v>27693.35</v>
          </cell>
        </row>
        <row r="425">
          <cell r="B425" t="str">
            <v>580</v>
          </cell>
          <cell r="C425" t="str">
            <v>SICKNESS IN FAMILY</v>
          </cell>
          <cell r="D425">
            <v>0</v>
          </cell>
          <cell r="E425">
            <v>74570.880000000005</v>
          </cell>
          <cell r="F425">
            <v>5.891740147518248E-4</v>
          </cell>
          <cell r="G425">
            <v>74570.880000000005</v>
          </cell>
          <cell r="H425">
            <v>256</v>
          </cell>
          <cell r="I425" t="str">
            <v>34</v>
          </cell>
          <cell r="J425" t="str">
            <v>HUMAN RESRC &amp; CORP SVCS</v>
          </cell>
          <cell r="K425" t="str">
            <v>NonBarg</v>
          </cell>
          <cell r="L425" t="str">
            <v>NonProd</v>
          </cell>
          <cell r="M425" t="str">
            <v>Yes</v>
          </cell>
          <cell r="N425" t="str">
            <v>Other</v>
          </cell>
          <cell r="O425">
            <v>3164.25</v>
          </cell>
          <cell r="P425">
            <v>74570.880000000005</v>
          </cell>
          <cell r="Q425">
            <v>0</v>
          </cell>
          <cell r="R425">
            <v>74570.880000000005</v>
          </cell>
          <cell r="S425">
            <v>74570.880000000005</v>
          </cell>
        </row>
        <row r="426">
          <cell r="B426" t="str">
            <v>580</v>
          </cell>
          <cell r="C426" t="str">
            <v>SICKNESS IN FAMILY</v>
          </cell>
          <cell r="D426">
            <v>0</v>
          </cell>
          <cell r="E426">
            <v>18313.13</v>
          </cell>
          <cell r="F426">
            <v>1.4468945954201003E-4</v>
          </cell>
          <cell r="G426">
            <v>18313.13</v>
          </cell>
          <cell r="H426">
            <v>367</v>
          </cell>
          <cell r="I426" t="str">
            <v>35</v>
          </cell>
          <cell r="J426" t="str">
            <v>GENERAL COUNSEL</v>
          </cell>
          <cell r="K426" t="str">
            <v>NonBarg</v>
          </cell>
          <cell r="L426" t="str">
            <v>NonProd</v>
          </cell>
          <cell r="M426" t="str">
            <v>Yes</v>
          </cell>
          <cell r="N426" t="str">
            <v>Other</v>
          </cell>
          <cell r="O426">
            <v>582.75</v>
          </cell>
          <cell r="P426">
            <v>18313.13</v>
          </cell>
          <cell r="Q426">
            <v>0</v>
          </cell>
          <cell r="R426">
            <v>18313.13</v>
          </cell>
          <cell r="S426">
            <v>18313.13</v>
          </cell>
        </row>
        <row r="427">
          <cell r="B427" t="str">
            <v>580</v>
          </cell>
          <cell r="C427" t="str">
            <v>SICKNESS IN FAMILY</v>
          </cell>
          <cell r="D427">
            <v>0</v>
          </cell>
          <cell r="E427">
            <v>13351.45</v>
          </cell>
          <cell r="F427">
            <v>1.0548792503532547E-4</v>
          </cell>
          <cell r="G427">
            <v>13351.45</v>
          </cell>
          <cell r="H427">
            <v>477</v>
          </cell>
          <cell r="I427" t="str">
            <v>37</v>
          </cell>
          <cell r="J427" t="str">
            <v>CORP COMMUNICATIONS</v>
          </cell>
          <cell r="K427" t="str">
            <v>NonBarg</v>
          </cell>
          <cell r="L427" t="str">
            <v>NonProd</v>
          </cell>
          <cell r="M427" t="str">
            <v>Yes</v>
          </cell>
          <cell r="N427" t="str">
            <v>Other</v>
          </cell>
          <cell r="O427">
            <v>480.5</v>
          </cell>
          <cell r="P427">
            <v>13351.45</v>
          </cell>
          <cell r="Q427">
            <v>0</v>
          </cell>
          <cell r="R427">
            <v>13351.45</v>
          </cell>
          <cell r="S427">
            <v>13351.45</v>
          </cell>
        </row>
        <row r="428">
          <cell r="B428" t="str">
            <v>580</v>
          </cell>
          <cell r="C428" t="str">
            <v>SICKNESS IN FAMILY</v>
          </cell>
          <cell r="D428">
            <v>0</v>
          </cell>
          <cell r="E428">
            <v>2367.69</v>
          </cell>
          <cell r="F428">
            <v>1.8706785047832988E-5</v>
          </cell>
          <cell r="G428">
            <v>2367.69</v>
          </cell>
          <cell r="H428">
            <v>529</v>
          </cell>
          <cell r="I428" t="str">
            <v>38</v>
          </cell>
          <cell r="J428" t="str">
            <v>INTERNAL AUDITING</v>
          </cell>
          <cell r="K428" t="str">
            <v>NonBarg</v>
          </cell>
          <cell r="L428" t="str">
            <v>NonProd</v>
          </cell>
          <cell r="M428" t="str">
            <v>Yes</v>
          </cell>
          <cell r="N428" t="str">
            <v>Other</v>
          </cell>
          <cell r="O428">
            <v>109</v>
          </cell>
          <cell r="P428">
            <v>2367.69</v>
          </cell>
          <cell r="Q428">
            <v>0</v>
          </cell>
          <cell r="R428">
            <v>2367.69</v>
          </cell>
          <cell r="S428">
            <v>2367.69</v>
          </cell>
        </row>
        <row r="429">
          <cell r="B429" t="str">
            <v>580</v>
          </cell>
          <cell r="C429" t="str">
            <v>SICKNESS IN FAMILY</v>
          </cell>
          <cell r="D429">
            <v>0</v>
          </cell>
          <cell r="E429">
            <v>228356.66</v>
          </cell>
          <cell r="F429">
            <v>1.8042137918651013E-3</v>
          </cell>
          <cell r="G429">
            <v>228356.66</v>
          </cell>
          <cell r="H429">
            <v>596</v>
          </cell>
          <cell r="I429" t="str">
            <v>51</v>
          </cell>
          <cell r="J429" t="str">
            <v>CUSTOMER SERVICE</v>
          </cell>
          <cell r="K429" t="str">
            <v>NonBarg</v>
          </cell>
          <cell r="L429" t="str">
            <v>NonProd</v>
          </cell>
          <cell r="M429" t="str">
            <v>Yes</v>
          </cell>
          <cell r="N429" t="str">
            <v>Other</v>
          </cell>
          <cell r="O429">
            <v>14171.5</v>
          </cell>
          <cell r="P429">
            <v>228356.66</v>
          </cell>
          <cell r="Q429">
            <v>0</v>
          </cell>
          <cell r="R429">
            <v>228356.66</v>
          </cell>
          <cell r="S429">
            <v>228356.66</v>
          </cell>
        </row>
        <row r="430">
          <cell r="B430" t="str">
            <v>580</v>
          </cell>
          <cell r="C430" t="str">
            <v>SICKNESS IN FAMILY</v>
          </cell>
          <cell r="D430">
            <v>0</v>
          </cell>
          <cell r="E430">
            <v>187423.41</v>
          </cell>
          <cell r="F430">
            <v>1.4808059517089957E-3</v>
          </cell>
          <cell r="G430">
            <v>187423.41</v>
          </cell>
          <cell r="H430">
            <v>710</v>
          </cell>
          <cell r="I430" t="str">
            <v>53</v>
          </cell>
          <cell r="J430" t="str">
            <v>POWER SYSTEMS</v>
          </cell>
          <cell r="K430" t="str">
            <v>NonBarg</v>
          </cell>
          <cell r="L430" t="str">
            <v>NonProd</v>
          </cell>
          <cell r="M430" t="str">
            <v>Yes</v>
          </cell>
          <cell r="N430" t="str">
            <v>Other</v>
          </cell>
          <cell r="O430">
            <v>6730.25</v>
          </cell>
          <cell r="P430">
            <v>187423.41</v>
          </cell>
          <cell r="Q430">
            <v>0</v>
          </cell>
          <cell r="R430">
            <v>187423.41</v>
          </cell>
          <cell r="S430">
            <v>187423.41</v>
          </cell>
        </row>
        <row r="431">
          <cell r="B431" t="str">
            <v>580</v>
          </cell>
          <cell r="C431" t="str">
            <v>SICKNESS IN FAMILY</v>
          </cell>
          <cell r="D431">
            <v>0</v>
          </cell>
          <cell r="E431">
            <v>3642.2</v>
          </cell>
          <cell r="F431">
            <v>2.8776508960724294E-5</v>
          </cell>
          <cell r="G431">
            <v>3642.2</v>
          </cell>
          <cell r="H431">
            <v>819</v>
          </cell>
          <cell r="I431" t="str">
            <v>54</v>
          </cell>
          <cell r="J431" t="str">
            <v>RESOURCE PLANNING</v>
          </cell>
          <cell r="K431" t="str">
            <v>NonBarg</v>
          </cell>
          <cell r="L431" t="str">
            <v>NonProd</v>
          </cell>
          <cell r="M431" t="str">
            <v>Yes</v>
          </cell>
          <cell r="N431" t="str">
            <v>Other</v>
          </cell>
          <cell r="O431">
            <v>132</v>
          </cell>
          <cell r="P431">
            <v>3642.2</v>
          </cell>
          <cell r="Q431">
            <v>0</v>
          </cell>
          <cell r="R431">
            <v>3642.2</v>
          </cell>
          <cell r="S431">
            <v>3642.2</v>
          </cell>
        </row>
        <row r="432">
          <cell r="B432" t="str">
            <v>580</v>
          </cell>
          <cell r="C432" t="str">
            <v>SICKNESS IN FAMILY</v>
          </cell>
          <cell r="D432">
            <v>0</v>
          </cell>
          <cell r="E432">
            <v>32998.230000000003</v>
          </cell>
          <cell r="F432">
            <v>2.6071436529653542E-4</v>
          </cell>
          <cell r="G432">
            <v>32998.230000000003</v>
          </cell>
          <cell r="H432">
            <v>885</v>
          </cell>
          <cell r="I432" t="str">
            <v>56</v>
          </cell>
          <cell r="J432" t="str">
            <v>POWER GENERATION</v>
          </cell>
          <cell r="K432" t="str">
            <v>NonBarg</v>
          </cell>
          <cell r="L432" t="str">
            <v>NonProd</v>
          </cell>
          <cell r="M432" t="str">
            <v>Yes</v>
          </cell>
          <cell r="N432" t="str">
            <v>Other</v>
          </cell>
          <cell r="O432">
            <v>1012.5</v>
          </cell>
          <cell r="P432">
            <v>32998.230000000003</v>
          </cell>
          <cell r="Q432">
            <v>0</v>
          </cell>
          <cell r="R432">
            <v>32998.230000000003</v>
          </cell>
          <cell r="S432">
            <v>32998.230000000003</v>
          </cell>
        </row>
        <row r="433">
          <cell r="B433" t="str">
            <v>580</v>
          </cell>
          <cell r="C433" t="str">
            <v>SICKNESS IN FAMILY</v>
          </cell>
          <cell r="D433">
            <v>0</v>
          </cell>
          <cell r="E433">
            <v>89659.199999999997</v>
          </cell>
          <cell r="F433">
            <v>7.0838470490675195E-4</v>
          </cell>
          <cell r="G433">
            <v>89659.199999999997</v>
          </cell>
          <cell r="H433">
            <v>989</v>
          </cell>
          <cell r="I433" t="str">
            <v>58</v>
          </cell>
          <cell r="J433" t="str">
            <v>INFO MANAGEMENT</v>
          </cell>
          <cell r="K433" t="str">
            <v>NonBarg</v>
          </cell>
          <cell r="L433" t="str">
            <v>NonProd</v>
          </cell>
          <cell r="M433" t="str">
            <v>Yes</v>
          </cell>
          <cell r="N433" t="str">
            <v>Other</v>
          </cell>
          <cell r="O433">
            <v>3103</v>
          </cell>
          <cell r="P433">
            <v>89659.199999999997</v>
          </cell>
          <cell r="Q433">
            <v>0</v>
          </cell>
          <cell r="R433">
            <v>89659.199999999997</v>
          </cell>
          <cell r="S433">
            <v>89659.199999999997</v>
          </cell>
        </row>
        <row r="434">
          <cell r="B434" t="str">
            <v>580</v>
          </cell>
          <cell r="C434" t="str">
            <v>SICKNESS IN FAMILY</v>
          </cell>
          <cell r="D434">
            <v>0</v>
          </cell>
          <cell r="E434">
            <v>5453.41</v>
          </cell>
          <cell r="F434">
            <v>4.3086623944732165E-5</v>
          </cell>
          <cell r="G434">
            <v>5453.41</v>
          </cell>
          <cell r="H434">
            <v>1106</v>
          </cell>
          <cell r="I434" t="str">
            <v>62</v>
          </cell>
          <cell r="J434" t="str">
            <v>ENERGY MARKETING</v>
          </cell>
          <cell r="K434" t="str">
            <v>NonBarg</v>
          </cell>
          <cell r="L434" t="str">
            <v>NonProd</v>
          </cell>
          <cell r="M434" t="str">
            <v>Yes</v>
          </cell>
          <cell r="N434" t="str">
            <v>Other</v>
          </cell>
          <cell r="O434">
            <v>143</v>
          </cell>
          <cell r="P434">
            <v>5453.41</v>
          </cell>
          <cell r="Q434">
            <v>0</v>
          </cell>
          <cell r="R434">
            <v>5453.41</v>
          </cell>
          <cell r="S434">
            <v>5453.41</v>
          </cell>
        </row>
        <row r="435">
          <cell r="B435" t="str">
            <v>580</v>
          </cell>
          <cell r="C435" t="str">
            <v>SICKNESS IN FAMILY</v>
          </cell>
          <cell r="D435">
            <v>0</v>
          </cell>
          <cell r="E435">
            <v>5692.2</v>
          </cell>
          <cell r="F435">
            <v>4.4973270085726988E-5</v>
          </cell>
          <cell r="G435">
            <v>5692.2</v>
          </cell>
          <cell r="H435">
            <v>1168</v>
          </cell>
          <cell r="I435" t="str">
            <v>63</v>
          </cell>
          <cell r="J435" t="str">
            <v>REGULATORY AFFAIRS</v>
          </cell>
          <cell r="K435" t="str">
            <v>NonBarg</v>
          </cell>
          <cell r="L435" t="str">
            <v>NonProd</v>
          </cell>
          <cell r="M435" t="str">
            <v>Yes</v>
          </cell>
          <cell r="N435" t="str">
            <v>Other</v>
          </cell>
          <cell r="O435">
            <v>196</v>
          </cell>
          <cell r="P435">
            <v>5692.2</v>
          </cell>
          <cell r="Q435">
            <v>0</v>
          </cell>
          <cell r="R435">
            <v>5692.2</v>
          </cell>
          <cell r="S435">
            <v>5692.2</v>
          </cell>
        </row>
        <row r="436">
          <cell r="B436" t="str">
            <v>700</v>
          </cell>
          <cell r="C436" t="str">
            <v>JOINT SAFETY ACTIV</v>
          </cell>
          <cell r="D436">
            <v>0</v>
          </cell>
          <cell r="E436">
            <v>33898.21</v>
          </cell>
          <cell r="F436">
            <v>2.6782498045618418E-4</v>
          </cell>
          <cell r="G436">
            <v>33898.21</v>
          </cell>
          <cell r="H436">
            <v>31</v>
          </cell>
          <cell r="I436" t="str">
            <v>31</v>
          </cell>
          <cell r="J436" t="str">
            <v>NUCLEAR DIVISION</v>
          </cell>
          <cell r="K436" t="str">
            <v>Barg</v>
          </cell>
          <cell r="L436" t="str">
            <v>NonProd</v>
          </cell>
          <cell r="M436" t="str">
            <v>Yes</v>
          </cell>
          <cell r="N436" t="str">
            <v>Other</v>
          </cell>
          <cell r="O436">
            <v>1265</v>
          </cell>
          <cell r="P436">
            <v>33898.21</v>
          </cell>
          <cell r="Q436">
            <v>33898.21</v>
          </cell>
          <cell r="R436">
            <v>0</v>
          </cell>
          <cell r="S436">
            <v>33898.21</v>
          </cell>
        </row>
        <row r="437">
          <cell r="B437" t="str">
            <v>700</v>
          </cell>
          <cell r="C437" t="str">
            <v>JOINT SAFETY ACTIV</v>
          </cell>
          <cell r="D437">
            <v>0</v>
          </cell>
          <cell r="E437">
            <v>184.16</v>
          </cell>
          <cell r="F437">
            <v>1.4550222091612175E-6</v>
          </cell>
          <cell r="G437">
            <v>184.16</v>
          </cell>
          <cell r="H437">
            <v>193</v>
          </cell>
          <cell r="I437" t="str">
            <v>51</v>
          </cell>
          <cell r="J437" t="str">
            <v>CUSTOMER SERVICE</v>
          </cell>
          <cell r="K437" t="str">
            <v>Barg</v>
          </cell>
          <cell r="L437" t="str">
            <v>NonProd</v>
          </cell>
          <cell r="M437" t="str">
            <v>Yes</v>
          </cell>
          <cell r="N437" t="str">
            <v>Other</v>
          </cell>
          <cell r="O437">
            <v>8</v>
          </cell>
          <cell r="P437">
            <v>184.16</v>
          </cell>
          <cell r="Q437">
            <v>184.16</v>
          </cell>
          <cell r="R437">
            <v>0</v>
          </cell>
          <cell r="S437">
            <v>184.16</v>
          </cell>
        </row>
        <row r="438">
          <cell r="B438" t="str">
            <v>700</v>
          </cell>
          <cell r="C438" t="str">
            <v>JOINT SAFETY ACTIV</v>
          </cell>
          <cell r="D438">
            <v>0</v>
          </cell>
          <cell r="E438">
            <v>15140.45</v>
          </cell>
          <cell r="F438">
            <v>1.1962256193904734E-4</v>
          </cell>
          <cell r="G438">
            <v>15140.45</v>
          </cell>
          <cell r="H438">
            <v>248</v>
          </cell>
          <cell r="I438" t="str">
            <v>53</v>
          </cell>
          <cell r="J438" t="str">
            <v>POWER SYSTEMS</v>
          </cell>
          <cell r="K438" t="str">
            <v>Barg</v>
          </cell>
          <cell r="L438" t="str">
            <v>NonProd</v>
          </cell>
          <cell r="M438" t="str">
            <v>Yes</v>
          </cell>
          <cell r="N438" t="str">
            <v>Other</v>
          </cell>
          <cell r="O438">
            <v>634.5</v>
          </cell>
          <cell r="P438">
            <v>15140.45</v>
          </cell>
          <cell r="Q438">
            <v>15140.45</v>
          </cell>
          <cell r="R438">
            <v>0</v>
          </cell>
          <cell r="S438">
            <v>15140.45</v>
          </cell>
        </row>
        <row r="439">
          <cell r="B439" t="str">
            <v>700</v>
          </cell>
          <cell r="C439" t="str">
            <v>JOINT SAFETY ACTIV</v>
          </cell>
          <cell r="D439">
            <v>0</v>
          </cell>
          <cell r="E439">
            <v>14408.29</v>
          </cell>
          <cell r="F439">
            <v>1.1383786895110491E-4</v>
          </cell>
          <cell r="G439">
            <v>14408.29</v>
          </cell>
          <cell r="H439">
            <v>375</v>
          </cell>
          <cell r="I439" t="str">
            <v>56</v>
          </cell>
          <cell r="J439" t="str">
            <v>POWER GENERATION</v>
          </cell>
          <cell r="K439" t="str">
            <v>Barg</v>
          </cell>
          <cell r="L439" t="str">
            <v>NonProd</v>
          </cell>
          <cell r="M439" t="str">
            <v>Yes</v>
          </cell>
          <cell r="N439" t="str">
            <v>Other</v>
          </cell>
          <cell r="O439">
            <v>572.5</v>
          </cell>
          <cell r="P439">
            <v>14408.29</v>
          </cell>
          <cell r="Q439">
            <v>14408.29</v>
          </cell>
          <cell r="R439">
            <v>0</v>
          </cell>
          <cell r="S439">
            <v>14408.29</v>
          </cell>
        </row>
        <row r="440">
          <cell r="B440" t="str">
            <v>700</v>
          </cell>
          <cell r="C440" t="str">
            <v>JOINT SAFETY ACTIV</v>
          </cell>
          <cell r="D440">
            <v>0</v>
          </cell>
          <cell r="E440">
            <v>157.19999999999999</v>
          </cell>
          <cell r="F440">
            <v>1.2420150482197185E-6</v>
          </cell>
          <cell r="G440">
            <v>157.19999999999999</v>
          </cell>
          <cell r="H440">
            <v>30</v>
          </cell>
          <cell r="I440" t="str">
            <v>31</v>
          </cell>
          <cell r="J440" t="str">
            <v>NUCLEAR DIVISION</v>
          </cell>
          <cell r="K440" t="str">
            <v>NonBarg</v>
          </cell>
          <cell r="L440" t="str">
            <v>NonProd</v>
          </cell>
          <cell r="M440" t="str">
            <v>Yes</v>
          </cell>
          <cell r="N440" t="str">
            <v>Other</v>
          </cell>
          <cell r="O440">
            <v>8</v>
          </cell>
          <cell r="P440">
            <v>157.19999999999999</v>
          </cell>
          <cell r="Q440">
            <v>0</v>
          </cell>
          <cell r="R440">
            <v>157.19999999999999</v>
          </cell>
          <cell r="S440">
            <v>157.19999999999999</v>
          </cell>
        </row>
        <row r="441">
          <cell r="B441" t="str">
            <v>700</v>
          </cell>
          <cell r="C441" t="str">
            <v>JOINT SAFETY ACTIV</v>
          </cell>
          <cell r="D441">
            <v>0</v>
          </cell>
          <cell r="E441">
            <v>1611.4</v>
          </cell>
          <cell r="F441">
            <v>1.2731444330160654E-5</v>
          </cell>
          <cell r="G441">
            <v>1611.4</v>
          </cell>
          <cell r="H441">
            <v>886</v>
          </cell>
          <cell r="I441" t="str">
            <v>56</v>
          </cell>
          <cell r="J441" t="str">
            <v>POWER GENERATION</v>
          </cell>
          <cell r="K441" t="str">
            <v>NonBarg</v>
          </cell>
          <cell r="L441" t="str">
            <v>NonProd</v>
          </cell>
          <cell r="M441" t="str">
            <v>Yes</v>
          </cell>
          <cell r="N441" t="str">
            <v>Other</v>
          </cell>
          <cell r="O441">
            <v>70</v>
          </cell>
          <cell r="P441">
            <v>1611.4</v>
          </cell>
          <cell r="Q441">
            <v>0</v>
          </cell>
          <cell r="R441">
            <v>1611.4</v>
          </cell>
          <cell r="S441">
            <v>1611.4</v>
          </cell>
        </row>
        <row r="442">
          <cell r="B442" t="str">
            <v>710</v>
          </cell>
          <cell r="C442" t="str">
            <v>DISPUTE RESOLUTION</v>
          </cell>
          <cell r="D442">
            <v>0</v>
          </cell>
          <cell r="E442">
            <v>53896</v>
          </cell>
          <cell r="F442">
            <v>4.2582470126494883E-4</v>
          </cell>
          <cell r="G442">
            <v>53896</v>
          </cell>
          <cell r="H442">
            <v>32</v>
          </cell>
          <cell r="I442" t="str">
            <v>31</v>
          </cell>
          <cell r="J442" t="str">
            <v>NUCLEAR DIVISION</v>
          </cell>
          <cell r="K442" t="str">
            <v>Barg</v>
          </cell>
          <cell r="L442" t="str">
            <v>NonProd</v>
          </cell>
          <cell r="M442" t="str">
            <v>Yes</v>
          </cell>
          <cell r="N442" t="str">
            <v>Other</v>
          </cell>
          <cell r="O442">
            <v>2196.25</v>
          </cell>
          <cell r="P442">
            <v>53896</v>
          </cell>
          <cell r="Q442">
            <v>53896</v>
          </cell>
          <cell r="R442">
            <v>0</v>
          </cell>
          <cell r="S442">
            <v>53896</v>
          </cell>
        </row>
        <row r="443">
          <cell r="B443" t="str">
            <v>710</v>
          </cell>
          <cell r="C443" t="str">
            <v>DISPUTE RESOLUTION</v>
          </cell>
          <cell r="D443">
            <v>0</v>
          </cell>
          <cell r="E443">
            <v>73572.460000000006</v>
          </cell>
          <cell r="F443">
            <v>5.8128563902381256E-4</v>
          </cell>
          <cell r="G443">
            <v>73572.460000000006</v>
          </cell>
          <cell r="H443">
            <v>249</v>
          </cell>
          <cell r="I443" t="str">
            <v>53</v>
          </cell>
          <cell r="J443" t="str">
            <v>POWER SYSTEMS</v>
          </cell>
          <cell r="K443" t="str">
            <v>Barg</v>
          </cell>
          <cell r="L443" t="str">
            <v>NonProd</v>
          </cell>
          <cell r="M443" t="str">
            <v>Yes</v>
          </cell>
          <cell r="N443" t="str">
            <v>Other</v>
          </cell>
          <cell r="O443">
            <v>2946.25</v>
          </cell>
          <cell r="P443">
            <v>73572.460000000006</v>
          </cell>
          <cell r="Q443">
            <v>73572.460000000006</v>
          </cell>
          <cell r="R443">
            <v>0</v>
          </cell>
          <cell r="S443">
            <v>73572.460000000006</v>
          </cell>
        </row>
        <row r="444">
          <cell r="B444" t="str">
            <v>710</v>
          </cell>
          <cell r="C444" t="str">
            <v>DISPUTE RESOLUTION</v>
          </cell>
          <cell r="D444">
            <v>0</v>
          </cell>
          <cell r="E444">
            <v>46277.36</v>
          </cell>
          <cell r="F444">
            <v>3.6563090020280713E-4</v>
          </cell>
          <cell r="G444">
            <v>46277.36</v>
          </cell>
          <cell r="H444">
            <v>376</v>
          </cell>
          <cell r="I444" t="str">
            <v>56</v>
          </cell>
          <cell r="J444" t="str">
            <v>POWER GENERATION</v>
          </cell>
          <cell r="K444" t="str">
            <v>Barg</v>
          </cell>
          <cell r="L444" t="str">
            <v>NonProd</v>
          </cell>
          <cell r="M444" t="str">
            <v>Yes</v>
          </cell>
          <cell r="N444" t="str">
            <v>Other</v>
          </cell>
          <cell r="O444">
            <v>1847</v>
          </cell>
          <cell r="P444">
            <v>46277.36</v>
          </cell>
          <cell r="Q444">
            <v>46277.36</v>
          </cell>
          <cell r="R444">
            <v>0</v>
          </cell>
          <cell r="S444">
            <v>46277.36</v>
          </cell>
        </row>
        <row r="445">
          <cell r="B445" t="str">
            <v>720</v>
          </cell>
          <cell r="C445" t="str">
            <v>JOINT TEAM INVOLVE</v>
          </cell>
          <cell r="D445">
            <v>0</v>
          </cell>
          <cell r="E445">
            <v>6010.65</v>
          </cell>
          <cell r="F445">
            <v>4.7489298661462158E-5</v>
          </cell>
          <cell r="G445">
            <v>6010.65</v>
          </cell>
          <cell r="H445">
            <v>33</v>
          </cell>
          <cell r="I445" t="str">
            <v>31</v>
          </cell>
          <cell r="J445" t="str">
            <v>NUCLEAR DIVISION</v>
          </cell>
          <cell r="K445" t="str">
            <v>Barg</v>
          </cell>
          <cell r="L445" t="str">
            <v>NonProd</v>
          </cell>
          <cell r="M445" t="str">
            <v>Yes</v>
          </cell>
          <cell r="N445" t="str">
            <v>Other</v>
          </cell>
          <cell r="O445">
            <v>221</v>
          </cell>
          <cell r="P445">
            <v>6010.65</v>
          </cell>
          <cell r="Q445">
            <v>6010.65</v>
          </cell>
          <cell r="R445">
            <v>0</v>
          </cell>
          <cell r="S445">
            <v>6010.65</v>
          </cell>
        </row>
        <row r="446">
          <cell r="B446" t="str">
            <v>720</v>
          </cell>
          <cell r="C446" t="str">
            <v>JOINT TEAM INVOLVE</v>
          </cell>
          <cell r="D446">
            <v>0</v>
          </cell>
          <cell r="E446">
            <v>161916.34</v>
          </cell>
          <cell r="F446">
            <v>1.2792781859583993E-3</v>
          </cell>
          <cell r="G446">
            <v>161916.34</v>
          </cell>
          <cell r="H446">
            <v>250</v>
          </cell>
          <cell r="I446" t="str">
            <v>53</v>
          </cell>
          <cell r="J446" t="str">
            <v>POWER SYSTEMS</v>
          </cell>
          <cell r="K446" t="str">
            <v>Barg</v>
          </cell>
          <cell r="L446" t="str">
            <v>NonProd</v>
          </cell>
          <cell r="M446" t="str">
            <v>Yes</v>
          </cell>
          <cell r="N446" t="str">
            <v>Other</v>
          </cell>
          <cell r="O446">
            <v>6553</v>
          </cell>
          <cell r="P446">
            <v>161916.34</v>
          </cell>
          <cell r="Q446">
            <v>161916.34</v>
          </cell>
          <cell r="R446">
            <v>0</v>
          </cell>
          <cell r="S446">
            <v>161916.34</v>
          </cell>
        </row>
        <row r="447">
          <cell r="B447" t="str">
            <v>720</v>
          </cell>
          <cell r="C447" t="str">
            <v>JOINT TEAM INVOLVE</v>
          </cell>
          <cell r="D447">
            <v>0</v>
          </cell>
          <cell r="E447">
            <v>1584.05</v>
          </cell>
          <cell r="F447">
            <v>1.251535583417586E-5</v>
          </cell>
          <cell r="G447">
            <v>1584.05</v>
          </cell>
          <cell r="H447">
            <v>377</v>
          </cell>
          <cell r="I447" t="str">
            <v>56</v>
          </cell>
          <cell r="J447" t="str">
            <v>POWER GENERATION</v>
          </cell>
          <cell r="K447" t="str">
            <v>Barg</v>
          </cell>
          <cell r="L447" t="str">
            <v>NonProd</v>
          </cell>
          <cell r="M447" t="str">
            <v>Yes</v>
          </cell>
          <cell r="N447" t="str">
            <v>Other</v>
          </cell>
          <cell r="O447">
            <v>65.5</v>
          </cell>
          <cell r="P447">
            <v>1584.05</v>
          </cell>
          <cell r="Q447">
            <v>1584.05</v>
          </cell>
          <cell r="R447">
            <v>0</v>
          </cell>
          <cell r="S447">
            <v>1584.05</v>
          </cell>
        </row>
        <row r="448">
          <cell r="B448" t="str">
            <v>730</v>
          </cell>
          <cell r="C448" t="str">
            <v>MGT REQUEST MEETING</v>
          </cell>
          <cell r="D448">
            <v>0</v>
          </cell>
          <cell r="E448">
            <v>11832.97</v>
          </cell>
          <cell r="F448">
            <v>9.3490628531377119E-5</v>
          </cell>
          <cell r="G448">
            <v>11832.97</v>
          </cell>
          <cell r="H448">
            <v>34</v>
          </cell>
          <cell r="I448" t="str">
            <v>31</v>
          </cell>
          <cell r="J448" t="str">
            <v>NUCLEAR DIVISION</v>
          </cell>
          <cell r="K448" t="str">
            <v>Barg</v>
          </cell>
          <cell r="L448" t="str">
            <v>NonProd</v>
          </cell>
          <cell r="M448" t="str">
            <v>Yes</v>
          </cell>
          <cell r="N448" t="str">
            <v>Other</v>
          </cell>
          <cell r="O448">
            <v>492</v>
          </cell>
          <cell r="P448">
            <v>11832.97</v>
          </cell>
          <cell r="Q448">
            <v>11832.97</v>
          </cell>
          <cell r="R448">
            <v>0</v>
          </cell>
          <cell r="S448">
            <v>11832.97</v>
          </cell>
        </row>
        <row r="449">
          <cell r="B449" t="str">
            <v>730</v>
          </cell>
          <cell r="C449" t="str">
            <v>MGT REQUEST MEETING</v>
          </cell>
          <cell r="D449">
            <v>0</v>
          </cell>
          <cell r="E449">
            <v>39399.449999999997</v>
          </cell>
          <cell r="F449">
            <v>3.1128950249096943E-4</v>
          </cell>
          <cell r="G449">
            <v>39399.449999999997</v>
          </cell>
          <cell r="H449">
            <v>251</v>
          </cell>
          <cell r="I449" t="str">
            <v>53</v>
          </cell>
          <cell r="J449" t="str">
            <v>POWER SYSTEMS</v>
          </cell>
          <cell r="K449" t="str">
            <v>Barg</v>
          </cell>
          <cell r="L449" t="str">
            <v>NonProd</v>
          </cell>
          <cell r="M449" t="str">
            <v>Yes</v>
          </cell>
          <cell r="N449" t="str">
            <v>Other</v>
          </cell>
          <cell r="O449">
            <v>1598.75</v>
          </cell>
          <cell r="P449">
            <v>39399.449999999997</v>
          </cell>
          <cell r="Q449">
            <v>39399.449999999997</v>
          </cell>
          <cell r="R449">
            <v>0</v>
          </cell>
          <cell r="S449">
            <v>39399.449999999997</v>
          </cell>
        </row>
        <row r="450">
          <cell r="B450" t="str">
            <v>730</v>
          </cell>
          <cell r="C450" t="str">
            <v>MGT REQUEST MEETING</v>
          </cell>
          <cell r="D450">
            <v>0</v>
          </cell>
          <cell r="E450">
            <v>11288.06</v>
          </cell>
          <cell r="F450">
            <v>8.9185371407169702E-5</v>
          </cell>
          <cell r="G450">
            <v>11288.06</v>
          </cell>
          <cell r="H450">
            <v>378</v>
          </cell>
          <cell r="I450" t="str">
            <v>56</v>
          </cell>
          <cell r="J450" t="str">
            <v>POWER GENERATION</v>
          </cell>
          <cell r="K450" t="str">
            <v>Barg</v>
          </cell>
          <cell r="L450" t="str">
            <v>NonProd</v>
          </cell>
          <cell r="M450" t="str">
            <v>Yes</v>
          </cell>
          <cell r="N450" t="str">
            <v>Other</v>
          </cell>
          <cell r="O450">
            <v>441.5</v>
          </cell>
          <cell r="P450">
            <v>11288.06</v>
          </cell>
          <cell r="Q450">
            <v>11288.06</v>
          </cell>
          <cell r="R450">
            <v>0</v>
          </cell>
          <cell r="S450">
            <v>11288.06</v>
          </cell>
        </row>
        <row r="451">
          <cell r="B451" t="str">
            <v>740</v>
          </cell>
          <cell r="C451" t="str">
            <v>NEGOTIATIONS</v>
          </cell>
          <cell r="D451">
            <v>0</v>
          </cell>
          <cell r="E451">
            <v>15779.56</v>
          </cell>
          <cell r="F451">
            <v>1.2467207998909634E-4</v>
          </cell>
          <cell r="G451">
            <v>15779.56</v>
          </cell>
          <cell r="H451">
            <v>35</v>
          </cell>
          <cell r="I451" t="str">
            <v>31</v>
          </cell>
          <cell r="J451" t="str">
            <v>NUCLEAR DIVISION</v>
          </cell>
          <cell r="K451" t="str">
            <v>Barg</v>
          </cell>
          <cell r="L451" t="str">
            <v>NonProd</v>
          </cell>
          <cell r="M451" t="str">
            <v>Yes</v>
          </cell>
          <cell r="N451" t="str">
            <v>Other</v>
          </cell>
          <cell r="O451">
            <v>663.5</v>
          </cell>
          <cell r="P451">
            <v>15779.56</v>
          </cell>
          <cell r="Q451">
            <v>15779.56</v>
          </cell>
          <cell r="R451">
            <v>0</v>
          </cell>
          <cell r="S451">
            <v>15779.56</v>
          </cell>
        </row>
        <row r="452">
          <cell r="B452" t="str">
            <v>740</v>
          </cell>
          <cell r="C452" t="str">
            <v>NEGOTIATIONS</v>
          </cell>
          <cell r="D452">
            <v>0</v>
          </cell>
          <cell r="E452">
            <v>19318.93</v>
          </cell>
          <cell r="F452">
            <v>1.5263614361007234E-4</v>
          </cell>
          <cell r="G452">
            <v>19318.93</v>
          </cell>
          <cell r="H452">
            <v>252</v>
          </cell>
          <cell r="I452" t="str">
            <v>53</v>
          </cell>
          <cell r="J452" t="str">
            <v>POWER SYSTEMS</v>
          </cell>
          <cell r="K452" t="str">
            <v>Barg</v>
          </cell>
          <cell r="L452" t="str">
            <v>NonProd</v>
          </cell>
          <cell r="M452" t="str">
            <v>Yes</v>
          </cell>
          <cell r="N452" t="str">
            <v>Other</v>
          </cell>
          <cell r="O452">
            <v>788.75</v>
          </cell>
          <cell r="P452">
            <v>19318.93</v>
          </cell>
          <cell r="Q452">
            <v>19318.93</v>
          </cell>
          <cell r="R452">
            <v>0</v>
          </cell>
          <cell r="S452">
            <v>19318.93</v>
          </cell>
        </row>
        <row r="453">
          <cell r="B453" t="str">
            <v>740</v>
          </cell>
          <cell r="C453" t="str">
            <v>NEGOTIATIONS</v>
          </cell>
          <cell r="D453">
            <v>0</v>
          </cell>
          <cell r="E453">
            <v>7989.6</v>
          </cell>
          <cell r="F453">
            <v>6.3124703748449517E-5</v>
          </cell>
          <cell r="G453">
            <v>7989.6</v>
          </cell>
          <cell r="H453">
            <v>379</v>
          </cell>
          <cell r="I453" t="str">
            <v>56</v>
          </cell>
          <cell r="J453" t="str">
            <v>POWER GENERATION</v>
          </cell>
          <cell r="K453" t="str">
            <v>Barg</v>
          </cell>
          <cell r="L453" t="str">
            <v>NonProd</v>
          </cell>
          <cell r="M453" t="str">
            <v>Yes</v>
          </cell>
          <cell r="N453" t="str">
            <v>Other</v>
          </cell>
          <cell r="O453">
            <v>312</v>
          </cell>
          <cell r="P453">
            <v>7989.6</v>
          </cell>
          <cell r="Q453">
            <v>7989.6</v>
          </cell>
          <cell r="R453">
            <v>0</v>
          </cell>
          <cell r="S453">
            <v>7989.6</v>
          </cell>
        </row>
        <row r="454">
          <cell r="B454" t="str">
            <v>740</v>
          </cell>
          <cell r="C454" t="str">
            <v>NEGOTIATIONS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147</v>
          </cell>
          <cell r="I454" t="str">
            <v>33</v>
          </cell>
          <cell r="J454" t="str">
            <v>FINANCIAL</v>
          </cell>
          <cell r="K454" t="str">
            <v>NonBarg</v>
          </cell>
          <cell r="L454" t="str">
            <v>NonProd</v>
          </cell>
          <cell r="M454" t="str">
            <v>Yes</v>
          </cell>
          <cell r="N454" t="str">
            <v>Other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B455" t="str">
            <v>950</v>
          </cell>
          <cell r="C455" t="str">
            <v>ADOPTION ASSISTANCE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257</v>
          </cell>
          <cell r="I455" t="str">
            <v>34</v>
          </cell>
          <cell r="J455" t="str">
            <v>HUMAN RESRC &amp; CORP SVCS</v>
          </cell>
          <cell r="K455" t="str">
            <v>NonBarg</v>
          </cell>
          <cell r="L455" t="str">
            <v>NonProd</v>
          </cell>
          <cell r="M455" t="str">
            <v>No</v>
          </cell>
          <cell r="N455" t="str">
            <v>Other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960</v>
          </cell>
          <cell r="C456" t="str">
            <v>PRETAX CHILD-CARE DEDUCTION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36</v>
          </cell>
          <cell r="I456" t="str">
            <v>31</v>
          </cell>
          <cell r="J456" t="str">
            <v>NUCLEAR DIVISION</v>
          </cell>
          <cell r="K456" t="str">
            <v>Barg</v>
          </cell>
          <cell r="L456" t="str">
            <v>NonProd</v>
          </cell>
          <cell r="M456" t="str">
            <v>No</v>
          </cell>
          <cell r="N456" t="str">
            <v>Other</v>
          </cell>
          <cell r="O456">
            <v>0</v>
          </cell>
          <cell r="P456">
            <v>-34445.800000000003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960</v>
          </cell>
          <cell r="C457" t="str">
            <v>PRETAX CHILD-CARE DEDUCTION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253</v>
          </cell>
          <cell r="I457" t="str">
            <v>53</v>
          </cell>
          <cell r="J457" t="str">
            <v>POWER SYSTEMS</v>
          </cell>
          <cell r="K457" t="str">
            <v>Barg</v>
          </cell>
          <cell r="L457" t="str">
            <v>NonProd</v>
          </cell>
          <cell r="M457" t="str">
            <v>No</v>
          </cell>
          <cell r="N457" t="str">
            <v>Other</v>
          </cell>
          <cell r="O457">
            <v>0</v>
          </cell>
          <cell r="P457">
            <v>-3380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960</v>
          </cell>
          <cell r="C458" t="str">
            <v>PRETAX CHILD-CARE DEDUCTION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31</v>
          </cell>
          <cell r="I458" t="str">
            <v>31</v>
          </cell>
          <cell r="J458" t="str">
            <v>NUCLEAR DIVISION</v>
          </cell>
          <cell r="K458" t="str">
            <v>NonBarg</v>
          </cell>
          <cell r="L458" t="str">
            <v>NonProd</v>
          </cell>
          <cell r="M458" t="str">
            <v>No</v>
          </cell>
          <cell r="N458" t="str">
            <v>Other</v>
          </cell>
          <cell r="O458">
            <v>0</v>
          </cell>
          <cell r="P458">
            <v>-56801.2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960</v>
          </cell>
          <cell r="C459" t="str">
            <v>PRETAX CHILD-CARE DEDUCTION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258</v>
          </cell>
          <cell r="I459" t="str">
            <v>34</v>
          </cell>
          <cell r="J459" t="str">
            <v>HUMAN RESRC &amp; CORP SVCS</v>
          </cell>
          <cell r="K459" t="str">
            <v>NonBarg</v>
          </cell>
          <cell r="L459" t="str">
            <v>NonProd</v>
          </cell>
          <cell r="M459" t="str">
            <v>No</v>
          </cell>
          <cell r="N459" t="str">
            <v>Other</v>
          </cell>
          <cell r="O459">
            <v>0</v>
          </cell>
          <cell r="P459">
            <v>-4340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970</v>
          </cell>
          <cell r="C460" t="str">
            <v>PRETAX MEDICAL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37</v>
          </cell>
          <cell r="I460" t="str">
            <v>31</v>
          </cell>
          <cell r="J460" t="str">
            <v>NUCLEAR DIVISION</v>
          </cell>
          <cell r="K460" t="str">
            <v>Barg</v>
          </cell>
          <cell r="L460" t="str">
            <v>NonProd</v>
          </cell>
          <cell r="M460" t="str">
            <v>No</v>
          </cell>
          <cell r="N460" t="str">
            <v>Other</v>
          </cell>
          <cell r="O460">
            <v>0</v>
          </cell>
          <cell r="P460">
            <v>-490564.51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970</v>
          </cell>
          <cell r="C461" t="str">
            <v>PRETAX MEDICAL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141</v>
          </cell>
          <cell r="I461" t="str">
            <v>34</v>
          </cell>
          <cell r="J461" t="str">
            <v>HUMAN RESRC &amp; CORP SVCS</v>
          </cell>
          <cell r="K461" t="str">
            <v>Barg</v>
          </cell>
          <cell r="L461" t="str">
            <v>NonProd</v>
          </cell>
          <cell r="M461" t="str">
            <v>No</v>
          </cell>
          <cell r="N461" t="str">
            <v>Other</v>
          </cell>
          <cell r="O461">
            <v>0</v>
          </cell>
          <cell r="P461">
            <v>-6136.96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970</v>
          </cell>
          <cell r="C462" t="str">
            <v>PRETAX MEDICAL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194</v>
          </cell>
          <cell r="I462" t="str">
            <v>51</v>
          </cell>
          <cell r="J462" t="str">
            <v>CUSTOMER SERVICE</v>
          </cell>
          <cell r="K462" t="str">
            <v>Barg</v>
          </cell>
          <cell r="L462" t="str">
            <v>NonProd</v>
          </cell>
          <cell r="M462" t="str">
            <v>No</v>
          </cell>
          <cell r="N462" t="str">
            <v>Other</v>
          </cell>
          <cell r="O462">
            <v>0</v>
          </cell>
          <cell r="P462">
            <v>-9175.36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970</v>
          </cell>
          <cell r="C463" t="str">
            <v>PRETAX MEDICAL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254</v>
          </cell>
          <cell r="I463" t="str">
            <v>53</v>
          </cell>
          <cell r="J463" t="str">
            <v>POWER SYSTEMS</v>
          </cell>
          <cell r="K463" t="str">
            <v>Barg</v>
          </cell>
          <cell r="L463" t="str">
            <v>NonProd</v>
          </cell>
          <cell r="M463" t="str">
            <v>No</v>
          </cell>
          <cell r="N463" t="str">
            <v>Other</v>
          </cell>
          <cell r="O463">
            <v>0</v>
          </cell>
          <cell r="P463">
            <v>-2010347.44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970</v>
          </cell>
          <cell r="C464" t="str">
            <v>PRETAX MEDICAL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380</v>
          </cell>
          <cell r="I464" t="str">
            <v>56</v>
          </cell>
          <cell r="J464" t="str">
            <v>POWER GENERATION</v>
          </cell>
          <cell r="K464" t="str">
            <v>Barg</v>
          </cell>
          <cell r="L464" t="str">
            <v>NonProd</v>
          </cell>
          <cell r="M464" t="str">
            <v>No</v>
          </cell>
          <cell r="N464" t="str">
            <v>Other</v>
          </cell>
          <cell r="O464">
            <v>0</v>
          </cell>
          <cell r="P464">
            <v>-522979.04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970</v>
          </cell>
          <cell r="C465" t="str">
            <v>PRETAX MEDICAL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463</v>
          </cell>
          <cell r="I465" t="str">
            <v>58</v>
          </cell>
          <cell r="J465" t="str">
            <v>INFO MANAGEMENT</v>
          </cell>
          <cell r="K465" t="str">
            <v>Barg</v>
          </cell>
          <cell r="L465" t="str">
            <v>NonProd</v>
          </cell>
          <cell r="M465" t="str">
            <v>No</v>
          </cell>
          <cell r="N465" t="str">
            <v>Other</v>
          </cell>
          <cell r="O465">
            <v>0</v>
          </cell>
          <cell r="P465">
            <v>-15085.44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970</v>
          </cell>
          <cell r="C466" t="str">
            <v>PRETAX MEDICAL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32</v>
          </cell>
          <cell r="I466" t="str">
            <v>31</v>
          </cell>
          <cell r="J466" t="str">
            <v>NUCLEAR DIVISION</v>
          </cell>
          <cell r="K466" t="str">
            <v>NonBarg</v>
          </cell>
          <cell r="L466" t="str">
            <v>NonProd</v>
          </cell>
          <cell r="M466" t="str">
            <v>No</v>
          </cell>
          <cell r="N466" t="str">
            <v>Other</v>
          </cell>
          <cell r="O466">
            <v>0</v>
          </cell>
          <cell r="P466">
            <v>-3506755.16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970</v>
          </cell>
          <cell r="C467" t="str">
            <v>PRETAX MEDICAL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148</v>
          </cell>
          <cell r="I467" t="str">
            <v>33</v>
          </cell>
          <cell r="J467" t="str">
            <v>FINANCIAL</v>
          </cell>
          <cell r="K467" t="str">
            <v>NonBarg</v>
          </cell>
          <cell r="L467" t="str">
            <v>NonProd</v>
          </cell>
          <cell r="M467" t="str">
            <v>No</v>
          </cell>
          <cell r="N467" t="str">
            <v>Other</v>
          </cell>
          <cell r="O467">
            <v>0</v>
          </cell>
          <cell r="P467">
            <v>-557127.31999999995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970</v>
          </cell>
          <cell r="C468" t="str">
            <v>PRETAX MEDICAL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259</v>
          </cell>
          <cell r="I468" t="str">
            <v>34</v>
          </cell>
          <cell r="J468" t="str">
            <v>HUMAN RESRC &amp; CORP SVCS</v>
          </cell>
          <cell r="K468" t="str">
            <v>NonBarg</v>
          </cell>
          <cell r="L468" t="str">
            <v>NonProd</v>
          </cell>
          <cell r="M468" t="str">
            <v>No</v>
          </cell>
          <cell r="N468" t="str">
            <v>Other</v>
          </cell>
          <cell r="O468">
            <v>0</v>
          </cell>
          <cell r="P468">
            <v>-1897094.44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970</v>
          </cell>
          <cell r="C469" t="str">
            <v>PRETAX MEDICAL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368</v>
          </cell>
          <cell r="I469" t="str">
            <v>35</v>
          </cell>
          <cell r="J469" t="str">
            <v>GENERAL COUNSEL</v>
          </cell>
          <cell r="K469" t="str">
            <v>NonBarg</v>
          </cell>
          <cell r="L469" t="str">
            <v>NonProd</v>
          </cell>
          <cell r="M469" t="str">
            <v>No</v>
          </cell>
          <cell r="N469" t="str">
            <v>Other</v>
          </cell>
          <cell r="O469">
            <v>0</v>
          </cell>
          <cell r="P469">
            <v>-284377.96000000002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970</v>
          </cell>
          <cell r="C470" t="str">
            <v>PRETAX MEDICAL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434</v>
          </cell>
          <cell r="I470" t="str">
            <v>36</v>
          </cell>
          <cell r="J470" t="str">
            <v>GOVT AFFAIRS - FED</v>
          </cell>
          <cell r="K470" t="str">
            <v>NonBarg</v>
          </cell>
          <cell r="L470" t="str">
            <v>NonProd</v>
          </cell>
          <cell r="M470" t="str">
            <v>No</v>
          </cell>
          <cell r="N470" t="str">
            <v>Other</v>
          </cell>
          <cell r="O470">
            <v>0</v>
          </cell>
          <cell r="P470">
            <v>-11349.5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970</v>
          </cell>
          <cell r="C471" t="str">
            <v>PRETAX MEDICAL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478</v>
          </cell>
          <cell r="I471" t="str">
            <v>37</v>
          </cell>
          <cell r="J471" t="str">
            <v>CORP COMMUNICATIONS</v>
          </cell>
          <cell r="K471" t="str">
            <v>NonBarg</v>
          </cell>
          <cell r="L471" t="str">
            <v>NonProd</v>
          </cell>
          <cell r="M471" t="str">
            <v>No</v>
          </cell>
          <cell r="N471" t="str">
            <v>Other</v>
          </cell>
          <cell r="O471">
            <v>0</v>
          </cell>
          <cell r="P471">
            <v>-213575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970</v>
          </cell>
          <cell r="C472" t="str">
            <v>PRETAX MEDICAL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530</v>
          </cell>
          <cell r="I472" t="str">
            <v>38</v>
          </cell>
          <cell r="J472" t="str">
            <v>INTERNAL AUDITING</v>
          </cell>
          <cell r="K472" t="str">
            <v>NonBarg</v>
          </cell>
          <cell r="L472" t="str">
            <v>NonProd</v>
          </cell>
          <cell r="M472" t="str">
            <v>No</v>
          </cell>
          <cell r="N472" t="str">
            <v>Other</v>
          </cell>
          <cell r="O472">
            <v>0</v>
          </cell>
          <cell r="P472">
            <v>-68247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970</v>
          </cell>
          <cell r="C473" t="str">
            <v>PRETAX MEDICAL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597</v>
          </cell>
          <cell r="I473" t="str">
            <v>51</v>
          </cell>
          <cell r="J473" t="str">
            <v>CUSTOMER SERVICE</v>
          </cell>
          <cell r="K473" t="str">
            <v>NonBarg</v>
          </cell>
          <cell r="L473" t="str">
            <v>NonProd</v>
          </cell>
          <cell r="M473" t="str">
            <v>No</v>
          </cell>
          <cell r="N473" t="str">
            <v>Other</v>
          </cell>
          <cell r="O473">
            <v>0</v>
          </cell>
          <cell r="P473">
            <v>-5893425.4800000004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970</v>
          </cell>
          <cell r="C474" t="str">
            <v>PRETAX MEDICAL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711</v>
          </cell>
          <cell r="I474" t="str">
            <v>53</v>
          </cell>
          <cell r="J474" t="str">
            <v>POWER SYSTEMS</v>
          </cell>
          <cell r="K474" t="str">
            <v>NonBarg</v>
          </cell>
          <cell r="L474" t="str">
            <v>NonProd</v>
          </cell>
          <cell r="M474" t="str">
            <v>No</v>
          </cell>
          <cell r="N474" t="str">
            <v>Other</v>
          </cell>
          <cell r="O474">
            <v>0</v>
          </cell>
          <cell r="P474">
            <v>-5298632.0599999996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970</v>
          </cell>
          <cell r="C475" t="str">
            <v>PRETAX MEDICAL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820</v>
          </cell>
          <cell r="I475" t="str">
            <v>54</v>
          </cell>
          <cell r="J475" t="str">
            <v>RESOURCE PLANNING</v>
          </cell>
          <cell r="K475" t="str">
            <v>NonBarg</v>
          </cell>
          <cell r="L475" t="str">
            <v>NonProd</v>
          </cell>
          <cell r="M475" t="str">
            <v>No</v>
          </cell>
          <cell r="N475" t="str">
            <v>Other</v>
          </cell>
          <cell r="O475">
            <v>0</v>
          </cell>
          <cell r="P475">
            <v>-90072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970</v>
          </cell>
          <cell r="C476" t="str">
            <v>PRETAX MEDICAL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887</v>
          </cell>
          <cell r="I476" t="str">
            <v>56</v>
          </cell>
          <cell r="J476" t="str">
            <v>POWER GENERATION</v>
          </cell>
          <cell r="K476" t="str">
            <v>NonBarg</v>
          </cell>
          <cell r="L476" t="str">
            <v>NonProd</v>
          </cell>
          <cell r="M476" t="str">
            <v>No</v>
          </cell>
          <cell r="N476" t="str">
            <v>Other</v>
          </cell>
          <cell r="O476">
            <v>0</v>
          </cell>
          <cell r="P476">
            <v>-1293533.3999999999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970</v>
          </cell>
          <cell r="C477" t="str">
            <v>PRETAX MEDICAL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990</v>
          </cell>
          <cell r="I477" t="str">
            <v>58</v>
          </cell>
          <cell r="J477" t="str">
            <v>INFO MANAGEMENT</v>
          </cell>
          <cell r="K477" t="str">
            <v>NonBarg</v>
          </cell>
          <cell r="L477" t="str">
            <v>NonProd</v>
          </cell>
          <cell r="M477" t="str">
            <v>No</v>
          </cell>
          <cell r="N477" t="str">
            <v>Other</v>
          </cell>
          <cell r="O477">
            <v>0</v>
          </cell>
          <cell r="P477">
            <v>-2194634.88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970</v>
          </cell>
          <cell r="C478" t="str">
            <v>PRETAX MEDICAL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1072</v>
          </cell>
          <cell r="I478" t="str">
            <v>61</v>
          </cell>
          <cell r="J478" t="str">
            <v>GOVT AFFAIRS - STATE</v>
          </cell>
          <cell r="K478" t="str">
            <v>NonBarg</v>
          </cell>
          <cell r="L478" t="str">
            <v>NonProd</v>
          </cell>
          <cell r="M478" t="str">
            <v>No</v>
          </cell>
          <cell r="N478" t="str">
            <v>Other</v>
          </cell>
          <cell r="O478">
            <v>0</v>
          </cell>
          <cell r="P478">
            <v>-4752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970</v>
          </cell>
          <cell r="C479" t="str">
            <v>PRETAX MEDICAL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1107</v>
          </cell>
          <cell r="I479" t="str">
            <v>62</v>
          </cell>
          <cell r="J479" t="str">
            <v>ENERGY MARKETING</v>
          </cell>
          <cell r="K479" t="str">
            <v>NonBarg</v>
          </cell>
          <cell r="L479" t="str">
            <v>NonProd</v>
          </cell>
          <cell r="M479" t="str">
            <v>No</v>
          </cell>
          <cell r="N479" t="str">
            <v>Other</v>
          </cell>
          <cell r="O479">
            <v>0</v>
          </cell>
          <cell r="P479">
            <v>-157339.5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970</v>
          </cell>
          <cell r="C480" t="str">
            <v>PRETAX MEDICAL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1169</v>
          </cell>
          <cell r="I480" t="str">
            <v>63</v>
          </cell>
          <cell r="J480" t="str">
            <v>REGULATORY AFFAIRS</v>
          </cell>
          <cell r="K480" t="str">
            <v>NonBarg</v>
          </cell>
          <cell r="L480" t="str">
            <v>NonProd</v>
          </cell>
          <cell r="M480" t="str">
            <v>No</v>
          </cell>
          <cell r="N480" t="str">
            <v>Other</v>
          </cell>
          <cell r="O480">
            <v>0</v>
          </cell>
          <cell r="P480">
            <v>-133558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971</v>
          </cell>
          <cell r="C481" t="str">
            <v>MEDICAL BENEFIT $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38</v>
          </cell>
          <cell r="I481" t="str">
            <v>31</v>
          </cell>
          <cell r="J481" t="str">
            <v>NUCLEAR DIVISION</v>
          </cell>
          <cell r="K481" t="str">
            <v>Barg</v>
          </cell>
          <cell r="L481" t="str">
            <v>NonProd</v>
          </cell>
          <cell r="M481" t="str">
            <v>No</v>
          </cell>
          <cell r="N481" t="str">
            <v>Other</v>
          </cell>
          <cell r="O481">
            <v>0</v>
          </cell>
          <cell r="P481">
            <v>2422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971</v>
          </cell>
          <cell r="C482" t="str">
            <v>MEDICAL BENEFIT $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381</v>
          </cell>
          <cell r="I482" t="str">
            <v>56</v>
          </cell>
          <cell r="J482" t="str">
            <v>POWER GENERATION</v>
          </cell>
          <cell r="K482" t="str">
            <v>Barg</v>
          </cell>
          <cell r="L482" t="str">
            <v>NonProd</v>
          </cell>
          <cell r="M482" t="str">
            <v>No</v>
          </cell>
          <cell r="N482" t="str">
            <v>Other</v>
          </cell>
          <cell r="O482">
            <v>0</v>
          </cell>
          <cell r="P482">
            <v>592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971</v>
          </cell>
          <cell r="C483" t="str">
            <v>MEDICAL BENEFIT $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33</v>
          </cell>
          <cell r="I483" t="str">
            <v>31</v>
          </cell>
          <cell r="J483" t="str">
            <v>NUCLEAR DIVISION</v>
          </cell>
          <cell r="K483" t="str">
            <v>NonBarg</v>
          </cell>
          <cell r="L483" t="str">
            <v>NonProd</v>
          </cell>
          <cell r="M483" t="str">
            <v>No</v>
          </cell>
          <cell r="N483" t="str">
            <v>Other</v>
          </cell>
          <cell r="O483">
            <v>0</v>
          </cell>
          <cell r="P483">
            <v>2742817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971</v>
          </cell>
          <cell r="C484" t="str">
            <v>MEDICAL BENEFIT $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149</v>
          </cell>
          <cell r="I484" t="str">
            <v>33</v>
          </cell>
          <cell r="J484" t="str">
            <v>FINANCIAL</v>
          </cell>
          <cell r="K484" t="str">
            <v>NonBarg</v>
          </cell>
          <cell r="L484" t="str">
            <v>NonProd</v>
          </cell>
          <cell r="M484" t="str">
            <v>No</v>
          </cell>
          <cell r="N484" t="str">
            <v>Other</v>
          </cell>
          <cell r="O484">
            <v>0</v>
          </cell>
          <cell r="P484">
            <v>441183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971</v>
          </cell>
          <cell r="C485" t="str">
            <v>MEDICAL BENEFIT $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260</v>
          </cell>
          <cell r="I485" t="str">
            <v>34</v>
          </cell>
          <cell r="J485" t="str">
            <v>HUMAN RESRC &amp; CORP SVCS</v>
          </cell>
          <cell r="K485" t="str">
            <v>NonBarg</v>
          </cell>
          <cell r="L485" t="str">
            <v>NonProd</v>
          </cell>
          <cell r="M485" t="str">
            <v>No</v>
          </cell>
          <cell r="N485" t="str">
            <v>Other</v>
          </cell>
          <cell r="O485">
            <v>0</v>
          </cell>
          <cell r="P485">
            <v>1508592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971</v>
          </cell>
          <cell r="C486" t="str">
            <v>MEDICAL BENEFIT $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369</v>
          </cell>
          <cell r="I486" t="str">
            <v>35</v>
          </cell>
          <cell r="J486" t="str">
            <v>GENERAL COUNSEL</v>
          </cell>
          <cell r="K486" t="str">
            <v>NonBarg</v>
          </cell>
          <cell r="L486" t="str">
            <v>NonProd</v>
          </cell>
          <cell r="M486" t="str">
            <v>No</v>
          </cell>
          <cell r="N486" t="str">
            <v>Other</v>
          </cell>
          <cell r="O486">
            <v>0</v>
          </cell>
          <cell r="P486">
            <v>225568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971</v>
          </cell>
          <cell r="C487" t="str">
            <v>MEDICAL BENEFIT $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435</v>
          </cell>
          <cell r="I487" t="str">
            <v>36</v>
          </cell>
          <cell r="J487" t="str">
            <v>GOVT AFFAIRS - FED</v>
          </cell>
          <cell r="K487" t="str">
            <v>NonBarg</v>
          </cell>
          <cell r="L487" t="str">
            <v>NonProd</v>
          </cell>
          <cell r="M487" t="str">
            <v>No</v>
          </cell>
          <cell r="N487" t="str">
            <v>Other</v>
          </cell>
          <cell r="O487">
            <v>0</v>
          </cell>
          <cell r="P487">
            <v>9777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971</v>
          </cell>
          <cell r="C488" t="str">
            <v>MEDICAL BENEFIT $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479</v>
          </cell>
          <cell r="I488" t="str">
            <v>37</v>
          </cell>
          <cell r="J488" t="str">
            <v>CORP COMMUNICATIONS</v>
          </cell>
          <cell r="K488" t="str">
            <v>NonBarg</v>
          </cell>
          <cell r="L488" t="str">
            <v>NonProd</v>
          </cell>
          <cell r="M488" t="str">
            <v>No</v>
          </cell>
          <cell r="N488" t="str">
            <v>Other</v>
          </cell>
          <cell r="O488">
            <v>0</v>
          </cell>
          <cell r="P488">
            <v>173532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971</v>
          </cell>
          <cell r="C489" t="str">
            <v>MEDICAL BENEFIT $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531</v>
          </cell>
          <cell r="I489" t="str">
            <v>38</v>
          </cell>
          <cell r="J489" t="str">
            <v>INTERNAL AUDITING</v>
          </cell>
          <cell r="K489" t="str">
            <v>NonBarg</v>
          </cell>
          <cell r="L489" t="str">
            <v>NonProd</v>
          </cell>
          <cell r="M489" t="str">
            <v>No</v>
          </cell>
          <cell r="N489" t="str">
            <v>Other</v>
          </cell>
          <cell r="O489">
            <v>0</v>
          </cell>
          <cell r="P489">
            <v>56598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971</v>
          </cell>
          <cell r="C490" t="str">
            <v>MEDICAL BENEFIT $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598</v>
          </cell>
          <cell r="I490" t="str">
            <v>51</v>
          </cell>
          <cell r="J490" t="str">
            <v>CUSTOMER SERVICE</v>
          </cell>
          <cell r="K490" t="str">
            <v>NonBarg</v>
          </cell>
          <cell r="L490" t="str">
            <v>NonProd</v>
          </cell>
          <cell r="M490" t="str">
            <v>No</v>
          </cell>
          <cell r="N490" t="str">
            <v>Other</v>
          </cell>
          <cell r="O490">
            <v>0</v>
          </cell>
          <cell r="P490">
            <v>4698147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971</v>
          </cell>
          <cell r="C491" t="str">
            <v>MEDICAL BENEFIT $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712</v>
          </cell>
          <cell r="I491" t="str">
            <v>53</v>
          </cell>
          <cell r="J491" t="str">
            <v>POWER SYSTEMS</v>
          </cell>
          <cell r="K491" t="str">
            <v>NonBarg</v>
          </cell>
          <cell r="L491" t="str">
            <v>NonProd</v>
          </cell>
          <cell r="M491" t="str">
            <v>No</v>
          </cell>
          <cell r="N491" t="str">
            <v>Other</v>
          </cell>
          <cell r="O491">
            <v>0</v>
          </cell>
          <cell r="P491">
            <v>4208118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971</v>
          </cell>
          <cell r="C492" t="str">
            <v>MEDICAL BENEFIT $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821</v>
          </cell>
          <cell r="I492" t="str">
            <v>54</v>
          </cell>
          <cell r="J492" t="str">
            <v>RESOURCE PLANNING</v>
          </cell>
          <cell r="K492" t="str">
            <v>NonBarg</v>
          </cell>
          <cell r="L492" t="str">
            <v>NonProd</v>
          </cell>
          <cell r="M492" t="str">
            <v>No</v>
          </cell>
          <cell r="N492" t="str">
            <v>Other</v>
          </cell>
          <cell r="O492">
            <v>0</v>
          </cell>
          <cell r="P492">
            <v>71040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971</v>
          </cell>
          <cell r="C493" t="str">
            <v>MEDICAL BENEFIT $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888</v>
          </cell>
          <cell r="I493" t="str">
            <v>56</v>
          </cell>
          <cell r="J493" t="str">
            <v>POWER GENERATION</v>
          </cell>
          <cell r="K493" t="str">
            <v>NonBarg</v>
          </cell>
          <cell r="L493" t="str">
            <v>NonProd</v>
          </cell>
          <cell r="M493" t="str">
            <v>No</v>
          </cell>
          <cell r="N493" t="str">
            <v>Other</v>
          </cell>
          <cell r="O493">
            <v>0</v>
          </cell>
          <cell r="P493">
            <v>1004793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971</v>
          </cell>
          <cell r="C494" t="str">
            <v>MEDICAL BENEFIT $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991</v>
          </cell>
          <cell r="I494" t="str">
            <v>58</v>
          </cell>
          <cell r="J494" t="str">
            <v>INFO MANAGEMENT</v>
          </cell>
          <cell r="K494" t="str">
            <v>NonBarg</v>
          </cell>
          <cell r="L494" t="str">
            <v>NonProd</v>
          </cell>
          <cell r="M494" t="str">
            <v>No</v>
          </cell>
          <cell r="N494" t="str">
            <v>Other</v>
          </cell>
          <cell r="O494">
            <v>0</v>
          </cell>
          <cell r="P494">
            <v>1784760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971</v>
          </cell>
          <cell r="C495" t="str">
            <v>MEDICAL BENEFIT $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1073</v>
          </cell>
          <cell r="I495" t="str">
            <v>61</v>
          </cell>
          <cell r="J495" t="str">
            <v>GOVT AFFAIRS - STATE</v>
          </cell>
          <cell r="K495" t="str">
            <v>NonBarg</v>
          </cell>
          <cell r="L495" t="str">
            <v>NonProd</v>
          </cell>
          <cell r="M495" t="str">
            <v>No</v>
          </cell>
          <cell r="N495" t="str">
            <v>Other</v>
          </cell>
          <cell r="O495">
            <v>0</v>
          </cell>
          <cell r="P495">
            <v>3552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971</v>
          </cell>
          <cell r="C496" t="str">
            <v>MEDICAL BENEFIT $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1108</v>
          </cell>
          <cell r="I496" t="str">
            <v>62</v>
          </cell>
          <cell r="J496" t="str">
            <v>ENERGY MARKETING</v>
          </cell>
          <cell r="K496" t="str">
            <v>NonBarg</v>
          </cell>
          <cell r="L496" t="str">
            <v>NonProd</v>
          </cell>
          <cell r="M496" t="str">
            <v>No</v>
          </cell>
          <cell r="N496" t="str">
            <v>Other</v>
          </cell>
          <cell r="O496">
            <v>0</v>
          </cell>
          <cell r="P496">
            <v>125483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971</v>
          </cell>
          <cell r="C497" t="str">
            <v>MEDICAL BENEFIT $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1170</v>
          </cell>
          <cell r="I497" t="str">
            <v>63</v>
          </cell>
          <cell r="J497" t="str">
            <v>REGULATORY AFFAIRS</v>
          </cell>
          <cell r="K497" t="str">
            <v>NonBarg</v>
          </cell>
          <cell r="L497" t="str">
            <v>NonProd</v>
          </cell>
          <cell r="M497" t="str">
            <v>No</v>
          </cell>
          <cell r="N497" t="str">
            <v>Other</v>
          </cell>
          <cell r="O497">
            <v>0</v>
          </cell>
          <cell r="P497">
            <v>105244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972</v>
          </cell>
          <cell r="C498" t="str">
            <v>PRETAX DENTAL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39</v>
          </cell>
          <cell r="I498" t="str">
            <v>31</v>
          </cell>
          <cell r="J498" t="str">
            <v>NUCLEAR DIVISION</v>
          </cell>
          <cell r="K498" t="str">
            <v>Barg</v>
          </cell>
          <cell r="L498" t="str">
            <v>NonProd</v>
          </cell>
          <cell r="M498" t="str">
            <v>No</v>
          </cell>
          <cell r="N498" t="str">
            <v>Other</v>
          </cell>
          <cell r="O498">
            <v>0</v>
          </cell>
          <cell r="P498">
            <v>-57151.65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972</v>
          </cell>
          <cell r="C499" t="str">
            <v>PRETAX DENTAL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142</v>
          </cell>
          <cell r="I499" t="str">
            <v>34</v>
          </cell>
          <cell r="J499" t="str">
            <v>HUMAN RESRC &amp; CORP SVCS</v>
          </cell>
          <cell r="K499" t="str">
            <v>Barg</v>
          </cell>
          <cell r="L499" t="str">
            <v>NonProd</v>
          </cell>
          <cell r="M499" t="str">
            <v>No</v>
          </cell>
          <cell r="N499" t="str">
            <v>Other</v>
          </cell>
          <cell r="O499">
            <v>0</v>
          </cell>
          <cell r="P499">
            <v>-632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972</v>
          </cell>
          <cell r="C500" t="str">
            <v>PRETAX DENTAL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195</v>
          </cell>
          <cell r="I500" t="str">
            <v>51</v>
          </cell>
          <cell r="J500" t="str">
            <v>CUSTOMER SERVICE</v>
          </cell>
          <cell r="K500" t="str">
            <v>Barg</v>
          </cell>
          <cell r="L500" t="str">
            <v>NonProd</v>
          </cell>
          <cell r="M500" t="str">
            <v>No</v>
          </cell>
          <cell r="N500" t="str">
            <v>Other</v>
          </cell>
          <cell r="O500">
            <v>0</v>
          </cell>
          <cell r="P500">
            <v>-955.08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972</v>
          </cell>
          <cell r="C501" t="str">
            <v>PRETAX DENTAL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255</v>
          </cell>
          <cell r="I501" t="str">
            <v>53</v>
          </cell>
          <cell r="J501" t="str">
            <v>POWER SYSTEMS</v>
          </cell>
          <cell r="K501" t="str">
            <v>Barg</v>
          </cell>
          <cell r="L501" t="str">
            <v>NonProd</v>
          </cell>
          <cell r="M501" t="str">
            <v>No</v>
          </cell>
          <cell r="N501" t="str">
            <v>Other</v>
          </cell>
          <cell r="O501">
            <v>0</v>
          </cell>
          <cell r="P501">
            <v>-225669.68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972</v>
          </cell>
          <cell r="C502" t="str">
            <v>PRETAX DENTAL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382</v>
          </cell>
          <cell r="I502" t="str">
            <v>56</v>
          </cell>
          <cell r="J502" t="str">
            <v>POWER GENERATION</v>
          </cell>
          <cell r="K502" t="str">
            <v>Barg</v>
          </cell>
          <cell r="L502" t="str">
            <v>NonProd</v>
          </cell>
          <cell r="M502" t="str">
            <v>No</v>
          </cell>
          <cell r="N502" t="str">
            <v>Other</v>
          </cell>
          <cell r="O502">
            <v>0</v>
          </cell>
          <cell r="P502">
            <v>-57914.080000000002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972</v>
          </cell>
          <cell r="C503" t="str">
            <v>PRETAX DENTAL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464</v>
          </cell>
          <cell r="I503" t="str">
            <v>58</v>
          </cell>
          <cell r="J503" t="str">
            <v>INFO MANAGEMENT</v>
          </cell>
          <cell r="K503" t="str">
            <v>Barg</v>
          </cell>
          <cell r="L503" t="str">
            <v>NonProd</v>
          </cell>
          <cell r="M503" t="str">
            <v>No</v>
          </cell>
          <cell r="N503" t="str">
            <v>Other</v>
          </cell>
          <cell r="O503">
            <v>0</v>
          </cell>
          <cell r="P503">
            <v>-1698.72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972</v>
          </cell>
          <cell r="C504" t="str">
            <v>PRETAX DENTAL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34</v>
          </cell>
          <cell r="I504" t="str">
            <v>31</v>
          </cell>
          <cell r="J504" t="str">
            <v>NUCLEAR DIVISION</v>
          </cell>
          <cell r="K504" t="str">
            <v>NonBarg</v>
          </cell>
          <cell r="L504" t="str">
            <v>NonProd</v>
          </cell>
          <cell r="M504" t="str">
            <v>No</v>
          </cell>
          <cell r="N504" t="str">
            <v>Other</v>
          </cell>
          <cell r="O504">
            <v>0</v>
          </cell>
          <cell r="P504">
            <v>-183943.38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972</v>
          </cell>
          <cell r="C505" t="str">
            <v>PRETAX DENTAL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150</v>
          </cell>
          <cell r="I505" t="str">
            <v>33</v>
          </cell>
          <cell r="J505" t="str">
            <v>FINANCIAL</v>
          </cell>
          <cell r="K505" t="str">
            <v>NonBarg</v>
          </cell>
          <cell r="L505" t="str">
            <v>NonProd</v>
          </cell>
          <cell r="M505" t="str">
            <v>No</v>
          </cell>
          <cell r="N505" t="str">
            <v>Other</v>
          </cell>
          <cell r="O505">
            <v>0</v>
          </cell>
          <cell r="P505">
            <v>-27801.41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972</v>
          </cell>
          <cell r="C506" t="str">
            <v>PRETAX DENTAL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261</v>
          </cell>
          <cell r="I506" t="str">
            <v>34</v>
          </cell>
          <cell r="J506" t="str">
            <v>HUMAN RESRC &amp; CORP SVCS</v>
          </cell>
          <cell r="K506" t="str">
            <v>NonBarg</v>
          </cell>
          <cell r="L506" t="str">
            <v>NonProd</v>
          </cell>
          <cell r="M506" t="str">
            <v>No</v>
          </cell>
          <cell r="N506" t="str">
            <v>Other</v>
          </cell>
          <cell r="O506">
            <v>0</v>
          </cell>
          <cell r="P506">
            <v>-97878.78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972</v>
          </cell>
          <cell r="C507" t="str">
            <v>PRETAX DENTAL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370</v>
          </cell>
          <cell r="I507" t="str">
            <v>35</v>
          </cell>
          <cell r="J507" t="str">
            <v>GENERAL COUNSEL</v>
          </cell>
          <cell r="K507" t="str">
            <v>NonBarg</v>
          </cell>
          <cell r="L507" t="str">
            <v>NonProd</v>
          </cell>
          <cell r="M507" t="str">
            <v>No</v>
          </cell>
          <cell r="N507" t="str">
            <v>Other</v>
          </cell>
          <cell r="O507">
            <v>0</v>
          </cell>
          <cell r="P507">
            <v>-15916.86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972</v>
          </cell>
          <cell r="C508" t="str">
            <v>PRETAX DENTAL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436</v>
          </cell>
          <cell r="I508" t="str">
            <v>36</v>
          </cell>
          <cell r="J508" t="str">
            <v>GOVT AFFAIRS - FED</v>
          </cell>
          <cell r="K508" t="str">
            <v>NonBarg</v>
          </cell>
          <cell r="L508" t="str">
            <v>NonProd</v>
          </cell>
          <cell r="M508" t="str">
            <v>No</v>
          </cell>
          <cell r="N508" t="str">
            <v>Other</v>
          </cell>
          <cell r="O508">
            <v>0</v>
          </cell>
          <cell r="P508">
            <v>-675.75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972</v>
          </cell>
          <cell r="C509" t="str">
            <v>PRETAX DENTAL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480</v>
          </cell>
          <cell r="I509" t="str">
            <v>37</v>
          </cell>
          <cell r="J509" t="str">
            <v>CORP COMMUNICATIONS</v>
          </cell>
          <cell r="K509" t="str">
            <v>NonBarg</v>
          </cell>
          <cell r="L509" t="str">
            <v>NonProd</v>
          </cell>
          <cell r="M509" t="str">
            <v>No</v>
          </cell>
          <cell r="N509" t="str">
            <v>Other</v>
          </cell>
          <cell r="O509">
            <v>0</v>
          </cell>
          <cell r="P509">
            <v>-11008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972</v>
          </cell>
          <cell r="C510" t="str">
            <v>PRETAX DENTAL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532</v>
          </cell>
          <cell r="I510" t="str">
            <v>38</v>
          </cell>
          <cell r="J510" t="str">
            <v>INTERNAL AUDITING</v>
          </cell>
          <cell r="K510" t="str">
            <v>NonBarg</v>
          </cell>
          <cell r="L510" t="str">
            <v>NonProd</v>
          </cell>
          <cell r="M510" t="str">
            <v>No</v>
          </cell>
          <cell r="N510" t="str">
            <v>Other</v>
          </cell>
          <cell r="O510">
            <v>0</v>
          </cell>
          <cell r="P510">
            <v>-3259.53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972</v>
          </cell>
          <cell r="C511" t="str">
            <v>PRETAX DENTAL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599</v>
          </cell>
          <cell r="I511" t="str">
            <v>51</v>
          </cell>
          <cell r="J511" t="str">
            <v>CUSTOMER SERVICE</v>
          </cell>
          <cell r="K511" t="str">
            <v>NonBarg</v>
          </cell>
          <cell r="L511" t="str">
            <v>NonProd</v>
          </cell>
          <cell r="M511" t="str">
            <v>No</v>
          </cell>
          <cell r="N511" t="str">
            <v>Other</v>
          </cell>
          <cell r="O511">
            <v>0</v>
          </cell>
          <cell r="P511">
            <v>-338768.74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972</v>
          </cell>
          <cell r="C512" t="str">
            <v>PRETAX DENTAL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713</v>
          </cell>
          <cell r="I512" t="str">
            <v>53</v>
          </cell>
          <cell r="J512" t="str">
            <v>POWER SYSTEMS</v>
          </cell>
          <cell r="K512" t="str">
            <v>NonBarg</v>
          </cell>
          <cell r="L512" t="str">
            <v>NonProd</v>
          </cell>
          <cell r="M512" t="str">
            <v>No</v>
          </cell>
          <cell r="N512" t="str">
            <v>Other</v>
          </cell>
          <cell r="O512">
            <v>0</v>
          </cell>
          <cell r="P512">
            <v>-277736.75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972</v>
          </cell>
          <cell r="C513" t="str">
            <v>PRETAX DENTAL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822</v>
          </cell>
          <cell r="I513" t="str">
            <v>54</v>
          </cell>
          <cell r="J513" t="str">
            <v>RESOURCE PLANNING</v>
          </cell>
          <cell r="K513" t="str">
            <v>NonBarg</v>
          </cell>
          <cell r="L513" t="str">
            <v>NonProd</v>
          </cell>
          <cell r="M513" t="str">
            <v>No</v>
          </cell>
          <cell r="N513" t="str">
            <v>Other</v>
          </cell>
          <cell r="O513">
            <v>0</v>
          </cell>
          <cell r="P513">
            <v>-4917.72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972</v>
          </cell>
          <cell r="C514" t="str">
            <v>PRETAX DENTAL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889</v>
          </cell>
          <cell r="I514" t="str">
            <v>56</v>
          </cell>
          <cell r="J514" t="str">
            <v>POWER GENERATION</v>
          </cell>
          <cell r="K514" t="str">
            <v>NonBarg</v>
          </cell>
          <cell r="L514" t="str">
            <v>NonProd</v>
          </cell>
          <cell r="M514" t="str">
            <v>No</v>
          </cell>
          <cell r="N514" t="str">
            <v>Other</v>
          </cell>
          <cell r="O514">
            <v>0</v>
          </cell>
          <cell r="P514">
            <v>-68750.149999999994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972</v>
          </cell>
          <cell r="C515" t="str">
            <v>PRETAX DENTAL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992</v>
          </cell>
          <cell r="I515" t="str">
            <v>58</v>
          </cell>
          <cell r="J515" t="str">
            <v>INFO MANAGEMENT</v>
          </cell>
          <cell r="K515" t="str">
            <v>NonBarg</v>
          </cell>
          <cell r="L515" t="str">
            <v>NonProd</v>
          </cell>
          <cell r="M515" t="str">
            <v>No</v>
          </cell>
          <cell r="N515" t="str">
            <v>Other</v>
          </cell>
          <cell r="O515">
            <v>0</v>
          </cell>
          <cell r="P515">
            <v>-115913.62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972</v>
          </cell>
          <cell r="C516" t="str">
            <v>PRETAX DENTAL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1074</v>
          </cell>
          <cell r="I516" t="str">
            <v>61</v>
          </cell>
          <cell r="J516" t="str">
            <v>GOVT AFFAIRS - STATE</v>
          </cell>
          <cell r="K516" t="str">
            <v>NonBarg</v>
          </cell>
          <cell r="L516" t="str">
            <v>NonProd</v>
          </cell>
          <cell r="M516" t="str">
            <v>No</v>
          </cell>
          <cell r="N516" t="str">
            <v>Other</v>
          </cell>
          <cell r="O516">
            <v>0</v>
          </cell>
          <cell r="P516">
            <v>-258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972</v>
          </cell>
          <cell r="C517" t="str">
            <v>PRETAX DENTAL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1109</v>
          </cell>
          <cell r="I517" t="str">
            <v>62</v>
          </cell>
          <cell r="J517" t="str">
            <v>ENERGY MARKETING</v>
          </cell>
          <cell r="K517" t="str">
            <v>NonBarg</v>
          </cell>
          <cell r="L517" t="str">
            <v>NonProd</v>
          </cell>
          <cell r="M517" t="str">
            <v>No</v>
          </cell>
          <cell r="N517" t="str">
            <v>Other</v>
          </cell>
          <cell r="O517">
            <v>0</v>
          </cell>
          <cell r="P517">
            <v>-7909.45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972</v>
          </cell>
          <cell r="C518" t="str">
            <v>PRETAX DENTAL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1171</v>
          </cell>
          <cell r="I518" t="str">
            <v>63</v>
          </cell>
          <cell r="J518" t="str">
            <v>REGULATORY AFFAIRS</v>
          </cell>
          <cell r="K518" t="str">
            <v>NonBarg</v>
          </cell>
          <cell r="L518" t="str">
            <v>NonProd</v>
          </cell>
          <cell r="M518" t="str">
            <v>No</v>
          </cell>
          <cell r="N518" t="str">
            <v>Other</v>
          </cell>
          <cell r="O518">
            <v>0</v>
          </cell>
          <cell r="P518">
            <v>-6431.78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973</v>
          </cell>
          <cell r="C519" t="str">
            <v>DENTAL BENEFIT $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40</v>
          </cell>
          <cell r="I519" t="str">
            <v>31</v>
          </cell>
          <cell r="J519" t="str">
            <v>NUCLEAR DIVISION</v>
          </cell>
          <cell r="K519" t="str">
            <v>Barg</v>
          </cell>
          <cell r="L519" t="str">
            <v>NonProd</v>
          </cell>
          <cell r="M519" t="str">
            <v>No</v>
          </cell>
          <cell r="N519" t="str">
            <v>Other</v>
          </cell>
          <cell r="O519">
            <v>0</v>
          </cell>
          <cell r="P519">
            <v>78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973</v>
          </cell>
          <cell r="C520" t="str">
            <v>DENTAL BENEFIT $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383</v>
          </cell>
          <cell r="I520" t="str">
            <v>56</v>
          </cell>
          <cell r="J520" t="str">
            <v>POWER GENERATION</v>
          </cell>
          <cell r="K520" t="str">
            <v>Barg</v>
          </cell>
          <cell r="L520" t="str">
            <v>NonProd</v>
          </cell>
          <cell r="M520" t="str">
            <v>No</v>
          </cell>
          <cell r="N520" t="str">
            <v>Other</v>
          </cell>
          <cell r="O520">
            <v>0</v>
          </cell>
          <cell r="P520">
            <v>13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973</v>
          </cell>
          <cell r="C521" t="str">
            <v>DENTAL BENEFIT $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35</v>
          </cell>
          <cell r="I521" t="str">
            <v>31</v>
          </cell>
          <cell r="J521" t="str">
            <v>NUCLEAR DIVISION</v>
          </cell>
          <cell r="K521" t="str">
            <v>NonBarg</v>
          </cell>
          <cell r="L521" t="str">
            <v>NonProd</v>
          </cell>
          <cell r="M521" t="str">
            <v>No</v>
          </cell>
          <cell r="N521" t="str">
            <v>Other</v>
          </cell>
          <cell r="O521">
            <v>0</v>
          </cell>
          <cell r="P521">
            <v>73242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973</v>
          </cell>
          <cell r="C522" t="str">
            <v>DENTAL BENEFIT $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151</v>
          </cell>
          <cell r="I522" t="str">
            <v>33</v>
          </cell>
          <cell r="J522" t="str">
            <v>FINANCIAL</v>
          </cell>
          <cell r="K522" t="str">
            <v>NonBarg</v>
          </cell>
          <cell r="L522" t="str">
            <v>NonProd</v>
          </cell>
          <cell r="M522" t="str">
            <v>No</v>
          </cell>
          <cell r="N522" t="str">
            <v>Other</v>
          </cell>
          <cell r="O522">
            <v>0</v>
          </cell>
          <cell r="P522">
            <v>12512.5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973</v>
          </cell>
          <cell r="C523" t="str">
            <v>DENTAL BENEFIT $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262</v>
          </cell>
          <cell r="I523" t="str">
            <v>34</v>
          </cell>
          <cell r="J523" t="str">
            <v>HUMAN RESRC &amp; CORP SVCS</v>
          </cell>
          <cell r="K523" t="str">
            <v>NonBarg</v>
          </cell>
          <cell r="L523" t="str">
            <v>NonProd</v>
          </cell>
          <cell r="M523" t="str">
            <v>No</v>
          </cell>
          <cell r="N523" t="str">
            <v>Other</v>
          </cell>
          <cell r="O523">
            <v>0</v>
          </cell>
          <cell r="P523">
            <v>42051.75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973</v>
          </cell>
          <cell r="C524" t="str">
            <v>DENTAL BENEFIT $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371</v>
          </cell>
          <cell r="I524" t="str">
            <v>35</v>
          </cell>
          <cell r="J524" t="str">
            <v>GENERAL COUNSEL</v>
          </cell>
          <cell r="K524" t="str">
            <v>NonBarg</v>
          </cell>
          <cell r="L524" t="str">
            <v>NonProd</v>
          </cell>
          <cell r="M524" t="str">
            <v>No</v>
          </cell>
          <cell r="N524" t="str">
            <v>Other</v>
          </cell>
          <cell r="O524">
            <v>0</v>
          </cell>
          <cell r="P524">
            <v>6266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973</v>
          </cell>
          <cell r="C525" t="str">
            <v>DENTAL BENEFIT $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437</v>
          </cell>
          <cell r="I525" t="str">
            <v>36</v>
          </cell>
          <cell r="J525" t="str">
            <v>GOVT AFFAIRS - FED</v>
          </cell>
          <cell r="K525" t="str">
            <v>NonBarg</v>
          </cell>
          <cell r="L525" t="str">
            <v>NonProd</v>
          </cell>
          <cell r="M525" t="str">
            <v>No</v>
          </cell>
          <cell r="N525" t="str">
            <v>Other</v>
          </cell>
          <cell r="O525">
            <v>0</v>
          </cell>
          <cell r="P525">
            <v>334.75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973</v>
          </cell>
          <cell r="C526" t="str">
            <v>DENTAL BENEFIT $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481</v>
          </cell>
          <cell r="I526" t="str">
            <v>37</v>
          </cell>
          <cell r="J526" t="str">
            <v>CORP COMMUNICATIONS</v>
          </cell>
          <cell r="K526" t="str">
            <v>NonBarg</v>
          </cell>
          <cell r="L526" t="str">
            <v>NonProd</v>
          </cell>
          <cell r="M526" t="str">
            <v>No</v>
          </cell>
          <cell r="N526" t="str">
            <v>Other</v>
          </cell>
          <cell r="O526">
            <v>0</v>
          </cell>
          <cell r="P526">
            <v>5206.5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973</v>
          </cell>
          <cell r="C527" t="str">
            <v>DENTAL BENEFIT $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533</v>
          </cell>
          <cell r="I527" t="str">
            <v>38</v>
          </cell>
          <cell r="J527" t="str">
            <v>INTERNAL AUDITING</v>
          </cell>
          <cell r="K527" t="str">
            <v>NonBarg</v>
          </cell>
          <cell r="L527" t="str">
            <v>NonProd</v>
          </cell>
          <cell r="M527" t="str">
            <v>No</v>
          </cell>
          <cell r="N527" t="str">
            <v>Other</v>
          </cell>
          <cell r="O527">
            <v>0</v>
          </cell>
          <cell r="P527">
            <v>1680.25</v>
          </cell>
          <cell r="Q527">
            <v>0</v>
          </cell>
          <cell r="R527">
            <v>0</v>
          </cell>
          <cell r="S527">
            <v>0</v>
          </cell>
        </row>
        <row r="528">
          <cell r="B528" t="str">
            <v>973</v>
          </cell>
          <cell r="C528" t="str">
            <v>DENTAL BENEFIT $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600</v>
          </cell>
          <cell r="I528" t="str">
            <v>51</v>
          </cell>
          <cell r="J528" t="str">
            <v>CUSTOMER SERVICE</v>
          </cell>
          <cell r="K528" t="str">
            <v>NonBarg</v>
          </cell>
          <cell r="L528" t="str">
            <v>NonProd</v>
          </cell>
          <cell r="M528" t="str">
            <v>No</v>
          </cell>
          <cell r="N528" t="str">
            <v>Other</v>
          </cell>
          <cell r="O528">
            <v>0</v>
          </cell>
          <cell r="P528">
            <v>139724</v>
          </cell>
          <cell r="Q528">
            <v>0</v>
          </cell>
          <cell r="R528">
            <v>0</v>
          </cell>
          <cell r="S528">
            <v>0</v>
          </cell>
        </row>
        <row r="529">
          <cell r="B529" t="str">
            <v>973</v>
          </cell>
          <cell r="C529" t="str">
            <v>DENTAL BENEFIT $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714</v>
          </cell>
          <cell r="I529" t="str">
            <v>53</v>
          </cell>
          <cell r="J529" t="str">
            <v>POWER SYSTEMS</v>
          </cell>
          <cell r="K529" t="str">
            <v>NonBarg</v>
          </cell>
          <cell r="L529" t="str">
            <v>NonProd</v>
          </cell>
          <cell r="M529" t="str">
            <v>No</v>
          </cell>
          <cell r="N529" t="str">
            <v>Other</v>
          </cell>
          <cell r="O529">
            <v>0</v>
          </cell>
          <cell r="P529">
            <v>117757.25</v>
          </cell>
          <cell r="Q529">
            <v>0</v>
          </cell>
          <cell r="R529">
            <v>0</v>
          </cell>
          <cell r="S529">
            <v>0</v>
          </cell>
        </row>
        <row r="530">
          <cell r="B530" t="str">
            <v>973</v>
          </cell>
          <cell r="C530" t="str">
            <v>DENTAL BENEFIT $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823</v>
          </cell>
          <cell r="I530" t="str">
            <v>54</v>
          </cell>
          <cell r="J530" t="str">
            <v>RESOURCE PLANNING</v>
          </cell>
          <cell r="K530" t="str">
            <v>NonBarg</v>
          </cell>
          <cell r="L530" t="str">
            <v>NonProd</v>
          </cell>
          <cell r="M530" t="str">
            <v>No</v>
          </cell>
          <cell r="N530" t="str">
            <v>Other</v>
          </cell>
          <cell r="O530">
            <v>0</v>
          </cell>
          <cell r="P530">
            <v>1989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973</v>
          </cell>
          <cell r="C531" t="str">
            <v>DENTAL BENEFIT $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890</v>
          </cell>
          <cell r="I531" t="str">
            <v>56</v>
          </cell>
          <cell r="J531" t="str">
            <v>POWER GENERATION</v>
          </cell>
          <cell r="K531" t="str">
            <v>NonBarg</v>
          </cell>
          <cell r="L531" t="str">
            <v>NonProd</v>
          </cell>
          <cell r="M531" t="str">
            <v>No</v>
          </cell>
          <cell r="N531" t="str">
            <v>Other</v>
          </cell>
          <cell r="O531">
            <v>0</v>
          </cell>
          <cell r="P531">
            <v>26695.5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973</v>
          </cell>
          <cell r="C532" t="str">
            <v>DENTAL BENEFIT $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993</v>
          </cell>
          <cell r="I532" t="str">
            <v>58</v>
          </cell>
          <cell r="J532" t="str">
            <v>INFO MANAGEMENT</v>
          </cell>
          <cell r="K532" t="str">
            <v>NonBarg</v>
          </cell>
          <cell r="L532" t="str">
            <v>NonProd</v>
          </cell>
          <cell r="M532" t="str">
            <v>No</v>
          </cell>
          <cell r="N532" t="str">
            <v>Other</v>
          </cell>
          <cell r="O532">
            <v>0</v>
          </cell>
          <cell r="P532">
            <v>52266.5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973</v>
          </cell>
          <cell r="C533" t="str">
            <v>DENTAL BENEFIT $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1075</v>
          </cell>
          <cell r="I533" t="str">
            <v>61</v>
          </cell>
          <cell r="J533" t="str">
            <v>GOVT AFFAIRS - STATE</v>
          </cell>
          <cell r="K533" t="str">
            <v>NonBarg</v>
          </cell>
          <cell r="L533" t="str">
            <v>NonProd</v>
          </cell>
          <cell r="M533" t="str">
            <v>No</v>
          </cell>
          <cell r="N533" t="str">
            <v>Other</v>
          </cell>
          <cell r="O533">
            <v>0</v>
          </cell>
          <cell r="P533">
            <v>78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973</v>
          </cell>
          <cell r="C534" t="str">
            <v>DENTAL BENEFIT $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1110</v>
          </cell>
          <cell r="I534" t="str">
            <v>62</v>
          </cell>
          <cell r="J534" t="str">
            <v>ENERGY MARKETING</v>
          </cell>
          <cell r="K534" t="str">
            <v>NonBarg</v>
          </cell>
          <cell r="L534" t="str">
            <v>NonProd</v>
          </cell>
          <cell r="M534" t="str">
            <v>No</v>
          </cell>
          <cell r="N534" t="str">
            <v>Other</v>
          </cell>
          <cell r="O534">
            <v>0</v>
          </cell>
          <cell r="P534">
            <v>3484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973</v>
          </cell>
          <cell r="C535" t="str">
            <v>DENTAL BENEFIT $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1172</v>
          </cell>
          <cell r="I535" t="str">
            <v>63</v>
          </cell>
          <cell r="J535" t="str">
            <v>REGULATORY AFFAIRS</v>
          </cell>
          <cell r="K535" t="str">
            <v>NonBarg</v>
          </cell>
          <cell r="L535" t="str">
            <v>NonProd</v>
          </cell>
          <cell r="M535" t="str">
            <v>No</v>
          </cell>
          <cell r="N535" t="str">
            <v>Other</v>
          </cell>
          <cell r="O535">
            <v>0</v>
          </cell>
          <cell r="P535">
            <v>2866.5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974</v>
          </cell>
          <cell r="C536" t="str">
            <v>PRETAX EMP LIFE INS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41</v>
          </cell>
          <cell r="I536" t="str">
            <v>31</v>
          </cell>
          <cell r="J536" t="str">
            <v>NUCLEAR DIVISION</v>
          </cell>
          <cell r="K536" t="str">
            <v>Barg</v>
          </cell>
          <cell r="L536" t="str">
            <v>NonProd</v>
          </cell>
          <cell r="M536" t="str">
            <v>No</v>
          </cell>
          <cell r="N536" t="str">
            <v>Other</v>
          </cell>
          <cell r="O536">
            <v>0</v>
          </cell>
          <cell r="P536">
            <v>-181.42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974</v>
          </cell>
          <cell r="C537" t="str">
            <v>PRETAX EMP LIFE INS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384</v>
          </cell>
          <cell r="I537" t="str">
            <v>56</v>
          </cell>
          <cell r="J537" t="str">
            <v>POWER GENERATION</v>
          </cell>
          <cell r="K537" t="str">
            <v>Barg</v>
          </cell>
          <cell r="L537" t="str">
            <v>NonProd</v>
          </cell>
          <cell r="M537" t="str">
            <v>No</v>
          </cell>
          <cell r="N537" t="str">
            <v>Other</v>
          </cell>
          <cell r="O537">
            <v>0</v>
          </cell>
          <cell r="P537">
            <v>-26.88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974</v>
          </cell>
          <cell r="C538" t="str">
            <v>PRETAX EMP LIFE INS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36</v>
          </cell>
          <cell r="I538" t="str">
            <v>31</v>
          </cell>
          <cell r="J538" t="str">
            <v>NUCLEAR DIVISION</v>
          </cell>
          <cell r="K538" t="str">
            <v>NonBarg</v>
          </cell>
          <cell r="L538" t="str">
            <v>NonProd</v>
          </cell>
          <cell r="M538" t="str">
            <v>No</v>
          </cell>
          <cell r="N538" t="str">
            <v>Other</v>
          </cell>
          <cell r="O538">
            <v>0</v>
          </cell>
          <cell r="P538">
            <v>-400039.07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974</v>
          </cell>
          <cell r="C539" t="str">
            <v>PRETAX EMP LIFE INS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152</v>
          </cell>
          <cell r="I539" t="str">
            <v>33</v>
          </cell>
          <cell r="J539" t="str">
            <v>FINANCIAL</v>
          </cell>
          <cell r="K539" t="str">
            <v>NonBarg</v>
          </cell>
          <cell r="L539" t="str">
            <v>NonProd</v>
          </cell>
          <cell r="M539" t="str">
            <v>No</v>
          </cell>
          <cell r="N539" t="str">
            <v>Other</v>
          </cell>
          <cell r="O539">
            <v>0</v>
          </cell>
          <cell r="P539">
            <v>-42038.62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974</v>
          </cell>
          <cell r="C540" t="str">
            <v>PRETAX EMP LIFE INS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263</v>
          </cell>
          <cell r="I540" t="str">
            <v>34</v>
          </cell>
          <cell r="J540" t="str">
            <v>HUMAN RESRC &amp; CORP SVCS</v>
          </cell>
          <cell r="K540" t="str">
            <v>NonBarg</v>
          </cell>
          <cell r="L540" t="str">
            <v>NonProd</v>
          </cell>
          <cell r="M540" t="str">
            <v>No</v>
          </cell>
          <cell r="N540" t="str">
            <v>Other</v>
          </cell>
          <cell r="O540">
            <v>0</v>
          </cell>
          <cell r="P540">
            <v>-172566.68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974</v>
          </cell>
          <cell r="C541" t="str">
            <v>PRETAX EMP LIFE INS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372</v>
          </cell>
          <cell r="I541" t="str">
            <v>35</v>
          </cell>
          <cell r="J541" t="str">
            <v>GENERAL COUNSEL</v>
          </cell>
          <cell r="K541" t="str">
            <v>NonBarg</v>
          </cell>
          <cell r="L541" t="str">
            <v>NonProd</v>
          </cell>
          <cell r="M541" t="str">
            <v>No</v>
          </cell>
          <cell r="N541" t="str">
            <v>Other</v>
          </cell>
          <cell r="O541">
            <v>0</v>
          </cell>
          <cell r="P541">
            <v>-25417.84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974</v>
          </cell>
          <cell r="C542" t="str">
            <v>PRETAX EMP LIFE INS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438</v>
          </cell>
          <cell r="I542" t="str">
            <v>36</v>
          </cell>
          <cell r="J542" t="str">
            <v>GOVT AFFAIRS - FED</v>
          </cell>
          <cell r="K542" t="str">
            <v>NonBarg</v>
          </cell>
          <cell r="L542" t="str">
            <v>NonProd</v>
          </cell>
          <cell r="M542" t="str">
            <v>No</v>
          </cell>
          <cell r="N542" t="str">
            <v>Other</v>
          </cell>
          <cell r="O542">
            <v>0</v>
          </cell>
          <cell r="P542">
            <v>-899.91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974</v>
          </cell>
          <cell r="C543" t="str">
            <v>PRETAX EMP LIFE INS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482</v>
          </cell>
          <cell r="I543" t="str">
            <v>37</v>
          </cell>
          <cell r="J543" t="str">
            <v>CORP COMMUNICATIONS</v>
          </cell>
          <cell r="K543" t="str">
            <v>NonBarg</v>
          </cell>
          <cell r="L543" t="str">
            <v>NonProd</v>
          </cell>
          <cell r="M543" t="str">
            <v>No</v>
          </cell>
          <cell r="N543" t="str">
            <v>Other</v>
          </cell>
          <cell r="O543">
            <v>0</v>
          </cell>
          <cell r="P543">
            <v>-26428.720000000001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974</v>
          </cell>
          <cell r="C544" t="str">
            <v>PRETAX EMP LIFE INS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534</v>
          </cell>
          <cell r="I544" t="str">
            <v>38</v>
          </cell>
          <cell r="J544" t="str">
            <v>INTERNAL AUDITING</v>
          </cell>
          <cell r="K544" t="str">
            <v>NonBarg</v>
          </cell>
          <cell r="L544" t="str">
            <v>NonProd</v>
          </cell>
          <cell r="M544" t="str">
            <v>No</v>
          </cell>
          <cell r="N544" t="str">
            <v>Other</v>
          </cell>
          <cell r="O544">
            <v>0</v>
          </cell>
          <cell r="P544">
            <v>-3290.54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974</v>
          </cell>
          <cell r="C545" t="str">
            <v>PRETAX EMP LIFE INS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601</v>
          </cell>
          <cell r="I545" t="str">
            <v>51</v>
          </cell>
          <cell r="J545" t="str">
            <v>CUSTOMER SERVICE</v>
          </cell>
          <cell r="K545" t="str">
            <v>NonBarg</v>
          </cell>
          <cell r="L545" t="str">
            <v>NonProd</v>
          </cell>
          <cell r="M545" t="str">
            <v>No</v>
          </cell>
          <cell r="N545" t="str">
            <v>Other</v>
          </cell>
          <cell r="O545">
            <v>0</v>
          </cell>
          <cell r="P545">
            <v>-278152.94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974</v>
          </cell>
          <cell r="C546" t="str">
            <v>PRETAX EMP LIFE INS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715</v>
          </cell>
          <cell r="I546" t="str">
            <v>53</v>
          </cell>
          <cell r="J546" t="str">
            <v>POWER SYSTEMS</v>
          </cell>
          <cell r="K546" t="str">
            <v>NonBarg</v>
          </cell>
          <cell r="L546" t="str">
            <v>NonProd</v>
          </cell>
          <cell r="M546" t="str">
            <v>No</v>
          </cell>
          <cell r="N546" t="str">
            <v>Other</v>
          </cell>
          <cell r="O546">
            <v>0</v>
          </cell>
          <cell r="P546">
            <v>-488370.14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974</v>
          </cell>
          <cell r="C547" t="str">
            <v>PRETAX EMP LIFE INS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824</v>
          </cell>
          <cell r="I547" t="str">
            <v>54</v>
          </cell>
          <cell r="J547" t="str">
            <v>RESOURCE PLANNING</v>
          </cell>
          <cell r="K547" t="str">
            <v>NonBarg</v>
          </cell>
          <cell r="L547" t="str">
            <v>NonProd</v>
          </cell>
          <cell r="M547" t="str">
            <v>No</v>
          </cell>
          <cell r="N547" t="str">
            <v>Other</v>
          </cell>
          <cell r="O547">
            <v>0</v>
          </cell>
          <cell r="P547">
            <v>-9275.8799999999992</v>
          </cell>
          <cell r="Q547">
            <v>0</v>
          </cell>
          <cell r="R547">
            <v>0</v>
          </cell>
          <cell r="S547">
            <v>0</v>
          </cell>
        </row>
        <row r="548">
          <cell r="B548" t="str">
            <v>974</v>
          </cell>
          <cell r="C548" t="str">
            <v>PRETAX EMP LIFE INS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891</v>
          </cell>
          <cell r="I548" t="str">
            <v>56</v>
          </cell>
          <cell r="J548" t="str">
            <v>POWER GENERATION</v>
          </cell>
          <cell r="K548" t="str">
            <v>NonBarg</v>
          </cell>
          <cell r="L548" t="str">
            <v>NonProd</v>
          </cell>
          <cell r="M548" t="str">
            <v>No</v>
          </cell>
          <cell r="N548" t="str">
            <v>Other</v>
          </cell>
          <cell r="O548">
            <v>0</v>
          </cell>
          <cell r="P548">
            <v>-133432.47</v>
          </cell>
          <cell r="Q548">
            <v>0</v>
          </cell>
          <cell r="R548">
            <v>0</v>
          </cell>
          <cell r="S548">
            <v>0</v>
          </cell>
        </row>
        <row r="549">
          <cell r="B549" t="str">
            <v>974</v>
          </cell>
          <cell r="C549" t="str">
            <v>PRETAX EMP LIFE INS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994</v>
          </cell>
          <cell r="I549" t="str">
            <v>58</v>
          </cell>
          <cell r="J549" t="str">
            <v>INFO MANAGEMENT</v>
          </cell>
          <cell r="K549" t="str">
            <v>NonBarg</v>
          </cell>
          <cell r="L549" t="str">
            <v>NonProd</v>
          </cell>
          <cell r="M549" t="str">
            <v>No</v>
          </cell>
          <cell r="N549" t="str">
            <v>Other</v>
          </cell>
          <cell r="O549">
            <v>0</v>
          </cell>
          <cell r="P549">
            <v>-161090.51999999999</v>
          </cell>
          <cell r="Q549">
            <v>0</v>
          </cell>
          <cell r="R549">
            <v>0</v>
          </cell>
          <cell r="S549">
            <v>0</v>
          </cell>
        </row>
        <row r="550">
          <cell r="B550" t="str">
            <v>974</v>
          </cell>
          <cell r="C550" t="str">
            <v>PRETAX EMP LIFE INS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1076</v>
          </cell>
          <cell r="I550" t="str">
            <v>61</v>
          </cell>
          <cell r="J550" t="str">
            <v>GOVT AFFAIRS - STATE</v>
          </cell>
          <cell r="K550" t="str">
            <v>NonBarg</v>
          </cell>
          <cell r="L550" t="str">
            <v>NonProd</v>
          </cell>
          <cell r="M550" t="str">
            <v>No</v>
          </cell>
          <cell r="N550" t="str">
            <v>Other</v>
          </cell>
          <cell r="O550">
            <v>0</v>
          </cell>
          <cell r="P550">
            <v>-1835.52</v>
          </cell>
          <cell r="Q550">
            <v>0</v>
          </cell>
          <cell r="R550">
            <v>0</v>
          </cell>
          <cell r="S550">
            <v>0</v>
          </cell>
        </row>
        <row r="551">
          <cell r="B551" t="str">
            <v>974</v>
          </cell>
          <cell r="C551" t="str">
            <v>PRETAX EMP LIFE INS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1111</v>
          </cell>
          <cell r="I551" t="str">
            <v>62</v>
          </cell>
          <cell r="J551" t="str">
            <v>ENERGY MARKETING</v>
          </cell>
          <cell r="K551" t="str">
            <v>NonBarg</v>
          </cell>
          <cell r="L551" t="str">
            <v>NonProd</v>
          </cell>
          <cell r="M551" t="str">
            <v>No</v>
          </cell>
          <cell r="N551" t="str">
            <v>Other</v>
          </cell>
          <cell r="O551">
            <v>0</v>
          </cell>
          <cell r="P551">
            <v>-13108.25</v>
          </cell>
          <cell r="Q551">
            <v>0</v>
          </cell>
          <cell r="R551">
            <v>0</v>
          </cell>
          <cell r="S551">
            <v>0</v>
          </cell>
        </row>
        <row r="552">
          <cell r="B552" t="str">
            <v>974</v>
          </cell>
          <cell r="C552" t="str">
            <v>PRETAX EMP LIFE INS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1173</v>
          </cell>
          <cell r="I552" t="str">
            <v>63</v>
          </cell>
          <cell r="J552" t="str">
            <v>REGULATORY AFFAIRS</v>
          </cell>
          <cell r="K552" t="str">
            <v>NonBarg</v>
          </cell>
          <cell r="L552" t="str">
            <v>NonProd</v>
          </cell>
          <cell r="M552" t="str">
            <v>No</v>
          </cell>
          <cell r="N552" t="str">
            <v>Other</v>
          </cell>
          <cell r="O552">
            <v>0</v>
          </cell>
          <cell r="P552">
            <v>-12989.32</v>
          </cell>
          <cell r="Q552">
            <v>0</v>
          </cell>
          <cell r="R552">
            <v>0</v>
          </cell>
          <cell r="S552">
            <v>0</v>
          </cell>
        </row>
        <row r="553">
          <cell r="B553" t="str">
            <v>976</v>
          </cell>
          <cell r="C553" t="str">
            <v>LIFE INS BENEFIT $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42</v>
          </cell>
          <cell r="I553" t="str">
            <v>31</v>
          </cell>
          <cell r="J553" t="str">
            <v>NUCLEAR DIVISION</v>
          </cell>
          <cell r="K553" t="str">
            <v>Barg</v>
          </cell>
          <cell r="L553" t="str">
            <v>NonProd</v>
          </cell>
          <cell r="M553" t="str">
            <v>No</v>
          </cell>
          <cell r="N553" t="str">
            <v>Other</v>
          </cell>
          <cell r="O553">
            <v>0</v>
          </cell>
          <cell r="P553">
            <v>27.24</v>
          </cell>
          <cell r="Q553">
            <v>0</v>
          </cell>
          <cell r="R553">
            <v>0</v>
          </cell>
          <cell r="S553">
            <v>0</v>
          </cell>
        </row>
        <row r="554">
          <cell r="B554" t="str">
            <v>976</v>
          </cell>
          <cell r="C554" t="str">
            <v>LIFE INS BENEFIT $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385</v>
          </cell>
          <cell r="I554" t="str">
            <v>56</v>
          </cell>
          <cell r="J554" t="str">
            <v>POWER GENERATION</v>
          </cell>
          <cell r="K554" t="str">
            <v>Barg</v>
          </cell>
          <cell r="L554" t="str">
            <v>NonProd</v>
          </cell>
          <cell r="M554" t="str">
            <v>No</v>
          </cell>
          <cell r="N554" t="str">
            <v>Other</v>
          </cell>
          <cell r="O554">
            <v>0</v>
          </cell>
          <cell r="P554">
            <v>15.36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976</v>
          </cell>
          <cell r="C555" t="str">
            <v>LIFE INS BENEFIT $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37</v>
          </cell>
          <cell r="I555" t="str">
            <v>31</v>
          </cell>
          <cell r="J555" t="str">
            <v>NUCLEAR DIVISION</v>
          </cell>
          <cell r="K555" t="str">
            <v>NonBarg</v>
          </cell>
          <cell r="L555" t="str">
            <v>NonProd</v>
          </cell>
          <cell r="M555" t="str">
            <v>No</v>
          </cell>
          <cell r="N555" t="str">
            <v>Other</v>
          </cell>
          <cell r="O555">
            <v>0</v>
          </cell>
          <cell r="P555">
            <v>96779.04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976</v>
          </cell>
          <cell r="C556" t="str">
            <v>LIFE INS BENEFIT $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153</v>
          </cell>
          <cell r="I556" t="str">
            <v>33</v>
          </cell>
          <cell r="J556" t="str">
            <v>FINANCIAL</v>
          </cell>
          <cell r="K556" t="str">
            <v>NonBarg</v>
          </cell>
          <cell r="L556" t="str">
            <v>NonProd</v>
          </cell>
          <cell r="M556" t="str">
            <v>No</v>
          </cell>
          <cell r="N556" t="str">
            <v>Other</v>
          </cell>
          <cell r="O556">
            <v>0</v>
          </cell>
          <cell r="P556">
            <v>12758.04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976</v>
          </cell>
          <cell r="C557" t="str">
            <v>LIFE INS BENEFIT $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264</v>
          </cell>
          <cell r="I557" t="str">
            <v>34</v>
          </cell>
          <cell r="J557" t="str">
            <v>HUMAN RESRC &amp; CORP SVCS</v>
          </cell>
          <cell r="K557" t="str">
            <v>NonBarg</v>
          </cell>
          <cell r="L557" t="str">
            <v>NonProd</v>
          </cell>
          <cell r="M557" t="str">
            <v>No</v>
          </cell>
          <cell r="N557" t="str">
            <v>Other</v>
          </cell>
          <cell r="O557">
            <v>0</v>
          </cell>
          <cell r="P557">
            <v>39678.14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976</v>
          </cell>
          <cell r="C558" t="str">
            <v>LIFE INS BENEFIT $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373</v>
          </cell>
          <cell r="I558" t="str">
            <v>35</v>
          </cell>
          <cell r="J558" t="str">
            <v>GENERAL COUNSEL</v>
          </cell>
          <cell r="K558" t="str">
            <v>NonBarg</v>
          </cell>
          <cell r="L558" t="str">
            <v>NonProd</v>
          </cell>
          <cell r="M558" t="str">
            <v>No</v>
          </cell>
          <cell r="N558" t="str">
            <v>Other</v>
          </cell>
          <cell r="O558">
            <v>0</v>
          </cell>
          <cell r="P558">
            <v>7390.64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976</v>
          </cell>
          <cell r="C559" t="str">
            <v>LIFE INS BENEFIT $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439</v>
          </cell>
          <cell r="I559" t="str">
            <v>36</v>
          </cell>
          <cell r="J559" t="str">
            <v>GOVT AFFAIRS - FED</v>
          </cell>
          <cell r="K559" t="str">
            <v>NonBarg</v>
          </cell>
          <cell r="L559" t="str">
            <v>NonProd</v>
          </cell>
          <cell r="M559" t="str">
            <v>No</v>
          </cell>
          <cell r="N559" t="str">
            <v>Other</v>
          </cell>
          <cell r="O559">
            <v>0</v>
          </cell>
          <cell r="P559">
            <v>360.63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976</v>
          </cell>
          <cell r="C560" t="str">
            <v>LIFE INS BENEFIT $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483</v>
          </cell>
          <cell r="I560" t="str">
            <v>37</v>
          </cell>
          <cell r="J560" t="str">
            <v>CORP COMMUNICATIONS</v>
          </cell>
          <cell r="K560" t="str">
            <v>NonBarg</v>
          </cell>
          <cell r="L560" t="str">
            <v>NonProd</v>
          </cell>
          <cell r="M560" t="str">
            <v>No</v>
          </cell>
          <cell r="N560" t="str">
            <v>Other</v>
          </cell>
          <cell r="O560">
            <v>0</v>
          </cell>
          <cell r="P560">
            <v>6528.16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976</v>
          </cell>
          <cell r="C561" t="str">
            <v>LIFE INS BENEFIT $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535</v>
          </cell>
          <cell r="I561" t="str">
            <v>38</v>
          </cell>
          <cell r="J561" t="str">
            <v>INTERNAL AUDITING</v>
          </cell>
          <cell r="K561" t="str">
            <v>NonBarg</v>
          </cell>
          <cell r="L561" t="str">
            <v>NonProd</v>
          </cell>
          <cell r="M561" t="str">
            <v>No</v>
          </cell>
          <cell r="N561" t="str">
            <v>Other</v>
          </cell>
          <cell r="O561">
            <v>0</v>
          </cell>
          <cell r="P561">
            <v>886.22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976</v>
          </cell>
          <cell r="C562" t="str">
            <v>LIFE INS BENEFIT $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602</v>
          </cell>
          <cell r="I562" t="str">
            <v>51</v>
          </cell>
          <cell r="J562" t="str">
            <v>CUSTOMER SERVICE</v>
          </cell>
          <cell r="K562" t="str">
            <v>NonBarg</v>
          </cell>
          <cell r="L562" t="str">
            <v>NonProd</v>
          </cell>
          <cell r="M562" t="str">
            <v>No</v>
          </cell>
          <cell r="N562" t="str">
            <v>Other</v>
          </cell>
          <cell r="O562">
            <v>0</v>
          </cell>
          <cell r="P562">
            <v>64844.09</v>
          </cell>
          <cell r="Q562">
            <v>0</v>
          </cell>
          <cell r="R562">
            <v>0</v>
          </cell>
          <cell r="S562">
            <v>0</v>
          </cell>
        </row>
        <row r="563">
          <cell r="B563" t="str">
            <v>976</v>
          </cell>
          <cell r="C563" t="str">
            <v>LIFE INS BENEFIT $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716</v>
          </cell>
          <cell r="I563" t="str">
            <v>53</v>
          </cell>
          <cell r="J563" t="str">
            <v>POWER SYSTEMS</v>
          </cell>
          <cell r="K563" t="str">
            <v>NonBarg</v>
          </cell>
          <cell r="L563" t="str">
            <v>NonProd</v>
          </cell>
          <cell r="M563" t="str">
            <v>No</v>
          </cell>
          <cell r="N563" t="str">
            <v>Other</v>
          </cell>
          <cell r="O563">
            <v>0</v>
          </cell>
          <cell r="P563">
            <v>121341.85</v>
          </cell>
          <cell r="Q563">
            <v>0</v>
          </cell>
          <cell r="R563">
            <v>0</v>
          </cell>
          <cell r="S563">
            <v>0</v>
          </cell>
        </row>
        <row r="564">
          <cell r="B564" t="str">
            <v>976</v>
          </cell>
          <cell r="C564" t="str">
            <v>LIFE INS BENEFIT $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825</v>
          </cell>
          <cell r="I564" t="str">
            <v>54</v>
          </cell>
          <cell r="J564" t="str">
            <v>RESOURCE PLANNING</v>
          </cell>
          <cell r="K564" t="str">
            <v>NonBarg</v>
          </cell>
          <cell r="L564" t="str">
            <v>NonProd</v>
          </cell>
          <cell r="M564" t="str">
            <v>No</v>
          </cell>
          <cell r="N564" t="str">
            <v>Other</v>
          </cell>
          <cell r="O564">
            <v>0</v>
          </cell>
          <cell r="P564">
            <v>2318.4</v>
          </cell>
          <cell r="Q564">
            <v>0</v>
          </cell>
          <cell r="R564">
            <v>0</v>
          </cell>
          <cell r="S564">
            <v>0</v>
          </cell>
        </row>
        <row r="565">
          <cell r="B565" t="str">
            <v>976</v>
          </cell>
          <cell r="C565" t="str">
            <v>LIFE INS BENEFIT $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892</v>
          </cell>
          <cell r="I565" t="str">
            <v>56</v>
          </cell>
          <cell r="J565" t="str">
            <v>POWER GENERATION</v>
          </cell>
          <cell r="K565" t="str">
            <v>NonBarg</v>
          </cell>
          <cell r="L565" t="str">
            <v>NonProd</v>
          </cell>
          <cell r="M565" t="str">
            <v>No</v>
          </cell>
          <cell r="N565" t="str">
            <v>Other</v>
          </cell>
          <cell r="O565">
            <v>0</v>
          </cell>
          <cell r="P565">
            <v>32490.639999999999</v>
          </cell>
          <cell r="Q565">
            <v>0</v>
          </cell>
          <cell r="R565">
            <v>0</v>
          </cell>
          <cell r="S565">
            <v>0</v>
          </cell>
        </row>
        <row r="566">
          <cell r="B566" t="str">
            <v>976</v>
          </cell>
          <cell r="C566" t="str">
            <v>LIFE INS BENEFIT $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995</v>
          </cell>
          <cell r="I566" t="str">
            <v>58</v>
          </cell>
          <cell r="J566" t="str">
            <v>INFO MANAGEMENT</v>
          </cell>
          <cell r="K566" t="str">
            <v>NonBarg</v>
          </cell>
          <cell r="L566" t="str">
            <v>NonProd</v>
          </cell>
          <cell r="M566" t="str">
            <v>No</v>
          </cell>
          <cell r="N566" t="str">
            <v>Other</v>
          </cell>
          <cell r="O566">
            <v>0</v>
          </cell>
          <cell r="P566">
            <v>41578.29</v>
          </cell>
          <cell r="Q566">
            <v>0</v>
          </cell>
          <cell r="R566">
            <v>0</v>
          </cell>
          <cell r="S566">
            <v>0</v>
          </cell>
        </row>
        <row r="567">
          <cell r="B567" t="str">
            <v>976</v>
          </cell>
          <cell r="C567" t="str">
            <v>LIFE INS BENEFIT $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1077</v>
          </cell>
          <cell r="I567" t="str">
            <v>61</v>
          </cell>
          <cell r="J567" t="str">
            <v>GOVT AFFAIRS - STATE</v>
          </cell>
          <cell r="K567" t="str">
            <v>NonBarg</v>
          </cell>
          <cell r="L567" t="str">
            <v>NonProd</v>
          </cell>
          <cell r="M567" t="str">
            <v>No</v>
          </cell>
          <cell r="N567" t="str">
            <v>Other</v>
          </cell>
          <cell r="O567">
            <v>0</v>
          </cell>
          <cell r="P567">
            <v>264.95999999999998</v>
          </cell>
          <cell r="Q567">
            <v>0</v>
          </cell>
          <cell r="R567">
            <v>0</v>
          </cell>
          <cell r="S567">
            <v>0</v>
          </cell>
        </row>
        <row r="568">
          <cell r="B568" t="str">
            <v>976</v>
          </cell>
          <cell r="C568" t="str">
            <v>LIFE INS BENEFIT $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1112</v>
          </cell>
          <cell r="I568" t="str">
            <v>62</v>
          </cell>
          <cell r="J568" t="str">
            <v>ENERGY MARKETING</v>
          </cell>
          <cell r="K568" t="str">
            <v>NonBarg</v>
          </cell>
          <cell r="L568" t="str">
            <v>NonProd</v>
          </cell>
          <cell r="M568" t="str">
            <v>No</v>
          </cell>
          <cell r="N568" t="str">
            <v>Other</v>
          </cell>
          <cell r="O568">
            <v>0</v>
          </cell>
          <cell r="P568">
            <v>3186.69</v>
          </cell>
          <cell r="Q568">
            <v>0</v>
          </cell>
          <cell r="R568">
            <v>0</v>
          </cell>
          <cell r="S568">
            <v>0</v>
          </cell>
        </row>
        <row r="569">
          <cell r="B569" t="str">
            <v>976</v>
          </cell>
          <cell r="C569" t="str">
            <v>LIFE INS BENEFIT $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1174</v>
          </cell>
          <cell r="I569" t="str">
            <v>63</v>
          </cell>
          <cell r="J569" t="str">
            <v>REGULATORY AFFAIRS</v>
          </cell>
          <cell r="K569" t="str">
            <v>NonBarg</v>
          </cell>
          <cell r="L569" t="str">
            <v>NonProd</v>
          </cell>
          <cell r="M569" t="str">
            <v>No</v>
          </cell>
          <cell r="N569" t="str">
            <v>Other</v>
          </cell>
          <cell r="O569">
            <v>0</v>
          </cell>
          <cell r="P569">
            <v>2986.24</v>
          </cell>
          <cell r="Q569">
            <v>0</v>
          </cell>
          <cell r="R569">
            <v>0</v>
          </cell>
          <cell r="S569">
            <v>0</v>
          </cell>
        </row>
        <row r="570">
          <cell r="B570" t="str">
            <v>977</v>
          </cell>
          <cell r="C570" t="str">
            <v>PRETAX LTD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43</v>
          </cell>
          <cell r="I570" t="str">
            <v>31</v>
          </cell>
          <cell r="J570" t="str">
            <v>NUCLEAR DIVISION</v>
          </cell>
          <cell r="K570" t="str">
            <v>Barg</v>
          </cell>
          <cell r="L570" t="str">
            <v>NonProd</v>
          </cell>
          <cell r="M570" t="str">
            <v>No</v>
          </cell>
          <cell r="N570" t="str">
            <v>Other</v>
          </cell>
          <cell r="O570">
            <v>0</v>
          </cell>
          <cell r="P570">
            <v>-181.22</v>
          </cell>
          <cell r="Q570">
            <v>0</v>
          </cell>
          <cell r="R570">
            <v>0</v>
          </cell>
          <cell r="S570">
            <v>0</v>
          </cell>
        </row>
        <row r="571">
          <cell r="B571" t="str">
            <v>977</v>
          </cell>
          <cell r="C571" t="str">
            <v>PRETAX LTD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386</v>
          </cell>
          <cell r="I571" t="str">
            <v>56</v>
          </cell>
          <cell r="J571" t="str">
            <v>POWER GENERATION</v>
          </cell>
          <cell r="K571" t="str">
            <v>Barg</v>
          </cell>
          <cell r="L571" t="str">
            <v>NonProd</v>
          </cell>
          <cell r="M571" t="str">
            <v>No</v>
          </cell>
          <cell r="N571" t="str">
            <v>Other</v>
          </cell>
          <cell r="O571">
            <v>0</v>
          </cell>
          <cell r="P571">
            <v>-139.65</v>
          </cell>
          <cell r="Q571">
            <v>0</v>
          </cell>
          <cell r="R571">
            <v>0</v>
          </cell>
          <cell r="S571">
            <v>0</v>
          </cell>
        </row>
        <row r="572">
          <cell r="B572" t="str">
            <v>977</v>
          </cell>
          <cell r="C572" t="str">
            <v>PRETAX LTD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38</v>
          </cell>
          <cell r="I572" t="str">
            <v>31</v>
          </cell>
          <cell r="J572" t="str">
            <v>NUCLEAR DIVISION</v>
          </cell>
          <cell r="K572" t="str">
            <v>NonBarg</v>
          </cell>
          <cell r="L572" t="str">
            <v>NonProd</v>
          </cell>
          <cell r="M572" t="str">
            <v>No</v>
          </cell>
          <cell r="N572" t="str">
            <v>Other</v>
          </cell>
          <cell r="O572">
            <v>0</v>
          </cell>
          <cell r="P572">
            <v>-481306.14</v>
          </cell>
          <cell r="Q572">
            <v>0</v>
          </cell>
          <cell r="R572">
            <v>0</v>
          </cell>
          <cell r="S572">
            <v>0</v>
          </cell>
        </row>
        <row r="573">
          <cell r="B573" t="str">
            <v>977</v>
          </cell>
          <cell r="C573" t="str">
            <v>PRETAX LTD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154</v>
          </cell>
          <cell r="I573" t="str">
            <v>33</v>
          </cell>
          <cell r="J573" t="str">
            <v>FINANCIAL</v>
          </cell>
          <cell r="K573" t="str">
            <v>NonBarg</v>
          </cell>
          <cell r="L573" t="str">
            <v>NonProd</v>
          </cell>
          <cell r="M573" t="str">
            <v>No</v>
          </cell>
          <cell r="N573" t="str">
            <v>Other</v>
          </cell>
          <cell r="O573">
            <v>0</v>
          </cell>
          <cell r="P573">
            <v>-87646.48</v>
          </cell>
          <cell r="Q573">
            <v>0</v>
          </cell>
          <cell r="R573">
            <v>0</v>
          </cell>
          <cell r="S573">
            <v>0</v>
          </cell>
        </row>
        <row r="574">
          <cell r="B574" t="str">
            <v>977</v>
          </cell>
          <cell r="C574" t="str">
            <v>PRETAX LTD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265</v>
          </cell>
          <cell r="I574" t="str">
            <v>34</v>
          </cell>
          <cell r="J574" t="str">
            <v>HUMAN RESRC &amp; CORP SVCS</v>
          </cell>
          <cell r="K574" t="str">
            <v>NonBarg</v>
          </cell>
          <cell r="L574" t="str">
            <v>NonProd</v>
          </cell>
          <cell r="M574" t="str">
            <v>No</v>
          </cell>
          <cell r="N574" t="str">
            <v>Other</v>
          </cell>
          <cell r="O574">
            <v>0</v>
          </cell>
          <cell r="P574">
            <v>-197369.92</v>
          </cell>
          <cell r="Q574">
            <v>0</v>
          </cell>
          <cell r="R574">
            <v>0</v>
          </cell>
          <cell r="S574">
            <v>0</v>
          </cell>
        </row>
        <row r="575">
          <cell r="B575" t="str">
            <v>977</v>
          </cell>
          <cell r="C575" t="str">
            <v>PRETAX LTD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374</v>
          </cell>
          <cell r="I575" t="str">
            <v>35</v>
          </cell>
          <cell r="J575" t="str">
            <v>GENERAL COUNSEL</v>
          </cell>
          <cell r="K575" t="str">
            <v>NonBarg</v>
          </cell>
          <cell r="L575" t="str">
            <v>NonProd</v>
          </cell>
          <cell r="M575" t="str">
            <v>No</v>
          </cell>
          <cell r="N575" t="str">
            <v>Other</v>
          </cell>
          <cell r="O575">
            <v>0</v>
          </cell>
          <cell r="P575">
            <v>-37127.74</v>
          </cell>
          <cell r="Q575">
            <v>0</v>
          </cell>
          <cell r="R575">
            <v>0</v>
          </cell>
          <cell r="S575">
            <v>0</v>
          </cell>
        </row>
        <row r="576">
          <cell r="B576" t="str">
            <v>977</v>
          </cell>
          <cell r="C576" t="str">
            <v>PRETAX LTD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440</v>
          </cell>
          <cell r="I576" t="str">
            <v>36</v>
          </cell>
          <cell r="J576" t="str">
            <v>GOVT AFFAIRS - FED</v>
          </cell>
          <cell r="K576" t="str">
            <v>NonBarg</v>
          </cell>
          <cell r="L576" t="str">
            <v>NonProd</v>
          </cell>
          <cell r="M576" t="str">
            <v>No</v>
          </cell>
          <cell r="N576" t="str">
            <v>Other</v>
          </cell>
          <cell r="O576">
            <v>0</v>
          </cell>
          <cell r="P576">
            <v>-1641.68</v>
          </cell>
          <cell r="Q576">
            <v>0</v>
          </cell>
          <cell r="R576">
            <v>0</v>
          </cell>
          <cell r="S576">
            <v>0</v>
          </cell>
        </row>
        <row r="577">
          <cell r="B577" t="str">
            <v>977</v>
          </cell>
          <cell r="C577" t="str">
            <v>PRETAX LTD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484</v>
          </cell>
          <cell r="I577" t="str">
            <v>37</v>
          </cell>
          <cell r="J577" t="str">
            <v>CORP COMMUNICATIONS</v>
          </cell>
          <cell r="K577" t="str">
            <v>NonBarg</v>
          </cell>
          <cell r="L577" t="str">
            <v>NonProd</v>
          </cell>
          <cell r="M577" t="str">
            <v>No</v>
          </cell>
          <cell r="N577" t="str">
            <v>Other</v>
          </cell>
          <cell r="O577">
            <v>0</v>
          </cell>
          <cell r="P577">
            <v>-28638.82</v>
          </cell>
          <cell r="Q577">
            <v>0</v>
          </cell>
          <cell r="R577">
            <v>0</v>
          </cell>
          <cell r="S577">
            <v>0</v>
          </cell>
        </row>
        <row r="578">
          <cell r="B578" t="str">
            <v>977</v>
          </cell>
          <cell r="C578" t="str">
            <v>PRETAX LTD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536</v>
          </cell>
          <cell r="I578" t="str">
            <v>38</v>
          </cell>
          <cell r="J578" t="str">
            <v>INTERNAL AUDITING</v>
          </cell>
          <cell r="K578" t="str">
            <v>NonBarg</v>
          </cell>
          <cell r="L578" t="str">
            <v>NonProd</v>
          </cell>
          <cell r="M578" t="str">
            <v>No</v>
          </cell>
          <cell r="N578" t="str">
            <v>Other</v>
          </cell>
          <cell r="O578">
            <v>0</v>
          </cell>
          <cell r="P578">
            <v>-5176.33</v>
          </cell>
          <cell r="Q578">
            <v>0</v>
          </cell>
          <cell r="R578">
            <v>0</v>
          </cell>
          <cell r="S578">
            <v>0</v>
          </cell>
        </row>
        <row r="579">
          <cell r="B579" t="str">
            <v>977</v>
          </cell>
          <cell r="C579" t="str">
            <v>PRETAX LTD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603</v>
          </cell>
          <cell r="I579" t="str">
            <v>51</v>
          </cell>
          <cell r="J579" t="str">
            <v>CUSTOMER SERVICE</v>
          </cell>
          <cell r="K579" t="str">
            <v>NonBarg</v>
          </cell>
          <cell r="L579" t="str">
            <v>NonProd</v>
          </cell>
          <cell r="M579" t="str">
            <v>No</v>
          </cell>
          <cell r="N579" t="str">
            <v>Other</v>
          </cell>
          <cell r="O579">
            <v>0</v>
          </cell>
          <cell r="P579">
            <v>-325914.86</v>
          </cell>
          <cell r="Q579">
            <v>0</v>
          </cell>
          <cell r="R579">
            <v>0</v>
          </cell>
          <cell r="S579">
            <v>0</v>
          </cell>
        </row>
        <row r="580">
          <cell r="B580" t="str">
            <v>977</v>
          </cell>
          <cell r="C580" t="str">
            <v>PRETAX LTD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717</v>
          </cell>
          <cell r="I580" t="str">
            <v>53</v>
          </cell>
          <cell r="J580" t="str">
            <v>POWER SYSTEMS</v>
          </cell>
          <cell r="K580" t="str">
            <v>NonBarg</v>
          </cell>
          <cell r="L580" t="str">
            <v>NonProd</v>
          </cell>
          <cell r="M580" t="str">
            <v>No</v>
          </cell>
          <cell r="N580" t="str">
            <v>Other</v>
          </cell>
          <cell r="O580">
            <v>0</v>
          </cell>
          <cell r="P580">
            <v>-582579.03</v>
          </cell>
          <cell r="Q580">
            <v>0</v>
          </cell>
          <cell r="R580">
            <v>0</v>
          </cell>
          <cell r="S580">
            <v>0</v>
          </cell>
        </row>
        <row r="581">
          <cell r="B581" t="str">
            <v>977</v>
          </cell>
          <cell r="C581" t="str">
            <v>PRETAX LTD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826</v>
          </cell>
          <cell r="I581" t="str">
            <v>54</v>
          </cell>
          <cell r="J581" t="str">
            <v>RESOURCE PLANNING</v>
          </cell>
          <cell r="K581" t="str">
            <v>NonBarg</v>
          </cell>
          <cell r="L581" t="str">
            <v>NonProd</v>
          </cell>
          <cell r="M581" t="str">
            <v>No</v>
          </cell>
          <cell r="N581" t="str">
            <v>Other</v>
          </cell>
          <cell r="O581">
            <v>0</v>
          </cell>
          <cell r="P581">
            <v>-12503.28</v>
          </cell>
          <cell r="Q581">
            <v>0</v>
          </cell>
          <cell r="R581">
            <v>0</v>
          </cell>
          <cell r="S581">
            <v>0</v>
          </cell>
        </row>
        <row r="582">
          <cell r="B582" t="str">
            <v>977</v>
          </cell>
          <cell r="C582" t="str">
            <v>PRETAX LTD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893</v>
          </cell>
          <cell r="I582" t="str">
            <v>56</v>
          </cell>
          <cell r="J582" t="str">
            <v>POWER GENERATION</v>
          </cell>
          <cell r="K582" t="str">
            <v>NonBarg</v>
          </cell>
          <cell r="L582" t="str">
            <v>NonProd</v>
          </cell>
          <cell r="M582" t="str">
            <v>No</v>
          </cell>
          <cell r="N582" t="str">
            <v>Other</v>
          </cell>
          <cell r="O582">
            <v>0</v>
          </cell>
          <cell r="P582">
            <v>-162740.49</v>
          </cell>
          <cell r="Q582">
            <v>0</v>
          </cell>
          <cell r="R582">
            <v>0</v>
          </cell>
          <cell r="S582">
            <v>0</v>
          </cell>
        </row>
        <row r="583">
          <cell r="B583" t="str">
            <v>977</v>
          </cell>
          <cell r="C583" t="str">
            <v>PRETAX LTD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996</v>
          </cell>
          <cell r="I583" t="str">
            <v>58</v>
          </cell>
          <cell r="J583" t="str">
            <v>INFO MANAGEMENT</v>
          </cell>
          <cell r="K583" t="str">
            <v>NonBarg</v>
          </cell>
          <cell r="L583" t="str">
            <v>NonProd</v>
          </cell>
          <cell r="M583" t="str">
            <v>No</v>
          </cell>
          <cell r="N583" t="str">
            <v>Other</v>
          </cell>
          <cell r="O583">
            <v>0</v>
          </cell>
          <cell r="P583">
            <v>-205246.41</v>
          </cell>
          <cell r="Q583">
            <v>0</v>
          </cell>
          <cell r="R583">
            <v>0</v>
          </cell>
          <cell r="S583">
            <v>0</v>
          </cell>
        </row>
        <row r="584">
          <cell r="B584" t="str">
            <v>977</v>
          </cell>
          <cell r="C584" t="str">
            <v>PRETAX LTD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1078</v>
          </cell>
          <cell r="I584" t="str">
            <v>61</v>
          </cell>
          <cell r="J584" t="str">
            <v>GOVT AFFAIRS - STATE</v>
          </cell>
          <cell r="K584" t="str">
            <v>NonBarg</v>
          </cell>
          <cell r="L584" t="str">
            <v>NonProd</v>
          </cell>
          <cell r="M584" t="str">
            <v>No</v>
          </cell>
          <cell r="N584" t="str">
            <v>Other</v>
          </cell>
          <cell r="O584">
            <v>0</v>
          </cell>
          <cell r="P584">
            <v>-1501.44</v>
          </cell>
          <cell r="Q584">
            <v>0</v>
          </cell>
          <cell r="R584">
            <v>0</v>
          </cell>
          <cell r="S584">
            <v>0</v>
          </cell>
        </row>
        <row r="585">
          <cell r="B585" t="str">
            <v>977</v>
          </cell>
          <cell r="C585" t="str">
            <v>PRETAX LTD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1113</v>
          </cell>
          <cell r="I585" t="str">
            <v>62</v>
          </cell>
          <cell r="J585" t="str">
            <v>ENERGY MARKETING</v>
          </cell>
          <cell r="K585" t="str">
            <v>NonBarg</v>
          </cell>
          <cell r="L585" t="str">
            <v>NonProd</v>
          </cell>
          <cell r="M585" t="str">
            <v>No</v>
          </cell>
          <cell r="N585" t="str">
            <v>Other</v>
          </cell>
          <cell r="O585">
            <v>0</v>
          </cell>
          <cell r="P585">
            <v>-18483.29</v>
          </cell>
          <cell r="Q585">
            <v>0</v>
          </cell>
          <cell r="R585">
            <v>0</v>
          </cell>
          <cell r="S585">
            <v>0</v>
          </cell>
        </row>
        <row r="586">
          <cell r="B586" t="str">
            <v>977</v>
          </cell>
          <cell r="C586" t="str">
            <v>PRETAX LTD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1175</v>
          </cell>
          <cell r="I586" t="str">
            <v>63</v>
          </cell>
          <cell r="J586" t="str">
            <v>REGULATORY AFFAIRS</v>
          </cell>
          <cell r="K586" t="str">
            <v>NonBarg</v>
          </cell>
          <cell r="L586" t="str">
            <v>NonProd</v>
          </cell>
          <cell r="M586" t="str">
            <v>No</v>
          </cell>
          <cell r="N586" t="str">
            <v>Other</v>
          </cell>
          <cell r="O586">
            <v>0</v>
          </cell>
          <cell r="P586">
            <v>-16914.96</v>
          </cell>
          <cell r="Q586">
            <v>0</v>
          </cell>
          <cell r="R586">
            <v>0</v>
          </cell>
          <cell r="S586">
            <v>0</v>
          </cell>
        </row>
        <row r="587">
          <cell r="B587" t="str">
            <v>978</v>
          </cell>
          <cell r="C587" t="str">
            <v>LTD BENEFIT $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44</v>
          </cell>
          <cell r="I587" t="str">
            <v>31</v>
          </cell>
          <cell r="J587" t="str">
            <v>NUCLEAR DIVISION</v>
          </cell>
          <cell r="K587" t="str">
            <v>Barg</v>
          </cell>
          <cell r="L587" t="str">
            <v>NonProd</v>
          </cell>
          <cell r="M587" t="str">
            <v>No</v>
          </cell>
          <cell r="N587" t="str">
            <v>Other</v>
          </cell>
          <cell r="O587">
            <v>0</v>
          </cell>
          <cell r="P587">
            <v>182.66</v>
          </cell>
          <cell r="Q587">
            <v>0</v>
          </cell>
          <cell r="R587">
            <v>0</v>
          </cell>
          <cell r="S587">
            <v>0</v>
          </cell>
        </row>
        <row r="588">
          <cell r="B588" t="str">
            <v>978</v>
          </cell>
          <cell r="C588" t="str">
            <v>LTD BENEFIT $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387</v>
          </cell>
          <cell r="I588" t="str">
            <v>56</v>
          </cell>
          <cell r="J588" t="str">
            <v>POWER GENERATION</v>
          </cell>
          <cell r="K588" t="str">
            <v>Barg</v>
          </cell>
          <cell r="L588" t="str">
            <v>NonProd</v>
          </cell>
          <cell r="M588" t="str">
            <v>No</v>
          </cell>
          <cell r="N588" t="str">
            <v>Other</v>
          </cell>
          <cell r="O588">
            <v>0</v>
          </cell>
          <cell r="P588">
            <v>79.8</v>
          </cell>
          <cell r="Q588">
            <v>0</v>
          </cell>
          <cell r="R588">
            <v>0</v>
          </cell>
          <cell r="S588">
            <v>0</v>
          </cell>
        </row>
        <row r="589">
          <cell r="B589" t="str">
            <v>978</v>
          </cell>
          <cell r="C589" t="str">
            <v>LTD BENEFIT $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39</v>
          </cell>
          <cell r="I589" t="str">
            <v>31</v>
          </cell>
          <cell r="J589" t="str">
            <v>NUCLEAR DIVISION</v>
          </cell>
          <cell r="K589" t="str">
            <v>NonBarg</v>
          </cell>
          <cell r="L589" t="str">
            <v>NonProd</v>
          </cell>
          <cell r="M589" t="str">
            <v>No</v>
          </cell>
          <cell r="N589" t="str">
            <v>Other</v>
          </cell>
          <cell r="O589">
            <v>0</v>
          </cell>
          <cell r="P589">
            <v>451520.43</v>
          </cell>
          <cell r="Q589">
            <v>0</v>
          </cell>
          <cell r="R589">
            <v>0</v>
          </cell>
          <cell r="S589">
            <v>0</v>
          </cell>
        </row>
        <row r="590">
          <cell r="B590" t="str">
            <v>978</v>
          </cell>
          <cell r="C590" t="str">
            <v>LTD BENEFIT $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155</v>
          </cell>
          <cell r="I590" t="str">
            <v>33</v>
          </cell>
          <cell r="J590" t="str">
            <v>FINANCIAL</v>
          </cell>
          <cell r="K590" t="str">
            <v>NonBarg</v>
          </cell>
          <cell r="L590" t="str">
            <v>NonProd</v>
          </cell>
          <cell r="M590" t="str">
            <v>No</v>
          </cell>
          <cell r="N590" t="str">
            <v>Other</v>
          </cell>
          <cell r="O590">
            <v>0</v>
          </cell>
          <cell r="P590">
            <v>81579.8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978</v>
          </cell>
          <cell r="C591" t="str">
            <v>LTD BENEFIT $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266</v>
          </cell>
          <cell r="I591" t="str">
            <v>34</v>
          </cell>
          <cell r="J591" t="str">
            <v>HUMAN RESRC &amp; CORP SVCS</v>
          </cell>
          <cell r="K591" t="str">
            <v>NonBarg</v>
          </cell>
          <cell r="L591" t="str">
            <v>NonProd</v>
          </cell>
          <cell r="M591" t="str">
            <v>No</v>
          </cell>
          <cell r="N591" t="str">
            <v>Other</v>
          </cell>
          <cell r="O591">
            <v>0</v>
          </cell>
          <cell r="P591">
            <v>183776.39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978</v>
          </cell>
          <cell r="C592" t="str">
            <v>LTD BENEFIT $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375</v>
          </cell>
          <cell r="I592" t="str">
            <v>35</v>
          </cell>
          <cell r="J592" t="str">
            <v>GENERAL COUNSEL</v>
          </cell>
          <cell r="K592" t="str">
            <v>NonBarg</v>
          </cell>
          <cell r="L592" t="str">
            <v>NonProd</v>
          </cell>
          <cell r="M592" t="str">
            <v>No</v>
          </cell>
          <cell r="N592" t="str">
            <v>Other</v>
          </cell>
          <cell r="O592">
            <v>0</v>
          </cell>
          <cell r="P592">
            <v>35110.800000000003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978</v>
          </cell>
          <cell r="C593" t="str">
            <v>LTD BENEFIT $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441</v>
          </cell>
          <cell r="I593" t="str">
            <v>36</v>
          </cell>
          <cell r="J593" t="str">
            <v>GOVT AFFAIRS - FED</v>
          </cell>
          <cell r="K593" t="str">
            <v>NonBarg</v>
          </cell>
          <cell r="L593" t="str">
            <v>NonProd</v>
          </cell>
          <cell r="M593" t="str">
            <v>No</v>
          </cell>
          <cell r="N593" t="str">
            <v>Other</v>
          </cell>
          <cell r="O593">
            <v>0</v>
          </cell>
          <cell r="P593">
            <v>1472.69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978</v>
          </cell>
          <cell r="C594" t="str">
            <v>LTD BENEFIT $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485</v>
          </cell>
          <cell r="I594" t="str">
            <v>37</v>
          </cell>
          <cell r="J594" t="str">
            <v>CORP COMMUNICATIONS</v>
          </cell>
          <cell r="K594" t="str">
            <v>NonBarg</v>
          </cell>
          <cell r="L594" t="str">
            <v>NonProd</v>
          </cell>
          <cell r="M594" t="str">
            <v>No</v>
          </cell>
          <cell r="N594" t="str">
            <v>Other</v>
          </cell>
          <cell r="O594">
            <v>0</v>
          </cell>
          <cell r="P594">
            <v>27520.9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978</v>
          </cell>
          <cell r="C595" t="str">
            <v>LTD BENEFIT $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537</v>
          </cell>
          <cell r="I595" t="str">
            <v>38</v>
          </cell>
          <cell r="J595" t="str">
            <v>INTERNAL AUDITING</v>
          </cell>
          <cell r="K595" t="str">
            <v>NonBarg</v>
          </cell>
          <cell r="L595" t="str">
            <v>NonProd</v>
          </cell>
          <cell r="M595" t="str">
            <v>No</v>
          </cell>
          <cell r="N595" t="str">
            <v>Other</v>
          </cell>
          <cell r="O595">
            <v>0</v>
          </cell>
          <cell r="P595">
            <v>4741.51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978</v>
          </cell>
          <cell r="C596" t="str">
            <v>LTD BENEFIT $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604</v>
          </cell>
          <cell r="I596" t="str">
            <v>51</v>
          </cell>
          <cell r="J596" t="str">
            <v>CUSTOMER SERVICE</v>
          </cell>
          <cell r="K596" t="str">
            <v>NonBarg</v>
          </cell>
          <cell r="L596" t="str">
            <v>NonProd</v>
          </cell>
          <cell r="M596" t="str">
            <v>No</v>
          </cell>
          <cell r="N596" t="str">
            <v>Other</v>
          </cell>
          <cell r="O596">
            <v>0</v>
          </cell>
          <cell r="P596">
            <v>304800.19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978</v>
          </cell>
          <cell r="C597" t="str">
            <v>LTD BENEFIT $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718</v>
          </cell>
          <cell r="I597" t="str">
            <v>53</v>
          </cell>
          <cell r="J597" t="str">
            <v>POWER SYSTEMS</v>
          </cell>
          <cell r="K597" t="str">
            <v>NonBarg</v>
          </cell>
          <cell r="L597" t="str">
            <v>NonProd</v>
          </cell>
          <cell r="M597" t="str">
            <v>No</v>
          </cell>
          <cell r="N597" t="str">
            <v>Other</v>
          </cell>
          <cell r="O597">
            <v>0</v>
          </cell>
          <cell r="P597">
            <v>547595.02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978</v>
          </cell>
          <cell r="C598" t="str">
            <v>LTD BENEFIT $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827</v>
          </cell>
          <cell r="I598" t="str">
            <v>54</v>
          </cell>
          <cell r="J598" t="str">
            <v>RESOURCE PLANNING</v>
          </cell>
          <cell r="K598" t="str">
            <v>NonBarg</v>
          </cell>
          <cell r="L598" t="str">
            <v>NonProd</v>
          </cell>
          <cell r="M598" t="str">
            <v>No</v>
          </cell>
          <cell r="N598" t="str">
            <v>Other</v>
          </cell>
          <cell r="O598">
            <v>0</v>
          </cell>
          <cell r="P598">
            <v>11772.6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978</v>
          </cell>
          <cell r="C599" t="str">
            <v>LTD BENEFIT $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894</v>
          </cell>
          <cell r="I599" t="str">
            <v>56</v>
          </cell>
          <cell r="J599" t="str">
            <v>POWER GENERATION</v>
          </cell>
          <cell r="K599" t="str">
            <v>NonBarg</v>
          </cell>
          <cell r="L599" t="str">
            <v>NonProd</v>
          </cell>
          <cell r="M599" t="str">
            <v>No</v>
          </cell>
          <cell r="N599" t="str">
            <v>Other</v>
          </cell>
          <cell r="O599">
            <v>0</v>
          </cell>
          <cell r="P599">
            <v>153511.03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978</v>
          </cell>
          <cell r="C600" t="str">
            <v>LTD BENEFIT $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997</v>
          </cell>
          <cell r="I600" t="str">
            <v>58</v>
          </cell>
          <cell r="J600" t="str">
            <v>INFO MANAGEMENT</v>
          </cell>
          <cell r="K600" t="str">
            <v>NonBarg</v>
          </cell>
          <cell r="L600" t="str">
            <v>NonProd</v>
          </cell>
          <cell r="M600" t="str">
            <v>No</v>
          </cell>
          <cell r="N600" t="str">
            <v>Other</v>
          </cell>
          <cell r="O600">
            <v>0</v>
          </cell>
          <cell r="P600">
            <v>192701.66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978</v>
          </cell>
          <cell r="C601" t="str">
            <v>LTD BENEFIT $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1079</v>
          </cell>
          <cell r="I601" t="str">
            <v>61</v>
          </cell>
          <cell r="J601" t="str">
            <v>GOVT AFFAIRS - STATE</v>
          </cell>
          <cell r="K601" t="str">
            <v>NonBarg</v>
          </cell>
          <cell r="L601" t="str">
            <v>NonProd</v>
          </cell>
          <cell r="M601" t="str">
            <v>No</v>
          </cell>
          <cell r="N601" t="str">
            <v>Other</v>
          </cell>
          <cell r="O601">
            <v>0</v>
          </cell>
          <cell r="P601">
            <v>1364.88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978</v>
          </cell>
          <cell r="C602" t="str">
            <v>LTD BENEFIT $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1114</v>
          </cell>
          <cell r="I602" t="str">
            <v>62</v>
          </cell>
          <cell r="J602" t="str">
            <v>ENERGY MARKETING</v>
          </cell>
          <cell r="K602" t="str">
            <v>NonBarg</v>
          </cell>
          <cell r="L602" t="str">
            <v>NonProd</v>
          </cell>
          <cell r="M602" t="str">
            <v>No</v>
          </cell>
          <cell r="N602" t="str">
            <v>Other</v>
          </cell>
          <cell r="O602">
            <v>0</v>
          </cell>
          <cell r="P602">
            <v>17604.009999999998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978</v>
          </cell>
          <cell r="C603" t="str">
            <v>LTD BENEFIT $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1176</v>
          </cell>
          <cell r="I603" t="str">
            <v>63</v>
          </cell>
          <cell r="J603" t="str">
            <v>REGULATORY AFFAIRS</v>
          </cell>
          <cell r="K603" t="str">
            <v>NonBarg</v>
          </cell>
          <cell r="L603" t="str">
            <v>NonProd</v>
          </cell>
          <cell r="M603" t="str">
            <v>No</v>
          </cell>
          <cell r="N603" t="str">
            <v>Other</v>
          </cell>
          <cell r="O603">
            <v>0</v>
          </cell>
          <cell r="P603">
            <v>15497.62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979</v>
          </cell>
          <cell r="C604" t="str">
            <v>VACATION BUY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45</v>
          </cell>
          <cell r="I604" t="str">
            <v>31</v>
          </cell>
          <cell r="J604" t="str">
            <v>NUCLEAR DIVISION</v>
          </cell>
          <cell r="K604" t="str">
            <v>Barg</v>
          </cell>
          <cell r="L604" t="str">
            <v>NonProd</v>
          </cell>
          <cell r="M604" t="str">
            <v>No</v>
          </cell>
          <cell r="N604" t="str">
            <v>Other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979</v>
          </cell>
          <cell r="C605" t="str">
            <v>VACATION BUY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40</v>
          </cell>
          <cell r="I605" t="str">
            <v>31</v>
          </cell>
          <cell r="J605" t="str">
            <v>NUCLEAR DIVISION</v>
          </cell>
          <cell r="K605" t="str">
            <v>NonBarg</v>
          </cell>
          <cell r="L605" t="str">
            <v>NonProd</v>
          </cell>
          <cell r="M605" t="str">
            <v>No</v>
          </cell>
          <cell r="N605" t="str">
            <v>Other</v>
          </cell>
          <cell r="O605">
            <v>0</v>
          </cell>
          <cell r="P605">
            <v>-358272.15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979</v>
          </cell>
          <cell r="C606" t="str">
            <v>VACATION BUY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156</v>
          </cell>
          <cell r="I606" t="str">
            <v>33</v>
          </cell>
          <cell r="J606" t="str">
            <v>FINANCIAL</v>
          </cell>
          <cell r="K606" t="str">
            <v>NonBarg</v>
          </cell>
          <cell r="L606" t="str">
            <v>NonProd</v>
          </cell>
          <cell r="M606" t="str">
            <v>No</v>
          </cell>
          <cell r="N606" t="str">
            <v>Other</v>
          </cell>
          <cell r="O606">
            <v>0</v>
          </cell>
          <cell r="P606">
            <v>-51445.96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979</v>
          </cell>
          <cell r="C607" t="str">
            <v>VACATION BUY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267</v>
          </cell>
          <cell r="I607" t="str">
            <v>34</v>
          </cell>
          <cell r="J607" t="str">
            <v>HUMAN RESRC &amp; CORP SVCS</v>
          </cell>
          <cell r="K607" t="str">
            <v>NonBarg</v>
          </cell>
          <cell r="L607" t="str">
            <v>NonProd</v>
          </cell>
          <cell r="M607" t="str">
            <v>No</v>
          </cell>
          <cell r="N607" t="str">
            <v>Other</v>
          </cell>
          <cell r="O607">
            <v>0</v>
          </cell>
          <cell r="P607">
            <v>-128738.22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979</v>
          </cell>
          <cell r="C608" t="str">
            <v>VACATION BUY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376</v>
          </cell>
          <cell r="I608" t="str">
            <v>35</v>
          </cell>
          <cell r="J608" t="str">
            <v>GENERAL COUNSEL</v>
          </cell>
          <cell r="K608" t="str">
            <v>NonBarg</v>
          </cell>
          <cell r="L608" t="str">
            <v>NonProd</v>
          </cell>
          <cell r="M608" t="str">
            <v>No</v>
          </cell>
          <cell r="N608" t="str">
            <v>Other</v>
          </cell>
          <cell r="O608">
            <v>0</v>
          </cell>
          <cell r="P608">
            <v>-36143.53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979</v>
          </cell>
          <cell r="C609" t="str">
            <v>VACATION BUY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486</v>
          </cell>
          <cell r="I609" t="str">
            <v>37</v>
          </cell>
          <cell r="J609" t="str">
            <v>CORP COMMUNICATIONS</v>
          </cell>
          <cell r="K609" t="str">
            <v>NonBarg</v>
          </cell>
          <cell r="L609" t="str">
            <v>NonProd</v>
          </cell>
          <cell r="M609" t="str">
            <v>No</v>
          </cell>
          <cell r="N609" t="str">
            <v>Other</v>
          </cell>
          <cell r="O609">
            <v>0</v>
          </cell>
          <cell r="P609">
            <v>-11557.2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979</v>
          </cell>
          <cell r="C610" t="str">
            <v>VACATION BUY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538</v>
          </cell>
          <cell r="I610" t="str">
            <v>38</v>
          </cell>
          <cell r="J610" t="str">
            <v>INTERNAL AUDITING</v>
          </cell>
          <cell r="K610" t="str">
            <v>NonBarg</v>
          </cell>
          <cell r="L610" t="str">
            <v>NonProd</v>
          </cell>
          <cell r="M610" t="str">
            <v>No</v>
          </cell>
          <cell r="N610" t="str">
            <v>Other</v>
          </cell>
          <cell r="O610">
            <v>0</v>
          </cell>
          <cell r="P610">
            <v>-8933.24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979</v>
          </cell>
          <cell r="C611" t="str">
            <v>VACATION BUY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605</v>
          </cell>
          <cell r="I611" t="str">
            <v>51</v>
          </cell>
          <cell r="J611" t="str">
            <v>CUSTOMER SERVICE</v>
          </cell>
          <cell r="K611" t="str">
            <v>NonBarg</v>
          </cell>
          <cell r="L611" t="str">
            <v>NonProd</v>
          </cell>
          <cell r="M611" t="str">
            <v>No</v>
          </cell>
          <cell r="N611" t="str">
            <v>Other</v>
          </cell>
          <cell r="O611">
            <v>0</v>
          </cell>
          <cell r="P611">
            <v>-429870.73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979</v>
          </cell>
          <cell r="C612" t="str">
            <v>VACATION BUY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719</v>
          </cell>
          <cell r="I612" t="str">
            <v>53</v>
          </cell>
          <cell r="J612" t="str">
            <v>POWER SYSTEMS</v>
          </cell>
          <cell r="K612" t="str">
            <v>NonBarg</v>
          </cell>
          <cell r="L612" t="str">
            <v>NonProd</v>
          </cell>
          <cell r="M612" t="str">
            <v>No</v>
          </cell>
          <cell r="N612" t="str">
            <v>Other</v>
          </cell>
          <cell r="O612">
            <v>0</v>
          </cell>
          <cell r="P612">
            <v>-323779.56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979</v>
          </cell>
          <cell r="C613" t="str">
            <v>VACATION BUY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828</v>
          </cell>
          <cell r="I613" t="str">
            <v>54</v>
          </cell>
          <cell r="J613" t="str">
            <v>RESOURCE PLANNING</v>
          </cell>
          <cell r="K613" t="str">
            <v>NonBarg</v>
          </cell>
          <cell r="L613" t="str">
            <v>NonProd</v>
          </cell>
          <cell r="M613" t="str">
            <v>No</v>
          </cell>
          <cell r="N613" t="str">
            <v>Other</v>
          </cell>
          <cell r="O613">
            <v>0</v>
          </cell>
          <cell r="P613">
            <v>-10363.200000000001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979</v>
          </cell>
          <cell r="C614" t="str">
            <v>VACATION BUY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895</v>
          </cell>
          <cell r="I614" t="str">
            <v>56</v>
          </cell>
          <cell r="J614" t="str">
            <v>POWER GENERATION</v>
          </cell>
          <cell r="K614" t="str">
            <v>NonBarg</v>
          </cell>
          <cell r="L614" t="str">
            <v>NonProd</v>
          </cell>
          <cell r="M614" t="str">
            <v>No</v>
          </cell>
          <cell r="N614" t="str">
            <v>Other</v>
          </cell>
          <cell r="O614">
            <v>0</v>
          </cell>
          <cell r="P614">
            <v>-65843.600000000006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979</v>
          </cell>
          <cell r="C615" t="str">
            <v>VACATION BUY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998</v>
          </cell>
          <cell r="I615" t="str">
            <v>58</v>
          </cell>
          <cell r="J615" t="str">
            <v>INFO MANAGEMENT</v>
          </cell>
          <cell r="K615" t="str">
            <v>NonBarg</v>
          </cell>
          <cell r="L615" t="str">
            <v>NonProd</v>
          </cell>
          <cell r="M615" t="str">
            <v>No</v>
          </cell>
          <cell r="N615" t="str">
            <v>Other</v>
          </cell>
          <cell r="O615">
            <v>0</v>
          </cell>
          <cell r="P615">
            <v>-207697.5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979</v>
          </cell>
          <cell r="C616" t="str">
            <v>VACATION BUY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1115</v>
          </cell>
          <cell r="I616" t="str">
            <v>62</v>
          </cell>
          <cell r="J616" t="str">
            <v>ENERGY MARKETING</v>
          </cell>
          <cell r="K616" t="str">
            <v>NonBarg</v>
          </cell>
          <cell r="L616" t="str">
            <v>NonProd</v>
          </cell>
          <cell r="M616" t="str">
            <v>No</v>
          </cell>
          <cell r="N616" t="str">
            <v>Other</v>
          </cell>
          <cell r="O616">
            <v>0</v>
          </cell>
          <cell r="P616">
            <v>-16006.09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979</v>
          </cell>
          <cell r="C617" t="str">
            <v>VACATION BUY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1177</v>
          </cell>
          <cell r="I617" t="str">
            <v>63</v>
          </cell>
          <cell r="J617" t="str">
            <v>REGULATORY AFFAIRS</v>
          </cell>
          <cell r="K617" t="str">
            <v>NonBarg</v>
          </cell>
          <cell r="L617" t="str">
            <v>NonProd</v>
          </cell>
          <cell r="M617" t="str">
            <v>No</v>
          </cell>
          <cell r="N617" t="str">
            <v>Other</v>
          </cell>
          <cell r="O617">
            <v>0</v>
          </cell>
          <cell r="P617">
            <v>-7608.24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981</v>
          </cell>
          <cell r="C618" t="str">
            <v>PRETAX HLTH CARE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41</v>
          </cell>
          <cell r="I618" t="str">
            <v>31</v>
          </cell>
          <cell r="J618" t="str">
            <v>NUCLEAR DIVISION</v>
          </cell>
          <cell r="K618" t="str">
            <v>NonBarg</v>
          </cell>
          <cell r="L618" t="str">
            <v>NonProd</v>
          </cell>
          <cell r="M618" t="str">
            <v>No</v>
          </cell>
          <cell r="N618" t="str">
            <v>Other</v>
          </cell>
          <cell r="O618">
            <v>0</v>
          </cell>
          <cell r="P618">
            <v>-312720.68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981</v>
          </cell>
          <cell r="C619" t="str">
            <v>PRETAX HLTH CARE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157</v>
          </cell>
          <cell r="I619" t="str">
            <v>33</v>
          </cell>
          <cell r="J619" t="str">
            <v>FINANCIAL</v>
          </cell>
          <cell r="K619" t="str">
            <v>NonBarg</v>
          </cell>
          <cell r="L619" t="str">
            <v>NonProd</v>
          </cell>
          <cell r="M619" t="str">
            <v>No</v>
          </cell>
          <cell r="N619" t="str">
            <v>Other</v>
          </cell>
          <cell r="O619">
            <v>0</v>
          </cell>
          <cell r="P619">
            <v>-62478.92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981</v>
          </cell>
          <cell r="C620" t="str">
            <v>PRETAX HLTH CARE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268</v>
          </cell>
          <cell r="I620" t="str">
            <v>34</v>
          </cell>
          <cell r="J620" t="str">
            <v>HUMAN RESRC &amp; CORP SVCS</v>
          </cell>
          <cell r="K620" t="str">
            <v>NonBarg</v>
          </cell>
          <cell r="L620" t="str">
            <v>NonProd</v>
          </cell>
          <cell r="M620" t="str">
            <v>No</v>
          </cell>
          <cell r="N620" t="str">
            <v>Other</v>
          </cell>
          <cell r="O620">
            <v>0</v>
          </cell>
          <cell r="P620">
            <v>-98215.24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981</v>
          </cell>
          <cell r="C621" t="str">
            <v>PRETAX HLTH CARE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377</v>
          </cell>
          <cell r="I621" t="str">
            <v>35</v>
          </cell>
          <cell r="J621" t="str">
            <v>GENERAL COUNSEL</v>
          </cell>
          <cell r="K621" t="str">
            <v>NonBarg</v>
          </cell>
          <cell r="L621" t="str">
            <v>NonProd</v>
          </cell>
          <cell r="M621" t="str">
            <v>No</v>
          </cell>
          <cell r="N621" t="str">
            <v>Other</v>
          </cell>
          <cell r="O621">
            <v>0</v>
          </cell>
          <cell r="P621">
            <v>-32137.84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981</v>
          </cell>
          <cell r="C622" t="str">
            <v>PRETAX HLTH CARE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442</v>
          </cell>
          <cell r="I622" t="str">
            <v>36</v>
          </cell>
          <cell r="J622" t="str">
            <v>GOVT AFFAIRS - FED</v>
          </cell>
          <cell r="K622" t="str">
            <v>NonBarg</v>
          </cell>
          <cell r="L622" t="str">
            <v>NonProd</v>
          </cell>
          <cell r="M622" t="str">
            <v>No</v>
          </cell>
          <cell r="N622" t="str">
            <v>Other</v>
          </cell>
          <cell r="O622">
            <v>0</v>
          </cell>
          <cell r="P622">
            <v>-975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981</v>
          </cell>
          <cell r="C623" t="str">
            <v>PRETAX HLTH CARE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487</v>
          </cell>
          <cell r="I623" t="str">
            <v>37</v>
          </cell>
          <cell r="J623" t="str">
            <v>CORP COMMUNICATIONS</v>
          </cell>
          <cell r="K623" t="str">
            <v>NonBarg</v>
          </cell>
          <cell r="L623" t="str">
            <v>NonProd</v>
          </cell>
          <cell r="M623" t="str">
            <v>No</v>
          </cell>
          <cell r="N623" t="str">
            <v>Other</v>
          </cell>
          <cell r="O623">
            <v>0</v>
          </cell>
          <cell r="P623">
            <v>-13644.48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981</v>
          </cell>
          <cell r="C624" t="str">
            <v>PRETAX HLTH CARE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539</v>
          </cell>
          <cell r="I624" t="str">
            <v>38</v>
          </cell>
          <cell r="J624" t="str">
            <v>INTERNAL AUDITING</v>
          </cell>
          <cell r="K624" t="str">
            <v>NonBarg</v>
          </cell>
          <cell r="L624" t="str">
            <v>NonProd</v>
          </cell>
          <cell r="M624" t="str">
            <v>No</v>
          </cell>
          <cell r="N624" t="str">
            <v>Other</v>
          </cell>
          <cell r="O624">
            <v>0</v>
          </cell>
          <cell r="P624">
            <v>-4999.92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981</v>
          </cell>
          <cell r="C625" t="str">
            <v>PRETAX HLTH CARE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606</v>
          </cell>
          <cell r="I625" t="str">
            <v>51</v>
          </cell>
          <cell r="J625" t="str">
            <v>CUSTOMER SERVICE</v>
          </cell>
          <cell r="K625" t="str">
            <v>NonBarg</v>
          </cell>
          <cell r="L625" t="str">
            <v>NonProd</v>
          </cell>
          <cell r="M625" t="str">
            <v>No</v>
          </cell>
          <cell r="N625" t="str">
            <v>Other</v>
          </cell>
          <cell r="O625">
            <v>0</v>
          </cell>
          <cell r="P625">
            <v>-121633.64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981</v>
          </cell>
          <cell r="C626" t="str">
            <v>PRETAX HLTH CARE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720</v>
          </cell>
          <cell r="I626" t="str">
            <v>53</v>
          </cell>
          <cell r="J626" t="str">
            <v>POWER SYSTEMS</v>
          </cell>
          <cell r="K626" t="str">
            <v>NonBarg</v>
          </cell>
          <cell r="L626" t="str">
            <v>NonProd</v>
          </cell>
          <cell r="M626" t="str">
            <v>No</v>
          </cell>
          <cell r="N626" t="str">
            <v>Other</v>
          </cell>
          <cell r="O626">
            <v>0</v>
          </cell>
          <cell r="P626">
            <v>-271072.32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981</v>
          </cell>
          <cell r="C627" t="str">
            <v>PRETAX HLTH CARE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829</v>
          </cell>
          <cell r="I627" t="str">
            <v>54</v>
          </cell>
          <cell r="J627" t="str">
            <v>RESOURCE PLANNING</v>
          </cell>
          <cell r="K627" t="str">
            <v>NonBarg</v>
          </cell>
          <cell r="L627" t="str">
            <v>NonProd</v>
          </cell>
          <cell r="M627" t="str">
            <v>No</v>
          </cell>
          <cell r="N627" t="str">
            <v>Other</v>
          </cell>
          <cell r="O627">
            <v>0</v>
          </cell>
          <cell r="P627">
            <v>-10188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981</v>
          </cell>
          <cell r="C628" t="str">
            <v>PRETAX HLTH CARE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896</v>
          </cell>
          <cell r="I628" t="str">
            <v>56</v>
          </cell>
          <cell r="J628" t="str">
            <v>POWER GENERATION</v>
          </cell>
          <cell r="K628" t="str">
            <v>NonBarg</v>
          </cell>
          <cell r="L628" t="str">
            <v>NonProd</v>
          </cell>
          <cell r="M628" t="str">
            <v>No</v>
          </cell>
          <cell r="N628" t="str">
            <v>Other</v>
          </cell>
          <cell r="O628">
            <v>0</v>
          </cell>
          <cell r="P628">
            <v>-86508.84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981</v>
          </cell>
          <cell r="C629" t="str">
            <v>PRETAX HLTH CARE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999</v>
          </cell>
          <cell r="I629" t="str">
            <v>58</v>
          </cell>
          <cell r="J629" t="str">
            <v>INFO MANAGEMENT</v>
          </cell>
          <cell r="K629" t="str">
            <v>NonBarg</v>
          </cell>
          <cell r="L629" t="str">
            <v>NonProd</v>
          </cell>
          <cell r="M629" t="str">
            <v>No</v>
          </cell>
          <cell r="N629" t="str">
            <v>Other</v>
          </cell>
          <cell r="O629">
            <v>0</v>
          </cell>
          <cell r="P629">
            <v>-118207.24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981</v>
          </cell>
          <cell r="C630" t="str">
            <v>PRETAX HLTH CARE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1116</v>
          </cell>
          <cell r="I630" t="str">
            <v>62</v>
          </cell>
          <cell r="J630" t="str">
            <v>ENERGY MARKETING</v>
          </cell>
          <cell r="K630" t="str">
            <v>NonBarg</v>
          </cell>
          <cell r="L630" t="str">
            <v>NonProd</v>
          </cell>
          <cell r="M630" t="str">
            <v>No</v>
          </cell>
          <cell r="N630" t="str">
            <v>Other</v>
          </cell>
          <cell r="O630">
            <v>0</v>
          </cell>
          <cell r="P630">
            <v>-16938.080000000002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981</v>
          </cell>
          <cell r="C631" t="str">
            <v>PRETAX HLTH CARE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1178</v>
          </cell>
          <cell r="I631" t="str">
            <v>63</v>
          </cell>
          <cell r="J631" t="str">
            <v>REGULATORY AFFAIRS</v>
          </cell>
          <cell r="K631" t="str">
            <v>NonBarg</v>
          </cell>
          <cell r="L631" t="str">
            <v>NonProd</v>
          </cell>
          <cell r="M631" t="str">
            <v>No</v>
          </cell>
          <cell r="N631" t="str">
            <v>Other</v>
          </cell>
          <cell r="O631">
            <v>0</v>
          </cell>
          <cell r="P631">
            <v>-8740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983</v>
          </cell>
          <cell r="C632" t="str">
            <v>PRETAX DEP CARE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42</v>
          </cell>
          <cell r="I632" t="str">
            <v>31</v>
          </cell>
          <cell r="J632" t="str">
            <v>NUCLEAR DIVISION</v>
          </cell>
          <cell r="K632" t="str">
            <v>NonBarg</v>
          </cell>
          <cell r="L632" t="str">
            <v>NonProd</v>
          </cell>
          <cell r="M632" t="str">
            <v>No</v>
          </cell>
          <cell r="N632" t="str">
            <v>Other</v>
          </cell>
          <cell r="O632">
            <v>0</v>
          </cell>
          <cell r="P632">
            <v>-52335.6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983</v>
          </cell>
          <cell r="C633" t="str">
            <v>PRETAX DEP CARE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158</v>
          </cell>
          <cell r="I633" t="str">
            <v>33</v>
          </cell>
          <cell r="J633" t="str">
            <v>FINANCIAL</v>
          </cell>
          <cell r="K633" t="str">
            <v>NonBarg</v>
          </cell>
          <cell r="L633" t="str">
            <v>NonProd</v>
          </cell>
          <cell r="M633" t="str">
            <v>No</v>
          </cell>
          <cell r="N633" t="str">
            <v>Other</v>
          </cell>
          <cell r="O633">
            <v>0</v>
          </cell>
          <cell r="P633">
            <v>-49291.519999999997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983</v>
          </cell>
          <cell r="C634" t="str">
            <v>PRETAX DEP CARE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269</v>
          </cell>
          <cell r="I634" t="str">
            <v>34</v>
          </cell>
          <cell r="J634" t="str">
            <v>HUMAN RESRC &amp; CORP SVCS</v>
          </cell>
          <cell r="K634" t="str">
            <v>NonBarg</v>
          </cell>
          <cell r="L634" t="str">
            <v>NonProd</v>
          </cell>
          <cell r="M634" t="str">
            <v>No</v>
          </cell>
          <cell r="N634" t="str">
            <v>Other</v>
          </cell>
          <cell r="O634">
            <v>0</v>
          </cell>
          <cell r="P634">
            <v>-24819.919999999998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983</v>
          </cell>
          <cell r="C635" t="str">
            <v>PRETAX DEP CARE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378</v>
          </cell>
          <cell r="I635" t="str">
            <v>35</v>
          </cell>
          <cell r="J635" t="str">
            <v>GENERAL COUNSEL</v>
          </cell>
          <cell r="K635" t="str">
            <v>NonBarg</v>
          </cell>
          <cell r="L635" t="str">
            <v>NonProd</v>
          </cell>
          <cell r="M635" t="str">
            <v>No</v>
          </cell>
          <cell r="N635" t="str">
            <v>Other</v>
          </cell>
          <cell r="O635">
            <v>0</v>
          </cell>
          <cell r="P635">
            <v>-16353.92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983</v>
          </cell>
          <cell r="C636" t="str">
            <v>PRETAX DEP CARE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443</v>
          </cell>
          <cell r="I636" t="str">
            <v>36</v>
          </cell>
          <cell r="J636" t="str">
            <v>GOVT AFFAIRS - FED</v>
          </cell>
          <cell r="K636" t="str">
            <v>NonBarg</v>
          </cell>
          <cell r="L636" t="str">
            <v>NonProd</v>
          </cell>
          <cell r="M636" t="str">
            <v>No</v>
          </cell>
          <cell r="N636" t="str">
            <v>Other</v>
          </cell>
          <cell r="O636">
            <v>0</v>
          </cell>
          <cell r="P636">
            <v>-1260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983</v>
          </cell>
          <cell r="C637" t="str">
            <v>PRETAX DEP CARE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488</v>
          </cell>
          <cell r="I637" t="str">
            <v>37</v>
          </cell>
          <cell r="J637" t="str">
            <v>CORP COMMUNICATIONS</v>
          </cell>
          <cell r="K637" t="str">
            <v>NonBarg</v>
          </cell>
          <cell r="L637" t="str">
            <v>NonProd</v>
          </cell>
          <cell r="M637" t="str">
            <v>No</v>
          </cell>
          <cell r="N637" t="str">
            <v>Other</v>
          </cell>
          <cell r="O637">
            <v>0</v>
          </cell>
          <cell r="P637">
            <v>-7759.92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983</v>
          </cell>
          <cell r="C638" t="str">
            <v>PRETAX DEP CARE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540</v>
          </cell>
          <cell r="I638" t="str">
            <v>38</v>
          </cell>
          <cell r="J638" t="str">
            <v>INTERNAL AUDITING</v>
          </cell>
          <cell r="K638" t="str">
            <v>NonBarg</v>
          </cell>
          <cell r="L638" t="str">
            <v>NonProd</v>
          </cell>
          <cell r="M638" t="str">
            <v>No</v>
          </cell>
          <cell r="N638" t="str">
            <v>Other</v>
          </cell>
          <cell r="O638">
            <v>0</v>
          </cell>
          <cell r="P638">
            <v>-13844.79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983</v>
          </cell>
          <cell r="C639" t="str">
            <v>PRETAX DEP CARE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607</v>
          </cell>
          <cell r="I639" t="str">
            <v>51</v>
          </cell>
          <cell r="J639" t="str">
            <v>CUSTOMER SERVICE</v>
          </cell>
          <cell r="K639" t="str">
            <v>NonBarg</v>
          </cell>
          <cell r="L639" t="str">
            <v>NonProd</v>
          </cell>
          <cell r="M639" t="str">
            <v>No</v>
          </cell>
          <cell r="N639" t="str">
            <v>Other</v>
          </cell>
          <cell r="O639">
            <v>0</v>
          </cell>
          <cell r="P639">
            <v>-58841.75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983</v>
          </cell>
          <cell r="C640" t="str">
            <v>PRETAX DEP CARE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721</v>
          </cell>
          <cell r="I640" t="str">
            <v>53</v>
          </cell>
          <cell r="J640" t="str">
            <v>POWER SYSTEMS</v>
          </cell>
          <cell r="K640" t="str">
            <v>NonBarg</v>
          </cell>
          <cell r="L640" t="str">
            <v>NonProd</v>
          </cell>
          <cell r="M640" t="str">
            <v>No</v>
          </cell>
          <cell r="N640" t="str">
            <v>Other</v>
          </cell>
          <cell r="O640">
            <v>0</v>
          </cell>
          <cell r="P640">
            <v>-109642.12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983</v>
          </cell>
          <cell r="C641" t="str">
            <v>PRETAX DEP CARE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830</v>
          </cell>
          <cell r="I641" t="str">
            <v>54</v>
          </cell>
          <cell r="J641" t="str">
            <v>RESOURCE PLANNING</v>
          </cell>
          <cell r="K641" t="str">
            <v>NonBarg</v>
          </cell>
          <cell r="L641" t="str">
            <v>NonProd</v>
          </cell>
          <cell r="M641" t="str">
            <v>No</v>
          </cell>
          <cell r="N641" t="str">
            <v>Other</v>
          </cell>
          <cell r="O641">
            <v>0</v>
          </cell>
          <cell r="P641">
            <v>-8880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983</v>
          </cell>
          <cell r="C642" t="str">
            <v>PRETAX DEP CARE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897</v>
          </cell>
          <cell r="I642" t="str">
            <v>56</v>
          </cell>
          <cell r="J642" t="str">
            <v>POWER GENERATION</v>
          </cell>
          <cell r="K642" t="str">
            <v>NonBarg</v>
          </cell>
          <cell r="L642" t="str">
            <v>NonProd</v>
          </cell>
          <cell r="M642" t="str">
            <v>No</v>
          </cell>
          <cell r="N642" t="str">
            <v>Other</v>
          </cell>
          <cell r="O642">
            <v>0</v>
          </cell>
          <cell r="P642">
            <v>-17633.18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983</v>
          </cell>
          <cell r="C643" t="str">
            <v>PRETAX DEP CARE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1000</v>
          </cell>
          <cell r="I643" t="str">
            <v>58</v>
          </cell>
          <cell r="J643" t="str">
            <v>INFO MANAGEMENT</v>
          </cell>
          <cell r="K643" t="str">
            <v>NonBarg</v>
          </cell>
          <cell r="L643" t="str">
            <v>NonProd</v>
          </cell>
          <cell r="M643" t="str">
            <v>No</v>
          </cell>
          <cell r="N643" t="str">
            <v>Other</v>
          </cell>
          <cell r="O643">
            <v>0</v>
          </cell>
          <cell r="P643">
            <v>-107216.96000000001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983</v>
          </cell>
          <cell r="C644" t="str">
            <v>PRETAX DEP CARE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1179</v>
          </cell>
          <cell r="I644" t="str">
            <v>63</v>
          </cell>
          <cell r="J644" t="str">
            <v>REGULATORY AFFAIRS</v>
          </cell>
          <cell r="K644" t="str">
            <v>NonBarg</v>
          </cell>
          <cell r="L644" t="str">
            <v>NonProd</v>
          </cell>
          <cell r="M644" t="str">
            <v>No</v>
          </cell>
          <cell r="N644" t="str">
            <v>Other</v>
          </cell>
          <cell r="O644">
            <v>0</v>
          </cell>
          <cell r="P644">
            <v>-1608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984</v>
          </cell>
          <cell r="C645" t="str">
            <v>VISION - PRE-TAX DED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46</v>
          </cell>
          <cell r="I645" t="str">
            <v>31</v>
          </cell>
          <cell r="J645" t="str">
            <v>NUCLEAR DIVISION</v>
          </cell>
          <cell r="K645" t="str">
            <v>Barg</v>
          </cell>
          <cell r="L645" t="str">
            <v>NonProd</v>
          </cell>
          <cell r="M645" t="str">
            <v>No</v>
          </cell>
          <cell r="N645" t="str">
            <v>Other</v>
          </cell>
          <cell r="O645">
            <v>0</v>
          </cell>
          <cell r="P645">
            <v>-20.04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984</v>
          </cell>
          <cell r="C646" t="str">
            <v>VISION - PRE-TAX DED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43</v>
          </cell>
          <cell r="I646" t="str">
            <v>31</v>
          </cell>
          <cell r="J646" t="str">
            <v>NUCLEAR DIVISION</v>
          </cell>
          <cell r="K646" t="str">
            <v>NonBarg</v>
          </cell>
          <cell r="L646" t="str">
            <v>NonProd</v>
          </cell>
          <cell r="M646" t="str">
            <v>No</v>
          </cell>
          <cell r="N646" t="str">
            <v>Other</v>
          </cell>
          <cell r="O646">
            <v>0</v>
          </cell>
          <cell r="P646">
            <v>-77140.12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984</v>
          </cell>
          <cell r="C647" t="str">
            <v>VISION - PRE-TAX DED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159</v>
          </cell>
          <cell r="I647" t="str">
            <v>33</v>
          </cell>
          <cell r="J647" t="str">
            <v>FINANCIAL</v>
          </cell>
          <cell r="K647" t="str">
            <v>NonBarg</v>
          </cell>
          <cell r="L647" t="str">
            <v>NonProd</v>
          </cell>
          <cell r="M647" t="str">
            <v>No</v>
          </cell>
          <cell r="N647" t="str">
            <v>Other</v>
          </cell>
          <cell r="O647">
            <v>0</v>
          </cell>
          <cell r="P647">
            <v>-11546.42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984</v>
          </cell>
          <cell r="C648" t="str">
            <v>VISION - PRE-TAX DED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270</v>
          </cell>
          <cell r="I648" t="str">
            <v>34</v>
          </cell>
          <cell r="J648" t="str">
            <v>HUMAN RESRC &amp; CORP SVCS</v>
          </cell>
          <cell r="K648" t="str">
            <v>NonBarg</v>
          </cell>
          <cell r="L648" t="str">
            <v>NonProd</v>
          </cell>
          <cell r="M648" t="str">
            <v>No</v>
          </cell>
          <cell r="N648" t="str">
            <v>Other</v>
          </cell>
          <cell r="O648">
            <v>0</v>
          </cell>
          <cell r="P648">
            <v>-42605.37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984</v>
          </cell>
          <cell r="C649" t="str">
            <v>VISION - PRE-TAX DED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379</v>
          </cell>
          <cell r="I649" t="str">
            <v>35</v>
          </cell>
          <cell r="J649" t="str">
            <v>GENERAL COUNSEL</v>
          </cell>
          <cell r="K649" t="str">
            <v>NonBarg</v>
          </cell>
          <cell r="L649" t="str">
            <v>NonProd</v>
          </cell>
          <cell r="M649" t="str">
            <v>No</v>
          </cell>
          <cell r="N649" t="str">
            <v>Other</v>
          </cell>
          <cell r="O649">
            <v>0</v>
          </cell>
          <cell r="P649">
            <v>-6392.46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984</v>
          </cell>
          <cell r="C650" t="str">
            <v>VISION - PRE-TAX DED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444</v>
          </cell>
          <cell r="I650" t="str">
            <v>36</v>
          </cell>
          <cell r="J650" t="str">
            <v>GOVT AFFAIRS - FED</v>
          </cell>
          <cell r="K650" t="str">
            <v>NonBarg</v>
          </cell>
          <cell r="L650" t="str">
            <v>NonProd</v>
          </cell>
          <cell r="M650" t="str">
            <v>No</v>
          </cell>
          <cell r="N650" t="str">
            <v>Other</v>
          </cell>
          <cell r="O650">
            <v>0</v>
          </cell>
          <cell r="P650">
            <v>-99.18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984</v>
          </cell>
          <cell r="C651" t="str">
            <v>VISION - PRE-TAX DED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489</v>
          </cell>
          <cell r="I651" t="str">
            <v>37</v>
          </cell>
          <cell r="J651" t="str">
            <v>CORP COMMUNICATIONS</v>
          </cell>
          <cell r="K651" t="str">
            <v>NonBarg</v>
          </cell>
          <cell r="L651" t="str">
            <v>NonProd</v>
          </cell>
          <cell r="M651" t="str">
            <v>No</v>
          </cell>
          <cell r="N651" t="str">
            <v>Other</v>
          </cell>
          <cell r="O651">
            <v>0</v>
          </cell>
          <cell r="P651">
            <v>-4644.12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984</v>
          </cell>
          <cell r="C652" t="str">
            <v>VISION - PRE-TAX DED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541</v>
          </cell>
          <cell r="I652" t="str">
            <v>38</v>
          </cell>
          <cell r="J652" t="str">
            <v>INTERNAL AUDITING</v>
          </cell>
          <cell r="K652" t="str">
            <v>NonBarg</v>
          </cell>
          <cell r="L652" t="str">
            <v>NonProd</v>
          </cell>
          <cell r="M652" t="str">
            <v>No</v>
          </cell>
          <cell r="N652" t="str">
            <v>Other</v>
          </cell>
          <cell r="O652">
            <v>0</v>
          </cell>
          <cell r="P652">
            <v>-885.22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984</v>
          </cell>
          <cell r="C653" t="str">
            <v>VISION - PRE-TAX DED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608</v>
          </cell>
          <cell r="I653" t="str">
            <v>51</v>
          </cell>
          <cell r="J653" t="str">
            <v>CUSTOMER SERVICE</v>
          </cell>
          <cell r="K653" t="str">
            <v>NonBarg</v>
          </cell>
          <cell r="L653" t="str">
            <v>NonProd</v>
          </cell>
          <cell r="M653" t="str">
            <v>No</v>
          </cell>
          <cell r="N653" t="str">
            <v>Other</v>
          </cell>
          <cell r="O653">
            <v>0</v>
          </cell>
          <cell r="P653">
            <v>-137866.63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984</v>
          </cell>
          <cell r="C654" t="str">
            <v>VISION - PRE-TAX DED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722</v>
          </cell>
          <cell r="I654" t="str">
            <v>53</v>
          </cell>
          <cell r="J654" t="str">
            <v>POWER SYSTEMS</v>
          </cell>
          <cell r="K654" t="str">
            <v>NonBarg</v>
          </cell>
          <cell r="L654" t="str">
            <v>NonProd</v>
          </cell>
          <cell r="M654" t="str">
            <v>No</v>
          </cell>
          <cell r="N654" t="str">
            <v>Other</v>
          </cell>
          <cell r="O654">
            <v>0</v>
          </cell>
          <cell r="P654">
            <v>-118016.56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984</v>
          </cell>
          <cell r="C655" t="str">
            <v>VISION - PRE-TAX DED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831</v>
          </cell>
          <cell r="I655" t="str">
            <v>54</v>
          </cell>
          <cell r="J655" t="str">
            <v>RESOURCE PLANNING</v>
          </cell>
          <cell r="K655" t="str">
            <v>NonBarg</v>
          </cell>
          <cell r="L655" t="str">
            <v>NonProd</v>
          </cell>
          <cell r="M655" t="str">
            <v>No</v>
          </cell>
          <cell r="N655" t="str">
            <v>Other</v>
          </cell>
          <cell r="O655">
            <v>0</v>
          </cell>
          <cell r="P655">
            <v>-2587.92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984</v>
          </cell>
          <cell r="C656" t="str">
            <v>VISION - PRE-TAX DED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898</v>
          </cell>
          <cell r="I656" t="str">
            <v>56</v>
          </cell>
          <cell r="J656" t="str">
            <v>POWER GENERATION</v>
          </cell>
          <cell r="K656" t="str">
            <v>NonBarg</v>
          </cell>
          <cell r="L656" t="str">
            <v>NonProd</v>
          </cell>
          <cell r="M656" t="str">
            <v>No</v>
          </cell>
          <cell r="N656" t="str">
            <v>Other</v>
          </cell>
          <cell r="O656">
            <v>0</v>
          </cell>
          <cell r="P656">
            <v>-27800.61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984</v>
          </cell>
          <cell r="C657" t="str">
            <v>VISION - PRE-TAX DED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1001</v>
          </cell>
          <cell r="I657" t="str">
            <v>58</v>
          </cell>
          <cell r="J657" t="str">
            <v>INFO MANAGEMENT</v>
          </cell>
          <cell r="K657" t="str">
            <v>NonBarg</v>
          </cell>
          <cell r="L657" t="str">
            <v>NonProd</v>
          </cell>
          <cell r="M657" t="str">
            <v>No</v>
          </cell>
          <cell r="N657" t="str">
            <v>Other</v>
          </cell>
          <cell r="O657">
            <v>0</v>
          </cell>
          <cell r="P657">
            <v>-49043.23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984</v>
          </cell>
          <cell r="C658" t="str">
            <v>VISION - PRE-TAX DED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1117</v>
          </cell>
          <cell r="I658" t="str">
            <v>62</v>
          </cell>
          <cell r="J658" t="str">
            <v>ENERGY MARKETING</v>
          </cell>
          <cell r="K658" t="str">
            <v>NonBarg</v>
          </cell>
          <cell r="L658" t="str">
            <v>NonProd</v>
          </cell>
          <cell r="M658" t="str">
            <v>No</v>
          </cell>
          <cell r="N658" t="str">
            <v>Other</v>
          </cell>
          <cell r="O658">
            <v>0</v>
          </cell>
          <cell r="P658">
            <v>-2796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984</v>
          </cell>
          <cell r="C659" t="str">
            <v>VISION - PRE-TAX DED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1180</v>
          </cell>
          <cell r="I659" t="str">
            <v>63</v>
          </cell>
          <cell r="J659" t="str">
            <v>REGULATORY AFFAIRS</v>
          </cell>
          <cell r="K659" t="str">
            <v>NonBarg</v>
          </cell>
          <cell r="L659" t="str">
            <v>NonProd</v>
          </cell>
          <cell r="M659" t="str">
            <v>No</v>
          </cell>
          <cell r="N659" t="str">
            <v>Other</v>
          </cell>
          <cell r="O659">
            <v>0</v>
          </cell>
          <cell r="P659">
            <v>-3178.68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985</v>
          </cell>
          <cell r="C660" t="str">
            <v>VACATION BUY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44</v>
          </cell>
          <cell r="I660" t="str">
            <v>31</v>
          </cell>
          <cell r="J660" t="str">
            <v>NUCLEAR DIVISION</v>
          </cell>
          <cell r="K660" t="str">
            <v>NonBarg</v>
          </cell>
          <cell r="L660" t="str">
            <v>NonProd</v>
          </cell>
          <cell r="M660" t="str">
            <v>No</v>
          </cell>
          <cell r="N660" t="str">
            <v>Other</v>
          </cell>
          <cell r="O660">
            <v>0</v>
          </cell>
          <cell r="P660">
            <v>-5108.32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985</v>
          </cell>
          <cell r="C661" t="str">
            <v>VACATION BUY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160</v>
          </cell>
          <cell r="I661" t="str">
            <v>33</v>
          </cell>
          <cell r="J661" t="str">
            <v>FINANCIAL</v>
          </cell>
          <cell r="K661" t="str">
            <v>NonBarg</v>
          </cell>
          <cell r="L661" t="str">
            <v>NonProd</v>
          </cell>
          <cell r="M661" t="str">
            <v>No</v>
          </cell>
          <cell r="N661" t="str">
            <v>Other</v>
          </cell>
          <cell r="O661">
            <v>0</v>
          </cell>
          <cell r="P661">
            <v>-665.6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985</v>
          </cell>
          <cell r="C662" t="str">
            <v>VACATION BUY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271</v>
          </cell>
          <cell r="I662" t="str">
            <v>34</v>
          </cell>
          <cell r="J662" t="str">
            <v>HUMAN RESRC &amp; CORP SVCS</v>
          </cell>
          <cell r="K662" t="str">
            <v>NonBarg</v>
          </cell>
          <cell r="L662" t="str">
            <v>NonProd</v>
          </cell>
          <cell r="M662" t="str">
            <v>No</v>
          </cell>
          <cell r="N662" t="str">
            <v>Other</v>
          </cell>
          <cell r="O662">
            <v>0</v>
          </cell>
          <cell r="P662">
            <v>-669.82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985</v>
          </cell>
          <cell r="C663" t="str">
            <v>VACATION BUY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 t="str">
            <v>35</v>
          </cell>
          <cell r="J663" t="str">
            <v>GENERAL COUNSEL</v>
          </cell>
          <cell r="K663" t="str">
            <v>NonBarg</v>
          </cell>
          <cell r="L663" t="str">
            <v>NonProd</v>
          </cell>
          <cell r="M663" t="str">
            <v>No</v>
          </cell>
          <cell r="N663" t="str">
            <v>Other</v>
          </cell>
          <cell r="O663">
            <v>0</v>
          </cell>
          <cell r="P663">
            <v>-399.95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985</v>
          </cell>
          <cell r="C664" t="str">
            <v>VACATION BUY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542</v>
          </cell>
          <cell r="I664" t="str">
            <v>38</v>
          </cell>
          <cell r="J664" t="str">
            <v>INTERNAL AUDITING</v>
          </cell>
          <cell r="K664" t="str">
            <v>NonBarg</v>
          </cell>
          <cell r="L664" t="str">
            <v>NonProd</v>
          </cell>
          <cell r="M664" t="str">
            <v>No</v>
          </cell>
          <cell r="N664" t="str">
            <v>Other</v>
          </cell>
          <cell r="O664">
            <v>0</v>
          </cell>
          <cell r="P664">
            <v>-289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985</v>
          </cell>
          <cell r="C665" t="str">
            <v>VACATION BUY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609</v>
          </cell>
          <cell r="I665" t="str">
            <v>51</v>
          </cell>
          <cell r="J665" t="str">
            <v>CUSTOMER SERVICE</v>
          </cell>
          <cell r="K665" t="str">
            <v>NonBarg</v>
          </cell>
          <cell r="L665" t="str">
            <v>NonProd</v>
          </cell>
          <cell r="M665" t="str">
            <v>No</v>
          </cell>
          <cell r="N665" t="str">
            <v>Other</v>
          </cell>
          <cell r="O665">
            <v>0</v>
          </cell>
          <cell r="P665">
            <v>-5111.13</v>
          </cell>
          <cell r="Q665">
            <v>0</v>
          </cell>
          <cell r="R665">
            <v>0</v>
          </cell>
          <cell r="S665">
            <v>0</v>
          </cell>
        </row>
        <row r="666">
          <cell r="B666" t="str">
            <v>985</v>
          </cell>
          <cell r="C666" t="str">
            <v>VACATION BUY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723</v>
          </cell>
          <cell r="I666" t="str">
            <v>53</v>
          </cell>
          <cell r="J666" t="str">
            <v>POWER SYSTEMS</v>
          </cell>
          <cell r="K666" t="str">
            <v>NonBarg</v>
          </cell>
          <cell r="L666" t="str">
            <v>NonProd</v>
          </cell>
          <cell r="M666" t="str">
            <v>No</v>
          </cell>
          <cell r="N666" t="str">
            <v>Other</v>
          </cell>
          <cell r="O666">
            <v>0</v>
          </cell>
          <cell r="P666">
            <v>-2023.34</v>
          </cell>
          <cell r="Q666">
            <v>0</v>
          </cell>
          <cell r="R666">
            <v>0</v>
          </cell>
          <cell r="S666">
            <v>0</v>
          </cell>
        </row>
        <row r="667">
          <cell r="B667" t="str">
            <v>985</v>
          </cell>
          <cell r="C667" t="str">
            <v>VACATION BUY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899</v>
          </cell>
          <cell r="I667" t="str">
            <v>56</v>
          </cell>
          <cell r="J667" t="str">
            <v>POWER GENERATION</v>
          </cell>
          <cell r="K667" t="str">
            <v>NonBarg</v>
          </cell>
          <cell r="L667" t="str">
            <v>NonProd</v>
          </cell>
          <cell r="M667" t="str">
            <v>No</v>
          </cell>
          <cell r="N667" t="str">
            <v>Other</v>
          </cell>
          <cell r="O667">
            <v>0</v>
          </cell>
          <cell r="P667">
            <v>-723.42</v>
          </cell>
          <cell r="Q667">
            <v>0</v>
          </cell>
          <cell r="R667">
            <v>0</v>
          </cell>
          <cell r="S667">
            <v>0</v>
          </cell>
        </row>
        <row r="668">
          <cell r="B668" t="str">
            <v>985</v>
          </cell>
          <cell r="C668" t="str">
            <v>VACATION BUY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1002</v>
          </cell>
          <cell r="I668" t="str">
            <v>58</v>
          </cell>
          <cell r="J668" t="str">
            <v>INFO MANAGEMENT</v>
          </cell>
          <cell r="K668" t="str">
            <v>NonBarg</v>
          </cell>
          <cell r="L668" t="str">
            <v>NonProd</v>
          </cell>
          <cell r="M668" t="str">
            <v>No</v>
          </cell>
          <cell r="N668" t="str">
            <v>Other</v>
          </cell>
          <cell r="O668">
            <v>0</v>
          </cell>
          <cell r="P668">
            <v>-2444.9699999999998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985</v>
          </cell>
          <cell r="C669" t="str">
            <v>VACATION BUY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1118</v>
          </cell>
          <cell r="I669" t="str">
            <v>62</v>
          </cell>
          <cell r="J669" t="str">
            <v>ENERGY MARKETING</v>
          </cell>
          <cell r="K669" t="str">
            <v>NonBarg</v>
          </cell>
          <cell r="L669" t="str">
            <v>NonProd</v>
          </cell>
          <cell r="M669" t="str">
            <v>No</v>
          </cell>
          <cell r="N669" t="str">
            <v>Other</v>
          </cell>
          <cell r="O669">
            <v>0</v>
          </cell>
          <cell r="P669">
            <v>-1090.29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993</v>
          </cell>
          <cell r="C670" t="str">
            <v>EX BASIC THRFT(STP)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161</v>
          </cell>
          <cell r="I670" t="str">
            <v>33</v>
          </cell>
          <cell r="J670" t="str">
            <v>FINANCIAL</v>
          </cell>
          <cell r="K670" t="str">
            <v>NonBarg</v>
          </cell>
          <cell r="L670" t="str">
            <v>NonProd</v>
          </cell>
          <cell r="M670" t="str">
            <v>No</v>
          </cell>
          <cell r="N670" t="str">
            <v>Other</v>
          </cell>
          <cell r="O670">
            <v>0</v>
          </cell>
          <cell r="P670">
            <v>-175955.75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993</v>
          </cell>
          <cell r="C671" t="str">
            <v>EX BASIC THRFT(STP)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272</v>
          </cell>
          <cell r="I671" t="str">
            <v>34</v>
          </cell>
          <cell r="J671" t="str">
            <v>HUMAN RESRC &amp; CORP SVCS</v>
          </cell>
          <cell r="K671" t="str">
            <v>NonBarg</v>
          </cell>
          <cell r="L671" t="str">
            <v>NonProd</v>
          </cell>
          <cell r="M671" t="str">
            <v>No</v>
          </cell>
          <cell r="N671" t="str">
            <v>Other</v>
          </cell>
          <cell r="O671">
            <v>0</v>
          </cell>
          <cell r="P671">
            <v>-20269.330000000002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993</v>
          </cell>
          <cell r="C672" t="str">
            <v>EX BASIC THRFT(STP)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1003</v>
          </cell>
          <cell r="I672" t="str">
            <v>58</v>
          </cell>
          <cell r="J672" t="str">
            <v>INFO MANAGEMENT</v>
          </cell>
          <cell r="K672" t="str">
            <v>NonBarg</v>
          </cell>
          <cell r="L672" t="str">
            <v>NonProd</v>
          </cell>
          <cell r="M672" t="str">
            <v>No</v>
          </cell>
          <cell r="N672" t="str">
            <v>Other</v>
          </cell>
          <cell r="O672">
            <v>0</v>
          </cell>
          <cell r="P672">
            <v>-12979.28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994</v>
          </cell>
          <cell r="C673" t="str">
            <v>EX SUPP THRFT(STP)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1004</v>
          </cell>
          <cell r="I673" t="str">
            <v>58</v>
          </cell>
          <cell r="J673" t="str">
            <v>INFO MANAGEMENT</v>
          </cell>
          <cell r="K673" t="str">
            <v>NonBarg</v>
          </cell>
          <cell r="L673" t="str">
            <v>NonProd</v>
          </cell>
          <cell r="M673" t="str">
            <v>No</v>
          </cell>
          <cell r="N673" t="str">
            <v>Other</v>
          </cell>
          <cell r="O673">
            <v>0</v>
          </cell>
          <cell r="P673">
            <v>-2942.3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995</v>
          </cell>
          <cell r="C674" t="str">
            <v>THRIFT DIV RECONTRIB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47</v>
          </cell>
          <cell r="I674" t="str">
            <v>31</v>
          </cell>
          <cell r="J674" t="str">
            <v>NUCLEAR DIVISION</v>
          </cell>
          <cell r="K674" t="str">
            <v>Barg</v>
          </cell>
          <cell r="L674" t="str">
            <v>NonProd</v>
          </cell>
          <cell r="M674" t="str">
            <v>No</v>
          </cell>
          <cell r="N674" t="str">
            <v>Other</v>
          </cell>
          <cell r="O674">
            <v>0</v>
          </cell>
          <cell r="P674">
            <v>-55803.4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995</v>
          </cell>
          <cell r="C675" t="str">
            <v>THRIFT DIV RECONTRIB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143</v>
          </cell>
          <cell r="I675" t="str">
            <v>34</v>
          </cell>
          <cell r="J675" t="str">
            <v>HUMAN RESRC &amp; CORP SVCS</v>
          </cell>
          <cell r="K675" t="str">
            <v>Barg</v>
          </cell>
          <cell r="L675" t="str">
            <v>NonProd</v>
          </cell>
          <cell r="M675" t="str">
            <v>No</v>
          </cell>
          <cell r="N675" t="str">
            <v>Other</v>
          </cell>
          <cell r="O675">
            <v>0</v>
          </cell>
          <cell r="P675">
            <v>-4464.2299999999996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995</v>
          </cell>
          <cell r="C676" t="str">
            <v>THRIFT DIV RECONTRIB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196</v>
          </cell>
          <cell r="I676" t="str">
            <v>51</v>
          </cell>
          <cell r="J676" t="str">
            <v>CUSTOMER SERVICE</v>
          </cell>
          <cell r="K676" t="str">
            <v>Barg</v>
          </cell>
          <cell r="L676" t="str">
            <v>NonProd</v>
          </cell>
          <cell r="M676" t="str">
            <v>No</v>
          </cell>
          <cell r="N676" t="str">
            <v>Other</v>
          </cell>
          <cell r="O676">
            <v>0</v>
          </cell>
          <cell r="P676">
            <v>-3223.34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995</v>
          </cell>
          <cell r="C677" t="str">
            <v>THRIFT DIV RECONTRIB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256</v>
          </cell>
          <cell r="I677" t="str">
            <v>53</v>
          </cell>
          <cell r="J677" t="str">
            <v>POWER SYSTEMS</v>
          </cell>
          <cell r="K677" t="str">
            <v>Barg</v>
          </cell>
          <cell r="L677" t="str">
            <v>NonProd</v>
          </cell>
          <cell r="M677" t="str">
            <v>No</v>
          </cell>
          <cell r="N677" t="str">
            <v>Other</v>
          </cell>
          <cell r="O677">
            <v>0</v>
          </cell>
          <cell r="P677">
            <v>-200695.58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995</v>
          </cell>
          <cell r="C678" t="str">
            <v>THRIFT DIV RECONTRIB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388</v>
          </cell>
          <cell r="I678" t="str">
            <v>56</v>
          </cell>
          <cell r="J678" t="str">
            <v>POWER GENERATION</v>
          </cell>
          <cell r="K678" t="str">
            <v>Barg</v>
          </cell>
          <cell r="L678" t="str">
            <v>NonProd</v>
          </cell>
          <cell r="M678" t="str">
            <v>No</v>
          </cell>
          <cell r="N678" t="str">
            <v>Other</v>
          </cell>
          <cell r="O678">
            <v>0</v>
          </cell>
          <cell r="P678">
            <v>-55215.64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995</v>
          </cell>
          <cell r="C679" t="str">
            <v>THRIFT DIV RECONTRIB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465</v>
          </cell>
          <cell r="I679" t="str">
            <v>58</v>
          </cell>
          <cell r="J679" t="str">
            <v>INFO MANAGEMENT</v>
          </cell>
          <cell r="K679" t="str">
            <v>Barg</v>
          </cell>
          <cell r="L679" t="str">
            <v>NonProd</v>
          </cell>
          <cell r="M679" t="str">
            <v>No</v>
          </cell>
          <cell r="N679" t="str">
            <v>Other</v>
          </cell>
          <cell r="O679">
            <v>0</v>
          </cell>
          <cell r="P679">
            <v>-1549.48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995</v>
          </cell>
          <cell r="C680" t="str">
            <v>THRIFT DIV RECONTRIB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45</v>
          </cell>
          <cell r="I680" t="str">
            <v>31</v>
          </cell>
          <cell r="J680" t="str">
            <v>NUCLEAR DIVISION</v>
          </cell>
          <cell r="K680" t="str">
            <v>NonBarg</v>
          </cell>
          <cell r="L680" t="str">
            <v>NonProd</v>
          </cell>
          <cell r="M680" t="str">
            <v>No</v>
          </cell>
          <cell r="N680" t="str">
            <v>Other</v>
          </cell>
          <cell r="O680">
            <v>0</v>
          </cell>
          <cell r="P680">
            <v>-141024.91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995</v>
          </cell>
          <cell r="C681" t="str">
            <v>THRIFT DIV RECONTRIB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162</v>
          </cell>
          <cell r="I681" t="str">
            <v>33</v>
          </cell>
          <cell r="J681" t="str">
            <v>FINANCIAL</v>
          </cell>
          <cell r="K681" t="str">
            <v>NonBarg</v>
          </cell>
          <cell r="L681" t="str">
            <v>NonProd</v>
          </cell>
          <cell r="M681" t="str">
            <v>No</v>
          </cell>
          <cell r="N681" t="str">
            <v>Other</v>
          </cell>
          <cell r="O681">
            <v>0</v>
          </cell>
          <cell r="P681">
            <v>-32390.51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995</v>
          </cell>
          <cell r="C682" t="str">
            <v>THRIFT DIV RECONTRIB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273</v>
          </cell>
          <cell r="I682" t="str">
            <v>34</v>
          </cell>
          <cell r="J682" t="str">
            <v>HUMAN RESRC &amp; CORP SVCS</v>
          </cell>
          <cell r="K682" t="str">
            <v>NonBarg</v>
          </cell>
          <cell r="L682" t="str">
            <v>NonProd</v>
          </cell>
          <cell r="M682" t="str">
            <v>No</v>
          </cell>
          <cell r="N682" t="str">
            <v>Other</v>
          </cell>
          <cell r="O682">
            <v>0</v>
          </cell>
          <cell r="P682">
            <v>-60090.87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995</v>
          </cell>
          <cell r="C683" t="str">
            <v>THRIFT DIV RECONTRIB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381</v>
          </cell>
          <cell r="I683" t="str">
            <v>35</v>
          </cell>
          <cell r="J683" t="str">
            <v>GENERAL COUNSEL</v>
          </cell>
          <cell r="K683" t="str">
            <v>NonBarg</v>
          </cell>
          <cell r="L683" t="str">
            <v>NonProd</v>
          </cell>
          <cell r="M683" t="str">
            <v>No</v>
          </cell>
          <cell r="N683" t="str">
            <v>Other</v>
          </cell>
          <cell r="O683">
            <v>0</v>
          </cell>
          <cell r="P683">
            <v>-11959.79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995</v>
          </cell>
          <cell r="C684" t="str">
            <v>THRIFT DIV RECONTRIB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445</v>
          </cell>
          <cell r="I684" t="str">
            <v>36</v>
          </cell>
          <cell r="J684" t="str">
            <v>GOVT AFFAIRS - FED</v>
          </cell>
          <cell r="K684" t="str">
            <v>NonBarg</v>
          </cell>
          <cell r="L684" t="str">
            <v>NonProd</v>
          </cell>
          <cell r="M684" t="str">
            <v>No</v>
          </cell>
          <cell r="N684" t="str">
            <v>Other</v>
          </cell>
          <cell r="O684">
            <v>0</v>
          </cell>
          <cell r="P684">
            <v>-365.97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995</v>
          </cell>
          <cell r="C685" t="str">
            <v>THRIFT DIV RECONTRIB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490</v>
          </cell>
          <cell r="I685" t="str">
            <v>37</v>
          </cell>
          <cell r="J685" t="str">
            <v>CORP COMMUNICATIONS</v>
          </cell>
          <cell r="K685" t="str">
            <v>NonBarg</v>
          </cell>
          <cell r="L685" t="str">
            <v>NonProd</v>
          </cell>
          <cell r="M685" t="str">
            <v>No</v>
          </cell>
          <cell r="N685" t="str">
            <v>Other</v>
          </cell>
          <cell r="O685">
            <v>0</v>
          </cell>
          <cell r="P685">
            <v>-5155.32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995</v>
          </cell>
          <cell r="C686" t="str">
            <v>THRIFT DIV RECONTRIB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543</v>
          </cell>
          <cell r="I686" t="str">
            <v>38</v>
          </cell>
          <cell r="J686" t="str">
            <v>INTERNAL AUDITING</v>
          </cell>
          <cell r="K686" t="str">
            <v>NonBarg</v>
          </cell>
          <cell r="L686" t="str">
            <v>NonProd</v>
          </cell>
          <cell r="M686" t="str">
            <v>No</v>
          </cell>
          <cell r="N686" t="str">
            <v>Other</v>
          </cell>
          <cell r="O686">
            <v>0</v>
          </cell>
          <cell r="P686">
            <v>-2047.7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995</v>
          </cell>
          <cell r="C687" t="str">
            <v>THRIFT DIV RECONTRIB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610</v>
          </cell>
          <cell r="I687" t="str">
            <v>51</v>
          </cell>
          <cell r="J687" t="str">
            <v>CUSTOMER SERVICE</v>
          </cell>
          <cell r="K687" t="str">
            <v>NonBarg</v>
          </cell>
          <cell r="L687" t="str">
            <v>NonProd</v>
          </cell>
          <cell r="M687" t="str">
            <v>No</v>
          </cell>
          <cell r="N687" t="str">
            <v>Other</v>
          </cell>
          <cell r="O687">
            <v>0</v>
          </cell>
          <cell r="P687">
            <v>-154040.4</v>
          </cell>
          <cell r="Q687">
            <v>0</v>
          </cell>
          <cell r="R687">
            <v>0</v>
          </cell>
          <cell r="S687">
            <v>0</v>
          </cell>
        </row>
        <row r="688">
          <cell r="B688" t="str">
            <v>995</v>
          </cell>
          <cell r="C688" t="str">
            <v>THRIFT DIV RECONTRIB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724</v>
          </cell>
          <cell r="I688" t="str">
            <v>53</v>
          </cell>
          <cell r="J688" t="str">
            <v>POWER SYSTEMS</v>
          </cell>
          <cell r="K688" t="str">
            <v>NonBarg</v>
          </cell>
          <cell r="L688" t="str">
            <v>NonProd</v>
          </cell>
          <cell r="M688" t="str">
            <v>No</v>
          </cell>
          <cell r="N688" t="str">
            <v>Other</v>
          </cell>
          <cell r="O688">
            <v>0</v>
          </cell>
          <cell r="P688">
            <v>-225216.99</v>
          </cell>
          <cell r="Q688">
            <v>0</v>
          </cell>
          <cell r="R688">
            <v>0</v>
          </cell>
          <cell r="S688">
            <v>0</v>
          </cell>
        </row>
        <row r="689">
          <cell r="B689" t="str">
            <v>995</v>
          </cell>
          <cell r="C689" t="str">
            <v>THRIFT DIV RECONTRIB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832</v>
          </cell>
          <cell r="I689" t="str">
            <v>54</v>
          </cell>
          <cell r="J689" t="str">
            <v>RESOURCE PLANNING</v>
          </cell>
          <cell r="K689" t="str">
            <v>NonBarg</v>
          </cell>
          <cell r="L689" t="str">
            <v>NonProd</v>
          </cell>
          <cell r="M689" t="str">
            <v>No</v>
          </cell>
          <cell r="N689" t="str">
            <v>Other</v>
          </cell>
          <cell r="O689">
            <v>0</v>
          </cell>
          <cell r="P689">
            <v>-10938.07</v>
          </cell>
          <cell r="Q689">
            <v>0</v>
          </cell>
          <cell r="R689">
            <v>0</v>
          </cell>
          <cell r="S689">
            <v>0</v>
          </cell>
        </row>
        <row r="690">
          <cell r="B690" t="str">
            <v>995</v>
          </cell>
          <cell r="C690" t="str">
            <v>THRIFT DIV RECONTRIB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900</v>
          </cell>
          <cell r="I690" t="str">
            <v>56</v>
          </cell>
          <cell r="J690" t="str">
            <v>POWER GENERATION</v>
          </cell>
          <cell r="K690" t="str">
            <v>NonBarg</v>
          </cell>
          <cell r="L690" t="str">
            <v>NonProd</v>
          </cell>
          <cell r="M690" t="str">
            <v>No</v>
          </cell>
          <cell r="N690" t="str">
            <v>Other</v>
          </cell>
          <cell r="O690">
            <v>0</v>
          </cell>
          <cell r="P690">
            <v>-61519.46</v>
          </cell>
          <cell r="Q690">
            <v>0</v>
          </cell>
          <cell r="R690">
            <v>0</v>
          </cell>
          <cell r="S690">
            <v>0</v>
          </cell>
        </row>
        <row r="691">
          <cell r="B691" t="str">
            <v>995</v>
          </cell>
          <cell r="C691" t="str">
            <v>THRIFT DIV RECONTRIB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1005</v>
          </cell>
          <cell r="I691" t="str">
            <v>58</v>
          </cell>
          <cell r="J691" t="str">
            <v>INFO MANAGEMENT</v>
          </cell>
          <cell r="K691" t="str">
            <v>NonBarg</v>
          </cell>
          <cell r="L691" t="str">
            <v>NonProd</v>
          </cell>
          <cell r="M691" t="str">
            <v>No</v>
          </cell>
          <cell r="N691" t="str">
            <v>Other</v>
          </cell>
          <cell r="O691">
            <v>0</v>
          </cell>
          <cell r="P691">
            <v>-65802.11</v>
          </cell>
          <cell r="Q691">
            <v>0</v>
          </cell>
          <cell r="R691">
            <v>0</v>
          </cell>
          <cell r="S691">
            <v>0</v>
          </cell>
        </row>
        <row r="692">
          <cell r="B692" t="str">
            <v>995</v>
          </cell>
          <cell r="C692" t="str">
            <v>THRIFT DIV RECONTRIB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1119</v>
          </cell>
          <cell r="I692" t="str">
            <v>62</v>
          </cell>
          <cell r="J692" t="str">
            <v>ENERGY MARKETING</v>
          </cell>
          <cell r="K692" t="str">
            <v>NonBarg</v>
          </cell>
          <cell r="L692" t="str">
            <v>NonProd</v>
          </cell>
          <cell r="M692" t="str">
            <v>No</v>
          </cell>
          <cell r="N692" t="str">
            <v>Other</v>
          </cell>
          <cell r="O692">
            <v>0</v>
          </cell>
          <cell r="P692">
            <v>-2020.91</v>
          </cell>
          <cell r="Q692">
            <v>0</v>
          </cell>
          <cell r="R692">
            <v>0</v>
          </cell>
          <cell r="S692">
            <v>0</v>
          </cell>
        </row>
        <row r="693">
          <cell r="B693" t="str">
            <v>995</v>
          </cell>
          <cell r="C693" t="str">
            <v>THRIFT DIV RECONTRIB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1181</v>
          </cell>
          <cell r="I693" t="str">
            <v>63</v>
          </cell>
          <cell r="J693" t="str">
            <v>REGULATORY AFFAIRS</v>
          </cell>
          <cell r="K693" t="str">
            <v>NonBarg</v>
          </cell>
          <cell r="L693" t="str">
            <v>NonProd</v>
          </cell>
          <cell r="M693" t="str">
            <v>No</v>
          </cell>
          <cell r="N693" t="str">
            <v>Other</v>
          </cell>
          <cell r="O693">
            <v>0</v>
          </cell>
          <cell r="P693">
            <v>-10286.799999999999</v>
          </cell>
          <cell r="Q693">
            <v>0</v>
          </cell>
          <cell r="R693">
            <v>0</v>
          </cell>
          <cell r="S693">
            <v>0</v>
          </cell>
        </row>
        <row r="694">
          <cell r="B694" t="str">
            <v>998</v>
          </cell>
          <cell r="C694" t="str">
            <v>BA THRFT STP AT CAP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48</v>
          </cell>
          <cell r="I694" t="str">
            <v>31</v>
          </cell>
          <cell r="J694" t="str">
            <v>NUCLEAR DIVISION</v>
          </cell>
          <cell r="K694" t="str">
            <v>Barg</v>
          </cell>
          <cell r="L694" t="str">
            <v>NonProd</v>
          </cell>
          <cell r="M694" t="str">
            <v>No</v>
          </cell>
          <cell r="N694" t="str">
            <v>Other</v>
          </cell>
          <cell r="O694">
            <v>0</v>
          </cell>
          <cell r="P694">
            <v>-1519519.46</v>
          </cell>
          <cell r="Q694">
            <v>0</v>
          </cell>
          <cell r="R694">
            <v>0</v>
          </cell>
          <cell r="S694">
            <v>0</v>
          </cell>
        </row>
        <row r="695">
          <cell r="B695" t="str">
            <v>998</v>
          </cell>
          <cell r="C695" t="str">
            <v>BA THRFT STP AT CAP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144</v>
          </cell>
          <cell r="I695" t="str">
            <v>34</v>
          </cell>
          <cell r="J695" t="str">
            <v>HUMAN RESRC &amp; CORP SVCS</v>
          </cell>
          <cell r="K695" t="str">
            <v>Barg</v>
          </cell>
          <cell r="L695" t="str">
            <v>NonProd</v>
          </cell>
          <cell r="M695" t="str">
            <v>No</v>
          </cell>
          <cell r="N695" t="str">
            <v>Other</v>
          </cell>
          <cell r="O695">
            <v>0</v>
          </cell>
          <cell r="P695">
            <v>-20488.650000000001</v>
          </cell>
          <cell r="Q695">
            <v>0</v>
          </cell>
          <cell r="R695">
            <v>0</v>
          </cell>
          <cell r="S695">
            <v>0</v>
          </cell>
        </row>
        <row r="696">
          <cell r="B696" t="str">
            <v>998</v>
          </cell>
          <cell r="C696" t="str">
            <v>BA THRFT STP AT CAP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197</v>
          </cell>
          <cell r="I696" t="str">
            <v>51</v>
          </cell>
          <cell r="J696" t="str">
            <v>CUSTOMER SERVICE</v>
          </cell>
          <cell r="K696" t="str">
            <v>Barg</v>
          </cell>
          <cell r="L696" t="str">
            <v>NonProd</v>
          </cell>
          <cell r="M696" t="str">
            <v>No</v>
          </cell>
          <cell r="N696" t="str">
            <v>Other</v>
          </cell>
          <cell r="O696">
            <v>0</v>
          </cell>
          <cell r="P696">
            <v>-28307.68</v>
          </cell>
          <cell r="Q696">
            <v>0</v>
          </cell>
          <cell r="R696">
            <v>0</v>
          </cell>
          <cell r="S696">
            <v>0</v>
          </cell>
        </row>
        <row r="697">
          <cell r="B697" t="str">
            <v>998</v>
          </cell>
          <cell r="C697" t="str">
            <v>BA THRFT STP AT CAP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257</v>
          </cell>
          <cell r="I697" t="str">
            <v>53</v>
          </cell>
          <cell r="J697" t="str">
            <v>POWER SYSTEMS</v>
          </cell>
          <cell r="K697" t="str">
            <v>Barg</v>
          </cell>
          <cell r="L697" t="str">
            <v>NonProd</v>
          </cell>
          <cell r="M697" t="str">
            <v>No</v>
          </cell>
          <cell r="N697" t="str">
            <v>Other</v>
          </cell>
          <cell r="O697">
            <v>0</v>
          </cell>
          <cell r="P697">
            <v>-5392873</v>
          </cell>
          <cell r="Q697">
            <v>0</v>
          </cell>
          <cell r="R697">
            <v>0</v>
          </cell>
          <cell r="S697">
            <v>0</v>
          </cell>
        </row>
        <row r="698">
          <cell r="B698" t="str">
            <v>998</v>
          </cell>
          <cell r="C698" t="str">
            <v>BA THRFT STP AT CAP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389</v>
          </cell>
          <cell r="I698" t="str">
            <v>56</v>
          </cell>
          <cell r="J698" t="str">
            <v>POWER GENERATION</v>
          </cell>
          <cell r="K698" t="str">
            <v>Barg</v>
          </cell>
          <cell r="L698" t="str">
            <v>NonProd</v>
          </cell>
          <cell r="M698" t="str">
            <v>No</v>
          </cell>
          <cell r="N698" t="str">
            <v>Other</v>
          </cell>
          <cell r="O698">
            <v>0</v>
          </cell>
          <cell r="P698">
            <v>-1282320.24</v>
          </cell>
          <cell r="Q698">
            <v>0</v>
          </cell>
          <cell r="R698">
            <v>0</v>
          </cell>
          <cell r="S698">
            <v>0</v>
          </cell>
        </row>
        <row r="699">
          <cell r="B699" t="str">
            <v>998</v>
          </cell>
          <cell r="C699" t="str">
            <v>BA THRFT STP AT CAP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466</v>
          </cell>
          <cell r="I699" t="str">
            <v>58</v>
          </cell>
          <cell r="J699" t="str">
            <v>INFO MANAGEMENT</v>
          </cell>
          <cell r="K699" t="str">
            <v>Barg</v>
          </cell>
          <cell r="L699" t="str">
            <v>NonProd</v>
          </cell>
          <cell r="M699" t="str">
            <v>No</v>
          </cell>
          <cell r="N699" t="str">
            <v>Other</v>
          </cell>
          <cell r="O699">
            <v>0</v>
          </cell>
          <cell r="P699">
            <v>-41354.19</v>
          </cell>
          <cell r="Q699">
            <v>0</v>
          </cell>
          <cell r="R699">
            <v>0</v>
          </cell>
          <cell r="S699">
            <v>0</v>
          </cell>
        </row>
        <row r="700">
          <cell r="B700" t="str">
            <v>998</v>
          </cell>
          <cell r="C700" t="str">
            <v>BA THRFT STP AT CAP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46</v>
          </cell>
          <cell r="I700" t="str">
            <v>31</v>
          </cell>
          <cell r="J700" t="str">
            <v>NUCLEAR DIVISION</v>
          </cell>
          <cell r="K700" t="str">
            <v>NonBarg</v>
          </cell>
          <cell r="L700" t="str">
            <v>NonProd</v>
          </cell>
          <cell r="M700" t="str">
            <v>No</v>
          </cell>
          <cell r="N700" t="str">
            <v>Other</v>
          </cell>
          <cell r="O700">
            <v>0</v>
          </cell>
          <cell r="P700">
            <v>-4025470.02</v>
          </cell>
          <cell r="Q700">
            <v>0</v>
          </cell>
          <cell r="R700">
            <v>0</v>
          </cell>
          <cell r="S700">
            <v>0</v>
          </cell>
        </row>
        <row r="701">
          <cell r="B701" t="str">
            <v>998</v>
          </cell>
          <cell r="C701" t="str">
            <v>BA THRFT STP AT CAP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163</v>
          </cell>
          <cell r="I701" t="str">
            <v>33</v>
          </cell>
          <cell r="J701" t="str">
            <v>FINANCIAL</v>
          </cell>
          <cell r="K701" t="str">
            <v>NonBarg</v>
          </cell>
          <cell r="L701" t="str">
            <v>NonProd</v>
          </cell>
          <cell r="M701" t="str">
            <v>No</v>
          </cell>
          <cell r="N701" t="str">
            <v>Other</v>
          </cell>
          <cell r="O701">
            <v>0</v>
          </cell>
          <cell r="P701">
            <v>-539637.43999999994</v>
          </cell>
          <cell r="Q701">
            <v>0</v>
          </cell>
          <cell r="R701">
            <v>0</v>
          </cell>
          <cell r="S701">
            <v>0</v>
          </cell>
        </row>
        <row r="702">
          <cell r="B702" t="str">
            <v>998</v>
          </cell>
          <cell r="C702" t="str">
            <v>BA THRFT STP AT CAP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274</v>
          </cell>
          <cell r="I702" t="str">
            <v>34</v>
          </cell>
          <cell r="J702" t="str">
            <v>HUMAN RESRC &amp; CORP SVCS</v>
          </cell>
          <cell r="K702" t="str">
            <v>NonBarg</v>
          </cell>
          <cell r="L702" t="str">
            <v>NonProd</v>
          </cell>
          <cell r="M702" t="str">
            <v>No</v>
          </cell>
          <cell r="N702" t="str">
            <v>Other</v>
          </cell>
          <cell r="O702">
            <v>0</v>
          </cell>
          <cell r="P702">
            <v>-1660974.86</v>
          </cell>
          <cell r="Q702">
            <v>0</v>
          </cell>
          <cell r="R702">
            <v>0</v>
          </cell>
          <cell r="S702">
            <v>0</v>
          </cell>
        </row>
        <row r="703">
          <cell r="B703" t="str">
            <v>998</v>
          </cell>
          <cell r="C703" t="str">
            <v>BA THRFT STP AT CAP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382</v>
          </cell>
          <cell r="I703" t="str">
            <v>35</v>
          </cell>
          <cell r="J703" t="str">
            <v>GENERAL COUNSEL</v>
          </cell>
          <cell r="K703" t="str">
            <v>NonBarg</v>
          </cell>
          <cell r="L703" t="str">
            <v>NonProd</v>
          </cell>
          <cell r="M703" t="str">
            <v>No</v>
          </cell>
          <cell r="N703" t="str">
            <v>Other</v>
          </cell>
          <cell r="O703">
            <v>0</v>
          </cell>
          <cell r="P703">
            <v>-340941.85</v>
          </cell>
          <cell r="Q703">
            <v>0</v>
          </cell>
          <cell r="R703">
            <v>0</v>
          </cell>
          <cell r="S703">
            <v>0</v>
          </cell>
        </row>
        <row r="704">
          <cell r="B704" t="str">
            <v>998</v>
          </cell>
          <cell r="C704" t="str">
            <v>BA THRFT STP AT CAP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446</v>
          </cell>
          <cell r="I704" t="str">
            <v>36</v>
          </cell>
          <cell r="J704" t="str">
            <v>GOVT AFFAIRS - FED</v>
          </cell>
          <cell r="K704" t="str">
            <v>NonBarg</v>
          </cell>
          <cell r="L704" t="str">
            <v>NonProd</v>
          </cell>
          <cell r="M704" t="str">
            <v>No</v>
          </cell>
          <cell r="N704" t="str">
            <v>Other</v>
          </cell>
          <cell r="O704">
            <v>0</v>
          </cell>
          <cell r="P704">
            <v>-13054.38</v>
          </cell>
          <cell r="Q704">
            <v>0</v>
          </cell>
          <cell r="R704">
            <v>0</v>
          </cell>
          <cell r="S704">
            <v>0</v>
          </cell>
        </row>
        <row r="705">
          <cell r="B705" t="str">
            <v>998</v>
          </cell>
          <cell r="C705" t="str">
            <v>BA THRFT STP AT CAP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491</v>
          </cell>
          <cell r="I705" t="str">
            <v>37</v>
          </cell>
          <cell r="J705" t="str">
            <v>CORP COMMUNICATIONS</v>
          </cell>
          <cell r="K705" t="str">
            <v>NonBarg</v>
          </cell>
          <cell r="L705" t="str">
            <v>NonProd</v>
          </cell>
          <cell r="M705" t="str">
            <v>No</v>
          </cell>
          <cell r="N705" t="str">
            <v>Other</v>
          </cell>
          <cell r="O705">
            <v>0</v>
          </cell>
          <cell r="P705">
            <v>-223790.55</v>
          </cell>
          <cell r="Q705">
            <v>0</v>
          </cell>
          <cell r="R705">
            <v>0</v>
          </cell>
          <cell r="S705">
            <v>0</v>
          </cell>
        </row>
        <row r="706">
          <cell r="B706" t="str">
            <v>998</v>
          </cell>
          <cell r="C706" t="str">
            <v>BA THRFT STP AT CAP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544</v>
          </cell>
          <cell r="I706" t="str">
            <v>38</v>
          </cell>
          <cell r="J706" t="str">
            <v>INTERNAL AUDITING</v>
          </cell>
          <cell r="K706" t="str">
            <v>NonBarg</v>
          </cell>
          <cell r="L706" t="str">
            <v>NonProd</v>
          </cell>
          <cell r="M706" t="str">
            <v>No</v>
          </cell>
          <cell r="N706" t="str">
            <v>Other</v>
          </cell>
          <cell r="O706">
            <v>0</v>
          </cell>
          <cell r="P706">
            <v>-79530.12</v>
          </cell>
          <cell r="Q706">
            <v>0</v>
          </cell>
          <cell r="R706">
            <v>0</v>
          </cell>
          <cell r="S706">
            <v>0</v>
          </cell>
        </row>
        <row r="707">
          <cell r="B707" t="str">
            <v>998</v>
          </cell>
          <cell r="C707" t="str">
            <v>BA THRFT STP AT CAP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611</v>
          </cell>
          <cell r="I707" t="str">
            <v>51</v>
          </cell>
          <cell r="J707" t="str">
            <v>CUSTOMER SERVICE</v>
          </cell>
          <cell r="K707" t="str">
            <v>NonBarg</v>
          </cell>
          <cell r="L707" t="str">
            <v>NonProd</v>
          </cell>
          <cell r="M707" t="str">
            <v>No</v>
          </cell>
          <cell r="N707" t="str">
            <v>Other</v>
          </cell>
          <cell r="O707">
            <v>0</v>
          </cell>
          <cell r="P707">
            <v>-2878119.66</v>
          </cell>
          <cell r="Q707">
            <v>0</v>
          </cell>
          <cell r="R707">
            <v>0</v>
          </cell>
          <cell r="S707">
            <v>0</v>
          </cell>
        </row>
        <row r="708">
          <cell r="B708" t="str">
            <v>998</v>
          </cell>
          <cell r="C708" t="str">
            <v>BA THRFT STP AT CAP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725</v>
          </cell>
          <cell r="I708" t="str">
            <v>53</v>
          </cell>
          <cell r="J708" t="str">
            <v>POWER SYSTEMS</v>
          </cell>
          <cell r="K708" t="str">
            <v>NonBarg</v>
          </cell>
          <cell r="L708" t="str">
            <v>NonProd</v>
          </cell>
          <cell r="M708" t="str">
            <v>No</v>
          </cell>
          <cell r="N708" t="str">
            <v>Other</v>
          </cell>
          <cell r="O708">
            <v>0</v>
          </cell>
          <cell r="P708">
            <v>-5273114.32</v>
          </cell>
          <cell r="Q708">
            <v>0</v>
          </cell>
          <cell r="R708">
            <v>0</v>
          </cell>
          <cell r="S708">
            <v>0</v>
          </cell>
        </row>
        <row r="709">
          <cell r="B709" t="str">
            <v>998</v>
          </cell>
          <cell r="C709" t="str">
            <v>BA THRFT STP AT CAP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833</v>
          </cell>
          <cell r="I709" t="str">
            <v>54</v>
          </cell>
          <cell r="J709" t="str">
            <v>RESOURCE PLANNING</v>
          </cell>
          <cell r="K709" t="str">
            <v>NonBarg</v>
          </cell>
          <cell r="L709" t="str">
            <v>NonProd</v>
          </cell>
          <cell r="M709" t="str">
            <v>No</v>
          </cell>
          <cell r="N709" t="str">
            <v>Other</v>
          </cell>
          <cell r="O709">
            <v>0</v>
          </cell>
          <cell r="P709">
            <v>-96488.2</v>
          </cell>
          <cell r="Q709">
            <v>0</v>
          </cell>
          <cell r="R709">
            <v>0</v>
          </cell>
          <cell r="S709">
            <v>0</v>
          </cell>
        </row>
        <row r="710">
          <cell r="B710" t="str">
            <v>998</v>
          </cell>
          <cell r="C710" t="str">
            <v>BA THRFT STP AT CAP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901</v>
          </cell>
          <cell r="I710" t="str">
            <v>56</v>
          </cell>
          <cell r="J710" t="str">
            <v>POWER GENERATION</v>
          </cell>
          <cell r="K710" t="str">
            <v>NonBarg</v>
          </cell>
          <cell r="L710" t="str">
            <v>NonProd</v>
          </cell>
          <cell r="M710" t="str">
            <v>No</v>
          </cell>
          <cell r="N710" t="str">
            <v>Other</v>
          </cell>
          <cell r="O710">
            <v>0</v>
          </cell>
          <cell r="P710">
            <v>-1382095.73</v>
          </cell>
          <cell r="Q710">
            <v>0</v>
          </cell>
          <cell r="R710">
            <v>0</v>
          </cell>
          <cell r="S710">
            <v>0</v>
          </cell>
        </row>
        <row r="711">
          <cell r="B711" t="str">
            <v>998</v>
          </cell>
          <cell r="C711" t="str">
            <v>BA THRFT STP AT CAP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1006</v>
          </cell>
          <cell r="I711" t="str">
            <v>58</v>
          </cell>
          <cell r="J711" t="str">
            <v>INFO MANAGEMENT</v>
          </cell>
          <cell r="K711" t="str">
            <v>NonBarg</v>
          </cell>
          <cell r="L711" t="str">
            <v>NonProd</v>
          </cell>
          <cell r="M711" t="str">
            <v>No</v>
          </cell>
          <cell r="N711" t="str">
            <v>Other</v>
          </cell>
          <cell r="O711">
            <v>0</v>
          </cell>
          <cell r="P711">
            <v>-2210819.7599999998</v>
          </cell>
          <cell r="Q711">
            <v>0</v>
          </cell>
          <cell r="R711">
            <v>0</v>
          </cell>
          <cell r="S711">
            <v>0</v>
          </cell>
        </row>
        <row r="712">
          <cell r="B712" t="str">
            <v>998</v>
          </cell>
          <cell r="C712" t="str">
            <v>BA THRFT STP AT CAP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1080</v>
          </cell>
          <cell r="I712" t="str">
            <v>61</v>
          </cell>
          <cell r="J712" t="str">
            <v>GOVT AFFAIRS - STATE</v>
          </cell>
          <cell r="K712" t="str">
            <v>NonBarg</v>
          </cell>
          <cell r="L712" t="str">
            <v>NonProd</v>
          </cell>
          <cell r="M712" t="str">
            <v>No</v>
          </cell>
          <cell r="N712" t="str">
            <v>Other</v>
          </cell>
          <cell r="O712">
            <v>0</v>
          </cell>
          <cell r="P712">
            <v>-8201.3799999999992</v>
          </cell>
          <cell r="Q712">
            <v>0</v>
          </cell>
          <cell r="R712">
            <v>0</v>
          </cell>
          <cell r="S712">
            <v>0</v>
          </cell>
        </row>
        <row r="713">
          <cell r="B713" t="str">
            <v>998</v>
          </cell>
          <cell r="C713" t="str">
            <v>BA THRFT STP AT CAP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1120</v>
          </cell>
          <cell r="I713" t="str">
            <v>62</v>
          </cell>
          <cell r="J713" t="str">
            <v>ENERGY MARKETING</v>
          </cell>
          <cell r="K713" t="str">
            <v>NonBarg</v>
          </cell>
          <cell r="L713" t="str">
            <v>NonProd</v>
          </cell>
          <cell r="M713" t="str">
            <v>No</v>
          </cell>
          <cell r="N713" t="str">
            <v>Other</v>
          </cell>
          <cell r="O713">
            <v>0</v>
          </cell>
          <cell r="P713">
            <v>-161273.4</v>
          </cell>
          <cell r="Q713">
            <v>0</v>
          </cell>
          <cell r="R713">
            <v>0</v>
          </cell>
          <cell r="S713">
            <v>0</v>
          </cell>
        </row>
        <row r="714">
          <cell r="B714" t="str">
            <v>998</v>
          </cell>
          <cell r="C714" t="str">
            <v>BA THRFT STP AT CAP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1182</v>
          </cell>
          <cell r="I714" t="str">
            <v>63</v>
          </cell>
          <cell r="J714" t="str">
            <v>REGULATORY AFFAIRS</v>
          </cell>
          <cell r="K714" t="str">
            <v>NonBarg</v>
          </cell>
          <cell r="L714" t="str">
            <v>NonProd</v>
          </cell>
          <cell r="M714" t="str">
            <v>No</v>
          </cell>
          <cell r="N714" t="str">
            <v>Other</v>
          </cell>
          <cell r="O714">
            <v>0</v>
          </cell>
          <cell r="P714">
            <v>-140331.45000000001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999</v>
          </cell>
          <cell r="C715" t="str">
            <v>SUP THRFT STP AT CAP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49</v>
          </cell>
          <cell r="I715" t="str">
            <v>31</v>
          </cell>
          <cell r="J715" t="str">
            <v>NUCLEAR DIVISION</v>
          </cell>
          <cell r="K715" t="str">
            <v>Barg</v>
          </cell>
          <cell r="L715" t="str">
            <v>NonProd</v>
          </cell>
          <cell r="M715" t="str">
            <v>No</v>
          </cell>
          <cell r="N715" t="str">
            <v>Other</v>
          </cell>
          <cell r="O715">
            <v>0</v>
          </cell>
          <cell r="P715">
            <v>-904350.51</v>
          </cell>
          <cell r="Q715">
            <v>0</v>
          </cell>
          <cell r="R715">
            <v>0</v>
          </cell>
          <cell r="S715">
            <v>0</v>
          </cell>
        </row>
        <row r="716">
          <cell r="B716" t="str">
            <v>999</v>
          </cell>
          <cell r="C716" t="str">
            <v>SUP THRFT STP AT CAP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145</v>
          </cell>
          <cell r="I716" t="str">
            <v>34</v>
          </cell>
          <cell r="J716" t="str">
            <v>HUMAN RESRC &amp; CORP SVCS</v>
          </cell>
          <cell r="K716" t="str">
            <v>Barg</v>
          </cell>
          <cell r="L716" t="str">
            <v>NonProd</v>
          </cell>
          <cell r="M716" t="str">
            <v>No</v>
          </cell>
          <cell r="N716" t="str">
            <v>Other</v>
          </cell>
          <cell r="O716">
            <v>0</v>
          </cell>
          <cell r="P716">
            <v>-17089.07</v>
          </cell>
          <cell r="Q716">
            <v>0</v>
          </cell>
          <cell r="R716">
            <v>0</v>
          </cell>
          <cell r="S716">
            <v>0</v>
          </cell>
        </row>
        <row r="717">
          <cell r="B717" t="str">
            <v>999</v>
          </cell>
          <cell r="C717" t="str">
            <v>SUP THRFT STP AT CAP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198</v>
          </cell>
          <cell r="I717" t="str">
            <v>51</v>
          </cell>
          <cell r="J717" t="str">
            <v>CUSTOMER SERVICE</v>
          </cell>
          <cell r="K717" t="str">
            <v>Barg</v>
          </cell>
          <cell r="L717" t="str">
            <v>NonProd</v>
          </cell>
          <cell r="M717" t="str">
            <v>No</v>
          </cell>
          <cell r="N717" t="str">
            <v>Other</v>
          </cell>
          <cell r="O717">
            <v>0</v>
          </cell>
          <cell r="P717">
            <v>-15980.33</v>
          </cell>
          <cell r="Q717">
            <v>0</v>
          </cell>
          <cell r="R717">
            <v>0</v>
          </cell>
          <cell r="S717">
            <v>0</v>
          </cell>
        </row>
        <row r="718">
          <cell r="B718" t="str">
            <v>999</v>
          </cell>
          <cell r="C718" t="str">
            <v>SUP THRFT STP AT CAP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258</v>
          </cell>
          <cell r="I718" t="str">
            <v>53</v>
          </cell>
          <cell r="J718" t="str">
            <v>POWER SYSTEMS</v>
          </cell>
          <cell r="K718" t="str">
            <v>Barg</v>
          </cell>
          <cell r="L718" t="str">
            <v>NonProd</v>
          </cell>
          <cell r="M718" t="str">
            <v>No</v>
          </cell>
          <cell r="N718" t="str">
            <v>Other</v>
          </cell>
          <cell r="O718">
            <v>0</v>
          </cell>
          <cell r="P718">
            <v>-3670060.43</v>
          </cell>
          <cell r="Q718">
            <v>0</v>
          </cell>
          <cell r="R718">
            <v>0</v>
          </cell>
          <cell r="S718">
            <v>0</v>
          </cell>
        </row>
        <row r="719">
          <cell r="B719" t="str">
            <v>999</v>
          </cell>
          <cell r="C719" t="str">
            <v>SUP THRFT STP AT CAP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390</v>
          </cell>
          <cell r="I719" t="str">
            <v>56</v>
          </cell>
          <cell r="J719" t="str">
            <v>POWER GENERATION</v>
          </cell>
          <cell r="K719" t="str">
            <v>Barg</v>
          </cell>
          <cell r="L719" t="str">
            <v>NonProd</v>
          </cell>
          <cell r="M719" t="str">
            <v>No</v>
          </cell>
          <cell r="N719" t="str">
            <v>Other</v>
          </cell>
          <cell r="O719">
            <v>0</v>
          </cell>
          <cell r="P719">
            <v>-776047.76</v>
          </cell>
          <cell r="Q719">
            <v>0</v>
          </cell>
          <cell r="R719">
            <v>0</v>
          </cell>
          <cell r="S719">
            <v>0</v>
          </cell>
        </row>
        <row r="720">
          <cell r="B720" t="str">
            <v>999</v>
          </cell>
          <cell r="C720" t="str">
            <v>SUP THRFT STP AT CAP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467</v>
          </cell>
          <cell r="I720" t="str">
            <v>58</v>
          </cell>
          <cell r="J720" t="str">
            <v>INFO MANAGEMENT</v>
          </cell>
          <cell r="K720" t="str">
            <v>Barg</v>
          </cell>
          <cell r="L720" t="str">
            <v>NonProd</v>
          </cell>
          <cell r="M720" t="str">
            <v>No</v>
          </cell>
          <cell r="N720" t="str">
            <v>Other</v>
          </cell>
          <cell r="O720">
            <v>0</v>
          </cell>
          <cell r="P720">
            <v>-30148</v>
          </cell>
          <cell r="Q720">
            <v>0</v>
          </cell>
          <cell r="R720">
            <v>0</v>
          </cell>
          <cell r="S720">
            <v>0</v>
          </cell>
        </row>
        <row r="721">
          <cell r="B721" t="str">
            <v>999</v>
          </cell>
          <cell r="C721" t="str">
            <v>SUP THRFT STP AT CAP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47</v>
          </cell>
          <cell r="I721" t="str">
            <v>31</v>
          </cell>
          <cell r="J721" t="str">
            <v>NUCLEAR DIVISION</v>
          </cell>
          <cell r="K721" t="str">
            <v>NonBarg</v>
          </cell>
          <cell r="L721" t="str">
            <v>NonProd</v>
          </cell>
          <cell r="M721" t="str">
            <v>No</v>
          </cell>
          <cell r="N721" t="str">
            <v>Other</v>
          </cell>
          <cell r="O721">
            <v>0</v>
          </cell>
          <cell r="P721">
            <v>-2065830.26</v>
          </cell>
          <cell r="Q721">
            <v>0</v>
          </cell>
          <cell r="R721">
            <v>0</v>
          </cell>
          <cell r="S721">
            <v>0</v>
          </cell>
        </row>
        <row r="722">
          <cell r="B722" t="str">
            <v>999</v>
          </cell>
          <cell r="C722" t="str">
            <v>SUP THRFT STP AT CAP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164</v>
          </cell>
          <cell r="I722" t="str">
            <v>33</v>
          </cell>
          <cell r="J722" t="str">
            <v>FINANCIAL</v>
          </cell>
          <cell r="K722" t="str">
            <v>NonBarg</v>
          </cell>
          <cell r="L722" t="str">
            <v>NonProd</v>
          </cell>
          <cell r="M722" t="str">
            <v>No</v>
          </cell>
          <cell r="N722" t="str">
            <v>Other</v>
          </cell>
          <cell r="O722">
            <v>0</v>
          </cell>
          <cell r="P722">
            <v>-279630.05</v>
          </cell>
          <cell r="Q722">
            <v>0</v>
          </cell>
          <cell r="R722">
            <v>0</v>
          </cell>
          <cell r="S722">
            <v>0</v>
          </cell>
        </row>
        <row r="723">
          <cell r="B723" t="str">
            <v>999</v>
          </cell>
          <cell r="C723" t="str">
            <v>SUP THRFT STP AT CAP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275</v>
          </cell>
          <cell r="I723" t="str">
            <v>34</v>
          </cell>
          <cell r="J723" t="str">
            <v>HUMAN RESRC &amp; CORP SVCS</v>
          </cell>
          <cell r="K723" t="str">
            <v>NonBarg</v>
          </cell>
          <cell r="L723" t="str">
            <v>NonProd</v>
          </cell>
          <cell r="M723" t="str">
            <v>No</v>
          </cell>
          <cell r="N723" t="str">
            <v>Other</v>
          </cell>
          <cell r="O723">
            <v>0</v>
          </cell>
          <cell r="P723">
            <v>-845014.06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999</v>
          </cell>
          <cell r="C724" t="str">
            <v>SUP THRFT STP AT CAP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383</v>
          </cell>
          <cell r="I724" t="str">
            <v>35</v>
          </cell>
          <cell r="J724" t="str">
            <v>GENERAL COUNSEL</v>
          </cell>
          <cell r="K724" t="str">
            <v>NonBarg</v>
          </cell>
          <cell r="L724" t="str">
            <v>NonProd</v>
          </cell>
          <cell r="M724" t="str">
            <v>No</v>
          </cell>
          <cell r="N724" t="str">
            <v>Other</v>
          </cell>
          <cell r="O724">
            <v>0</v>
          </cell>
          <cell r="P724">
            <v>-149959.09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999</v>
          </cell>
          <cell r="C725" t="str">
            <v>SUP THRFT STP AT CAP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447</v>
          </cell>
          <cell r="I725" t="str">
            <v>36</v>
          </cell>
          <cell r="J725" t="str">
            <v>GOVT AFFAIRS - FED</v>
          </cell>
          <cell r="K725" t="str">
            <v>NonBarg</v>
          </cell>
          <cell r="L725" t="str">
            <v>NonProd</v>
          </cell>
          <cell r="M725" t="str">
            <v>No</v>
          </cell>
          <cell r="N725" t="str">
            <v>Other</v>
          </cell>
          <cell r="O725">
            <v>0</v>
          </cell>
          <cell r="P725">
            <v>-7643.74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999</v>
          </cell>
          <cell r="C726" t="str">
            <v>SUP THRFT STP AT CAP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492</v>
          </cell>
          <cell r="I726" t="str">
            <v>37</v>
          </cell>
          <cell r="J726" t="str">
            <v>CORP COMMUNICATIONS</v>
          </cell>
          <cell r="K726" t="str">
            <v>NonBarg</v>
          </cell>
          <cell r="L726" t="str">
            <v>NonProd</v>
          </cell>
          <cell r="M726" t="str">
            <v>No</v>
          </cell>
          <cell r="N726" t="str">
            <v>Other</v>
          </cell>
          <cell r="O726">
            <v>0</v>
          </cell>
          <cell r="P726">
            <v>-106288.43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999</v>
          </cell>
          <cell r="C727" t="str">
            <v>SUP THRFT STP AT CAP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545</v>
          </cell>
          <cell r="I727" t="str">
            <v>38</v>
          </cell>
          <cell r="J727" t="str">
            <v>INTERNAL AUDITING</v>
          </cell>
          <cell r="K727" t="str">
            <v>NonBarg</v>
          </cell>
          <cell r="L727" t="str">
            <v>NonProd</v>
          </cell>
          <cell r="M727" t="str">
            <v>No</v>
          </cell>
          <cell r="N727" t="str">
            <v>Other</v>
          </cell>
          <cell r="O727">
            <v>0</v>
          </cell>
          <cell r="P727">
            <v>-36991.919999999998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999</v>
          </cell>
          <cell r="C728" t="str">
            <v>SUP THRFT STP AT CAP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612</v>
          </cell>
          <cell r="I728" t="str">
            <v>51</v>
          </cell>
          <cell r="J728" t="str">
            <v>CUSTOMER SERVICE</v>
          </cell>
          <cell r="K728" t="str">
            <v>NonBarg</v>
          </cell>
          <cell r="L728" t="str">
            <v>NonProd</v>
          </cell>
          <cell r="M728" t="str">
            <v>No</v>
          </cell>
          <cell r="N728" t="str">
            <v>Other</v>
          </cell>
          <cell r="O728">
            <v>0</v>
          </cell>
          <cell r="P728">
            <v>-1186554.27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999</v>
          </cell>
          <cell r="C729" t="str">
            <v>SUP THRFT STP AT CAP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726</v>
          </cell>
          <cell r="I729" t="str">
            <v>53</v>
          </cell>
          <cell r="J729" t="str">
            <v>POWER SYSTEMS</v>
          </cell>
          <cell r="K729" t="str">
            <v>NonBarg</v>
          </cell>
          <cell r="L729" t="str">
            <v>NonProd</v>
          </cell>
          <cell r="M729" t="str">
            <v>No</v>
          </cell>
          <cell r="N729" t="str">
            <v>Other</v>
          </cell>
          <cell r="O729">
            <v>0</v>
          </cell>
          <cell r="P729">
            <v>-2897753.47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999</v>
          </cell>
          <cell r="C730" t="str">
            <v>SUP THRFT STP AT CAP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834</v>
          </cell>
          <cell r="I730" t="str">
            <v>54</v>
          </cell>
          <cell r="J730" t="str">
            <v>RESOURCE PLANNING</v>
          </cell>
          <cell r="K730" t="str">
            <v>NonBarg</v>
          </cell>
          <cell r="L730" t="str">
            <v>NonProd</v>
          </cell>
          <cell r="M730" t="str">
            <v>No</v>
          </cell>
          <cell r="N730" t="str">
            <v>Other</v>
          </cell>
          <cell r="O730">
            <v>0</v>
          </cell>
          <cell r="P730">
            <v>-44966.87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999</v>
          </cell>
          <cell r="C731" t="str">
            <v>SUP THRFT STP AT CAP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902</v>
          </cell>
          <cell r="I731" t="str">
            <v>56</v>
          </cell>
          <cell r="J731" t="str">
            <v>POWER GENERATION</v>
          </cell>
          <cell r="K731" t="str">
            <v>NonBarg</v>
          </cell>
          <cell r="L731" t="str">
            <v>NonProd</v>
          </cell>
          <cell r="M731" t="str">
            <v>No</v>
          </cell>
          <cell r="N731" t="str">
            <v>Other</v>
          </cell>
          <cell r="O731">
            <v>0</v>
          </cell>
          <cell r="P731">
            <v>-682768.47</v>
          </cell>
          <cell r="Q731">
            <v>0</v>
          </cell>
          <cell r="R731">
            <v>0</v>
          </cell>
          <cell r="S731">
            <v>0</v>
          </cell>
        </row>
        <row r="732">
          <cell r="B732" t="str">
            <v>999</v>
          </cell>
          <cell r="C732" t="str">
            <v>SUP THRFT STP AT CAP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1007</v>
          </cell>
          <cell r="I732" t="str">
            <v>58</v>
          </cell>
          <cell r="J732" t="str">
            <v>INFO MANAGEMENT</v>
          </cell>
          <cell r="K732" t="str">
            <v>NonBarg</v>
          </cell>
          <cell r="L732" t="str">
            <v>NonProd</v>
          </cell>
          <cell r="M732" t="str">
            <v>No</v>
          </cell>
          <cell r="N732" t="str">
            <v>Other</v>
          </cell>
          <cell r="O732">
            <v>0</v>
          </cell>
          <cell r="P732">
            <v>-989762.85</v>
          </cell>
          <cell r="Q732">
            <v>0</v>
          </cell>
          <cell r="R732">
            <v>0</v>
          </cell>
          <cell r="S732">
            <v>0</v>
          </cell>
        </row>
        <row r="733">
          <cell r="B733" t="str">
            <v>999</v>
          </cell>
          <cell r="C733" t="str">
            <v>SUP THRFT STP AT CAP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1081</v>
          </cell>
          <cell r="I733" t="str">
            <v>61</v>
          </cell>
          <cell r="J733" t="str">
            <v>GOVT AFFAIRS - STATE</v>
          </cell>
          <cell r="K733" t="str">
            <v>NonBarg</v>
          </cell>
          <cell r="L733" t="str">
            <v>NonProd</v>
          </cell>
          <cell r="M733" t="str">
            <v>No</v>
          </cell>
          <cell r="N733" t="str">
            <v>Other</v>
          </cell>
          <cell r="O733">
            <v>0</v>
          </cell>
          <cell r="P733">
            <v>-2298.62</v>
          </cell>
          <cell r="Q733">
            <v>0</v>
          </cell>
          <cell r="R733">
            <v>0</v>
          </cell>
          <cell r="S733">
            <v>0</v>
          </cell>
        </row>
        <row r="734">
          <cell r="B734" t="str">
            <v>999</v>
          </cell>
          <cell r="C734" t="str">
            <v>SUP THRFT STP AT CAP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1121</v>
          </cell>
          <cell r="I734" t="str">
            <v>62</v>
          </cell>
          <cell r="J734" t="str">
            <v>ENERGY MARKETING</v>
          </cell>
          <cell r="K734" t="str">
            <v>NonBarg</v>
          </cell>
          <cell r="L734" t="str">
            <v>NonProd</v>
          </cell>
          <cell r="M734" t="str">
            <v>No</v>
          </cell>
          <cell r="N734" t="str">
            <v>Other</v>
          </cell>
          <cell r="O734">
            <v>0</v>
          </cell>
          <cell r="P734">
            <v>-58869.85</v>
          </cell>
          <cell r="Q734">
            <v>0</v>
          </cell>
          <cell r="R734">
            <v>0</v>
          </cell>
          <cell r="S734">
            <v>0</v>
          </cell>
        </row>
        <row r="735">
          <cell r="B735" t="str">
            <v>999</v>
          </cell>
          <cell r="C735" t="str">
            <v>SUP THRFT STP AT CAP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1183</v>
          </cell>
          <cell r="I735" t="str">
            <v>63</v>
          </cell>
          <cell r="J735" t="str">
            <v>REGULATORY AFFAIRS</v>
          </cell>
          <cell r="K735" t="str">
            <v>NonBarg</v>
          </cell>
          <cell r="L735" t="str">
            <v>NonProd</v>
          </cell>
          <cell r="M735" t="str">
            <v>No</v>
          </cell>
          <cell r="N735" t="str">
            <v>Other</v>
          </cell>
          <cell r="O735">
            <v>0</v>
          </cell>
          <cell r="P735">
            <v>-49460.63</v>
          </cell>
          <cell r="Q735">
            <v>0</v>
          </cell>
          <cell r="R735">
            <v>0</v>
          </cell>
          <cell r="S735">
            <v>0</v>
          </cell>
        </row>
        <row r="736">
          <cell r="B736" t="str">
            <v>C01</v>
          </cell>
          <cell r="C736" t="str">
            <v>PENSION SUPPLEMENT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165</v>
          </cell>
          <cell r="I736" t="str">
            <v>33</v>
          </cell>
          <cell r="J736" t="str">
            <v>FINANCIAL</v>
          </cell>
          <cell r="K736" t="str">
            <v>NonBarg</v>
          </cell>
          <cell r="L736" t="str">
            <v>NonProd</v>
          </cell>
          <cell r="M736" t="str">
            <v>No</v>
          </cell>
          <cell r="N736" t="str">
            <v>Other</v>
          </cell>
          <cell r="O736">
            <v>0</v>
          </cell>
          <cell r="P736">
            <v>104031.64</v>
          </cell>
          <cell r="Q736">
            <v>0</v>
          </cell>
          <cell r="R736">
            <v>0</v>
          </cell>
          <cell r="S736">
            <v>0</v>
          </cell>
        </row>
        <row r="737">
          <cell r="B737" t="str">
            <v>C03</v>
          </cell>
          <cell r="C737" t="str">
            <v>PENSION SUPPLEMENT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166</v>
          </cell>
          <cell r="I737" t="str">
            <v>33</v>
          </cell>
          <cell r="J737" t="str">
            <v>FINANCIAL</v>
          </cell>
          <cell r="K737" t="str">
            <v>NonBarg</v>
          </cell>
          <cell r="L737" t="str">
            <v>NonProd</v>
          </cell>
          <cell r="M737" t="str">
            <v>No</v>
          </cell>
          <cell r="N737" t="str">
            <v>Other</v>
          </cell>
          <cell r="O737">
            <v>0</v>
          </cell>
          <cell r="P737">
            <v>506629.76</v>
          </cell>
          <cell r="Q737">
            <v>0</v>
          </cell>
          <cell r="R737">
            <v>0</v>
          </cell>
          <cell r="S737">
            <v>0</v>
          </cell>
        </row>
        <row r="738">
          <cell r="B738" t="str">
            <v>C04</v>
          </cell>
          <cell r="C738" t="str">
            <v>OUT OF STATE DFRNTL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48</v>
          </cell>
          <cell r="I738" t="str">
            <v>31</v>
          </cell>
          <cell r="J738" t="str">
            <v>NUCLEAR DIVISION</v>
          </cell>
          <cell r="K738" t="str">
            <v>NonBarg</v>
          </cell>
          <cell r="L738" t="str">
            <v>NonProd</v>
          </cell>
          <cell r="M738" t="str">
            <v>No</v>
          </cell>
          <cell r="N738" t="str">
            <v>Other</v>
          </cell>
          <cell r="O738">
            <v>0</v>
          </cell>
          <cell r="P738">
            <v>6875</v>
          </cell>
          <cell r="Q738">
            <v>0</v>
          </cell>
          <cell r="R738">
            <v>0</v>
          </cell>
          <cell r="S738">
            <v>0</v>
          </cell>
        </row>
        <row r="739">
          <cell r="B739" t="str">
            <v>C04</v>
          </cell>
          <cell r="C739" t="str">
            <v>OUT OF STATE DFRNTL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448</v>
          </cell>
          <cell r="I739" t="str">
            <v>36</v>
          </cell>
          <cell r="J739" t="str">
            <v>GOVT AFFAIRS - FED</v>
          </cell>
          <cell r="K739" t="str">
            <v>NonBarg</v>
          </cell>
          <cell r="L739" t="str">
            <v>NonProd</v>
          </cell>
          <cell r="M739" t="str">
            <v>No</v>
          </cell>
          <cell r="N739" t="str">
            <v>Other</v>
          </cell>
          <cell r="O739">
            <v>0</v>
          </cell>
          <cell r="P739">
            <v>3900</v>
          </cell>
          <cell r="Q739">
            <v>0</v>
          </cell>
          <cell r="R739">
            <v>0</v>
          </cell>
          <cell r="S739">
            <v>0</v>
          </cell>
        </row>
        <row r="740">
          <cell r="B740" t="str">
            <v>C04</v>
          </cell>
          <cell r="C740" t="str">
            <v>OUT OF STATE DFRNTL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903</v>
          </cell>
          <cell r="I740" t="str">
            <v>56</v>
          </cell>
          <cell r="J740" t="str">
            <v>POWER GENERATION</v>
          </cell>
          <cell r="K740" t="str">
            <v>NonBarg</v>
          </cell>
          <cell r="L740" t="str">
            <v>NonProd</v>
          </cell>
          <cell r="M740" t="str">
            <v>No</v>
          </cell>
          <cell r="N740" t="str">
            <v>Other</v>
          </cell>
          <cell r="O740">
            <v>0</v>
          </cell>
          <cell r="P740">
            <v>6760</v>
          </cell>
          <cell r="Q740">
            <v>0</v>
          </cell>
          <cell r="R740">
            <v>0</v>
          </cell>
          <cell r="S740">
            <v>0</v>
          </cell>
        </row>
        <row r="741">
          <cell r="B741" t="str">
            <v>C09</v>
          </cell>
          <cell r="C741" t="str">
            <v>SEVERANCE PAY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49</v>
          </cell>
          <cell r="I741" t="str">
            <v>31</v>
          </cell>
          <cell r="J741" t="str">
            <v>NUCLEAR DIVISION</v>
          </cell>
          <cell r="K741" t="str">
            <v>NonBarg</v>
          </cell>
          <cell r="L741" t="str">
            <v>NonProd</v>
          </cell>
          <cell r="M741" t="str">
            <v>No</v>
          </cell>
          <cell r="N741" t="str">
            <v>Other</v>
          </cell>
          <cell r="O741">
            <v>0</v>
          </cell>
          <cell r="P741">
            <v>2052661.25</v>
          </cell>
          <cell r="Q741">
            <v>0</v>
          </cell>
          <cell r="R741">
            <v>0</v>
          </cell>
          <cell r="S741">
            <v>0</v>
          </cell>
        </row>
        <row r="742">
          <cell r="B742" t="str">
            <v>C09</v>
          </cell>
          <cell r="C742" t="str">
            <v>SEVERANCE PAY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167</v>
          </cell>
          <cell r="I742" t="str">
            <v>33</v>
          </cell>
          <cell r="J742" t="str">
            <v>FINANCIAL</v>
          </cell>
          <cell r="K742" t="str">
            <v>NonBarg</v>
          </cell>
          <cell r="L742" t="str">
            <v>NonProd</v>
          </cell>
          <cell r="M742" t="str">
            <v>No</v>
          </cell>
          <cell r="N742" t="str">
            <v>Other</v>
          </cell>
          <cell r="O742">
            <v>0</v>
          </cell>
          <cell r="P742">
            <v>1025450.1</v>
          </cell>
          <cell r="Q742">
            <v>0</v>
          </cell>
          <cell r="R742">
            <v>0</v>
          </cell>
          <cell r="S742">
            <v>0</v>
          </cell>
        </row>
        <row r="743">
          <cell r="B743" t="str">
            <v>C09</v>
          </cell>
          <cell r="C743" t="str">
            <v>SEVERANCE PAY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276</v>
          </cell>
          <cell r="I743" t="str">
            <v>34</v>
          </cell>
          <cell r="J743" t="str">
            <v>HUMAN RESRC &amp; CORP SVCS</v>
          </cell>
          <cell r="K743" t="str">
            <v>NonBarg</v>
          </cell>
          <cell r="L743" t="str">
            <v>NonProd</v>
          </cell>
          <cell r="M743" t="str">
            <v>No</v>
          </cell>
          <cell r="N743" t="str">
            <v>Other</v>
          </cell>
          <cell r="O743">
            <v>0</v>
          </cell>
          <cell r="P743">
            <v>422146.5</v>
          </cell>
          <cell r="Q743">
            <v>0</v>
          </cell>
          <cell r="R743">
            <v>0</v>
          </cell>
          <cell r="S743">
            <v>0</v>
          </cell>
        </row>
        <row r="744">
          <cell r="B744" t="str">
            <v>C09</v>
          </cell>
          <cell r="C744" t="str">
            <v>SEVERANCE PAY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384</v>
          </cell>
          <cell r="I744" t="str">
            <v>35</v>
          </cell>
          <cell r="J744" t="str">
            <v>GENERAL COUNSEL</v>
          </cell>
          <cell r="K744" t="str">
            <v>NonBarg</v>
          </cell>
          <cell r="L744" t="str">
            <v>NonProd</v>
          </cell>
          <cell r="M744" t="str">
            <v>No</v>
          </cell>
          <cell r="N744" t="str">
            <v>Other</v>
          </cell>
          <cell r="O744">
            <v>0</v>
          </cell>
          <cell r="P744">
            <v>35956.25</v>
          </cell>
          <cell r="Q744">
            <v>0</v>
          </cell>
          <cell r="R744">
            <v>0</v>
          </cell>
          <cell r="S744">
            <v>0</v>
          </cell>
        </row>
        <row r="745">
          <cell r="B745" t="str">
            <v>C09</v>
          </cell>
          <cell r="C745" t="str">
            <v>SEVERANCE PAY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727</v>
          </cell>
          <cell r="I745" t="str">
            <v>53</v>
          </cell>
          <cell r="J745" t="str">
            <v>POWER SYSTEMS</v>
          </cell>
          <cell r="K745" t="str">
            <v>NonBarg</v>
          </cell>
          <cell r="L745" t="str">
            <v>NonProd</v>
          </cell>
          <cell r="M745" t="str">
            <v>No</v>
          </cell>
          <cell r="N745" t="str">
            <v>Other</v>
          </cell>
          <cell r="O745">
            <v>0</v>
          </cell>
          <cell r="P745">
            <v>228041</v>
          </cell>
          <cell r="Q745">
            <v>0</v>
          </cell>
          <cell r="R745">
            <v>0</v>
          </cell>
          <cell r="S745">
            <v>0</v>
          </cell>
        </row>
        <row r="746">
          <cell r="B746" t="str">
            <v>C09</v>
          </cell>
          <cell r="C746" t="str">
            <v>SEVERANCE PAY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904</v>
          </cell>
          <cell r="I746" t="str">
            <v>56</v>
          </cell>
          <cell r="J746" t="str">
            <v>POWER GENERATION</v>
          </cell>
          <cell r="K746" t="str">
            <v>NonBarg</v>
          </cell>
          <cell r="L746" t="str">
            <v>NonProd</v>
          </cell>
          <cell r="M746" t="str">
            <v>No</v>
          </cell>
          <cell r="N746" t="str">
            <v>Other</v>
          </cell>
          <cell r="O746">
            <v>0</v>
          </cell>
          <cell r="P746">
            <v>171521</v>
          </cell>
          <cell r="Q746">
            <v>0</v>
          </cell>
          <cell r="R746">
            <v>0</v>
          </cell>
          <cell r="S746">
            <v>0</v>
          </cell>
        </row>
        <row r="747">
          <cell r="B747" t="str">
            <v>C09</v>
          </cell>
          <cell r="C747" t="str">
            <v>SEVERANCE PAY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1008</v>
          </cell>
          <cell r="I747" t="str">
            <v>58</v>
          </cell>
          <cell r="J747" t="str">
            <v>INFO MANAGEMENT</v>
          </cell>
          <cell r="K747" t="str">
            <v>NonBarg</v>
          </cell>
          <cell r="L747" t="str">
            <v>NonProd</v>
          </cell>
          <cell r="M747" t="str">
            <v>No</v>
          </cell>
          <cell r="N747" t="str">
            <v>Other</v>
          </cell>
          <cell r="O747">
            <v>0</v>
          </cell>
          <cell r="P747">
            <v>35139</v>
          </cell>
          <cell r="Q747">
            <v>0</v>
          </cell>
          <cell r="R747">
            <v>0</v>
          </cell>
          <cell r="S747">
            <v>0</v>
          </cell>
        </row>
        <row r="748">
          <cell r="B748" t="str">
            <v>C09</v>
          </cell>
          <cell r="C748" t="str">
            <v>SEVERANCE PAY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1184</v>
          </cell>
          <cell r="I748" t="str">
            <v>63</v>
          </cell>
          <cell r="J748" t="str">
            <v>REGULATORY AFFAIRS</v>
          </cell>
          <cell r="K748" t="str">
            <v>NonBarg</v>
          </cell>
          <cell r="L748" t="str">
            <v>NonProd</v>
          </cell>
          <cell r="M748" t="str">
            <v>No</v>
          </cell>
          <cell r="N748" t="str">
            <v>Other</v>
          </cell>
          <cell r="O748">
            <v>0</v>
          </cell>
          <cell r="P748">
            <v>34043</v>
          </cell>
          <cell r="Q748">
            <v>0</v>
          </cell>
          <cell r="R748">
            <v>0</v>
          </cell>
          <cell r="S748">
            <v>0</v>
          </cell>
        </row>
        <row r="749">
          <cell r="B749" t="str">
            <v>C11</v>
          </cell>
          <cell r="C749" t="str">
            <v>GEOGRAPHIC DIFFERENTIAL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50</v>
          </cell>
          <cell r="I749" t="str">
            <v>31</v>
          </cell>
          <cell r="J749" t="str">
            <v>NUCLEAR DIVISION</v>
          </cell>
          <cell r="K749" t="str">
            <v>NonBarg</v>
          </cell>
          <cell r="L749" t="str">
            <v>NonProd</v>
          </cell>
          <cell r="M749" t="str">
            <v>No</v>
          </cell>
          <cell r="N749" t="str">
            <v>Other</v>
          </cell>
          <cell r="O749">
            <v>0</v>
          </cell>
          <cell r="P749">
            <v>746617.82</v>
          </cell>
          <cell r="Q749">
            <v>0</v>
          </cell>
          <cell r="R749">
            <v>0</v>
          </cell>
          <cell r="S749">
            <v>0</v>
          </cell>
        </row>
        <row r="750">
          <cell r="B750" t="str">
            <v>C11</v>
          </cell>
          <cell r="C750" t="str">
            <v>GEOGRAPHIC DIFFERENTIAL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168</v>
          </cell>
          <cell r="I750" t="str">
            <v>33</v>
          </cell>
          <cell r="J750" t="str">
            <v>FINANCIAL</v>
          </cell>
          <cell r="K750" t="str">
            <v>NonBarg</v>
          </cell>
          <cell r="L750" t="str">
            <v>NonProd</v>
          </cell>
          <cell r="M750" t="str">
            <v>No</v>
          </cell>
          <cell r="N750" t="str">
            <v>Other</v>
          </cell>
          <cell r="O750">
            <v>0</v>
          </cell>
          <cell r="P750">
            <v>25147.14</v>
          </cell>
          <cell r="Q750">
            <v>0</v>
          </cell>
          <cell r="R750">
            <v>0</v>
          </cell>
          <cell r="S750">
            <v>0</v>
          </cell>
        </row>
        <row r="751">
          <cell r="B751" t="str">
            <v>C11</v>
          </cell>
          <cell r="C751" t="str">
            <v>GEOGRAPHIC DIFFERENTIAL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277</v>
          </cell>
          <cell r="I751" t="str">
            <v>34</v>
          </cell>
          <cell r="J751" t="str">
            <v>HUMAN RESRC &amp; CORP SVCS</v>
          </cell>
          <cell r="K751" t="str">
            <v>NonBarg</v>
          </cell>
          <cell r="L751" t="str">
            <v>NonProd</v>
          </cell>
          <cell r="M751" t="str">
            <v>No</v>
          </cell>
          <cell r="N751" t="str">
            <v>Other</v>
          </cell>
          <cell r="O751">
            <v>0</v>
          </cell>
          <cell r="P751">
            <v>25764.97</v>
          </cell>
          <cell r="Q751">
            <v>0</v>
          </cell>
          <cell r="R751">
            <v>0</v>
          </cell>
          <cell r="S751">
            <v>0</v>
          </cell>
        </row>
        <row r="752">
          <cell r="B752" t="str">
            <v>C11</v>
          </cell>
          <cell r="C752" t="str">
            <v>GEOGRAPHIC DIFFERENTIAL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385</v>
          </cell>
          <cell r="I752" t="str">
            <v>35</v>
          </cell>
          <cell r="J752" t="str">
            <v>GENERAL COUNSEL</v>
          </cell>
          <cell r="K752" t="str">
            <v>NonBarg</v>
          </cell>
          <cell r="L752" t="str">
            <v>NonProd</v>
          </cell>
          <cell r="M752" t="str">
            <v>No</v>
          </cell>
          <cell r="N752" t="str">
            <v>Other</v>
          </cell>
          <cell r="O752">
            <v>0</v>
          </cell>
          <cell r="P752">
            <v>1106</v>
          </cell>
          <cell r="Q752">
            <v>0</v>
          </cell>
          <cell r="R752">
            <v>0</v>
          </cell>
          <cell r="S752">
            <v>0</v>
          </cell>
        </row>
        <row r="753">
          <cell r="B753" t="str">
            <v>C11</v>
          </cell>
          <cell r="C753" t="str">
            <v>GEOGRAPHIC DIFFERENTIAL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1009</v>
          </cell>
          <cell r="I753" t="str">
            <v>58</v>
          </cell>
          <cell r="J753" t="str">
            <v>INFO MANAGEMENT</v>
          </cell>
          <cell r="K753" t="str">
            <v>NonBarg</v>
          </cell>
          <cell r="L753" t="str">
            <v>NonProd</v>
          </cell>
          <cell r="M753" t="str">
            <v>No</v>
          </cell>
          <cell r="N753" t="str">
            <v>Other</v>
          </cell>
          <cell r="O753">
            <v>0</v>
          </cell>
          <cell r="P753">
            <v>19997.3</v>
          </cell>
          <cell r="Q753">
            <v>0</v>
          </cell>
          <cell r="R753">
            <v>0</v>
          </cell>
          <cell r="S753">
            <v>0</v>
          </cell>
        </row>
        <row r="754">
          <cell r="B754" t="str">
            <v>C25</v>
          </cell>
          <cell r="C754" t="str">
            <v>CALL OUT LIST OT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259</v>
          </cell>
          <cell r="I754" t="str">
            <v>53</v>
          </cell>
          <cell r="J754" t="str">
            <v>POWER SYSTEMS</v>
          </cell>
          <cell r="K754" t="str">
            <v>Barg</v>
          </cell>
          <cell r="L754" t="str">
            <v>NonProd</v>
          </cell>
          <cell r="M754" t="str">
            <v>No</v>
          </cell>
          <cell r="N754" t="str">
            <v>Other</v>
          </cell>
          <cell r="O754">
            <v>2197</v>
          </cell>
          <cell r="P754">
            <v>128283.19</v>
          </cell>
          <cell r="Q754">
            <v>0</v>
          </cell>
          <cell r="R754">
            <v>0</v>
          </cell>
          <cell r="S754">
            <v>0</v>
          </cell>
        </row>
        <row r="755">
          <cell r="B755" t="str">
            <v>C30</v>
          </cell>
          <cell r="C755" t="str">
            <v>RECOGNITION OF EXCELLENCE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50</v>
          </cell>
          <cell r="I755" t="str">
            <v>31</v>
          </cell>
          <cell r="J755" t="str">
            <v>NUCLEAR DIVISION</v>
          </cell>
          <cell r="K755" t="str">
            <v>Barg</v>
          </cell>
          <cell r="L755" t="str">
            <v>NonProd</v>
          </cell>
          <cell r="M755" t="str">
            <v>No</v>
          </cell>
          <cell r="N755" t="str">
            <v>Other</v>
          </cell>
          <cell r="O755">
            <v>0</v>
          </cell>
          <cell r="P755">
            <v>827.58</v>
          </cell>
          <cell r="Q755">
            <v>0</v>
          </cell>
          <cell r="R755">
            <v>0</v>
          </cell>
          <cell r="S755">
            <v>0</v>
          </cell>
        </row>
        <row r="756">
          <cell r="B756" t="str">
            <v>C30</v>
          </cell>
          <cell r="C756" t="str">
            <v>RECOGNITION OF EXCELLENCE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260</v>
          </cell>
          <cell r="I756" t="str">
            <v>53</v>
          </cell>
          <cell r="J756" t="str">
            <v>POWER SYSTEMS</v>
          </cell>
          <cell r="K756" t="str">
            <v>Barg</v>
          </cell>
          <cell r="L756" t="str">
            <v>NonProd</v>
          </cell>
          <cell r="M756" t="str">
            <v>No</v>
          </cell>
          <cell r="N756" t="str">
            <v>Other</v>
          </cell>
          <cell r="O756">
            <v>0</v>
          </cell>
          <cell r="P756">
            <v>1931.02</v>
          </cell>
          <cell r="Q756">
            <v>0</v>
          </cell>
          <cell r="R756">
            <v>0</v>
          </cell>
          <cell r="S756">
            <v>0</v>
          </cell>
        </row>
        <row r="757">
          <cell r="B757" t="str">
            <v>C30</v>
          </cell>
          <cell r="C757" t="str">
            <v>RECOGNITION OF EXCELLENCE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391</v>
          </cell>
          <cell r="I757" t="str">
            <v>56</v>
          </cell>
          <cell r="J757" t="str">
            <v>POWER GENERATION</v>
          </cell>
          <cell r="K757" t="str">
            <v>Barg</v>
          </cell>
          <cell r="L757" t="str">
            <v>NonProd</v>
          </cell>
          <cell r="M757" t="str">
            <v>No</v>
          </cell>
          <cell r="N757" t="str">
            <v>Other</v>
          </cell>
          <cell r="O757">
            <v>0</v>
          </cell>
          <cell r="P757">
            <v>1103.44</v>
          </cell>
          <cell r="Q757">
            <v>0</v>
          </cell>
          <cell r="R757">
            <v>0</v>
          </cell>
          <cell r="S757">
            <v>0</v>
          </cell>
        </row>
        <row r="758">
          <cell r="B758" t="str">
            <v>C30</v>
          </cell>
          <cell r="C758" t="str">
            <v>RECOGNITION OF EXCELLENCE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51</v>
          </cell>
          <cell r="I758" t="str">
            <v>31</v>
          </cell>
          <cell r="J758" t="str">
            <v>NUCLEAR DIVISION</v>
          </cell>
          <cell r="K758" t="str">
            <v>NonBarg</v>
          </cell>
          <cell r="L758" t="str">
            <v>NonProd</v>
          </cell>
          <cell r="M758" t="str">
            <v>No</v>
          </cell>
          <cell r="N758" t="str">
            <v>Other</v>
          </cell>
          <cell r="O758">
            <v>0</v>
          </cell>
          <cell r="P758">
            <v>3034.46</v>
          </cell>
          <cell r="Q758">
            <v>0</v>
          </cell>
          <cell r="R758">
            <v>0</v>
          </cell>
          <cell r="S758">
            <v>0</v>
          </cell>
        </row>
        <row r="759">
          <cell r="B759" t="str">
            <v>C30</v>
          </cell>
          <cell r="C759" t="str">
            <v>RECOGNITION OF EXCELLENCE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278</v>
          </cell>
          <cell r="I759" t="str">
            <v>34</v>
          </cell>
          <cell r="J759" t="str">
            <v>HUMAN RESRC &amp; CORP SVCS</v>
          </cell>
          <cell r="K759" t="str">
            <v>NonBarg</v>
          </cell>
          <cell r="L759" t="str">
            <v>NonProd</v>
          </cell>
          <cell r="M759" t="str">
            <v>No</v>
          </cell>
          <cell r="N759" t="str">
            <v>Other</v>
          </cell>
          <cell r="O759">
            <v>0</v>
          </cell>
          <cell r="P759">
            <v>2206.88</v>
          </cell>
          <cell r="Q759">
            <v>0</v>
          </cell>
          <cell r="R759">
            <v>0</v>
          </cell>
          <cell r="S759">
            <v>0</v>
          </cell>
        </row>
        <row r="760">
          <cell r="B760" t="str">
            <v>C30</v>
          </cell>
          <cell r="C760" t="str">
            <v>RECOGNITION OF EXCELLENCE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386</v>
          </cell>
          <cell r="I760" t="str">
            <v>35</v>
          </cell>
          <cell r="J760" t="str">
            <v>GENERAL COUNSEL</v>
          </cell>
          <cell r="K760" t="str">
            <v>NonBarg</v>
          </cell>
          <cell r="L760" t="str">
            <v>NonProd</v>
          </cell>
          <cell r="M760" t="str">
            <v>No</v>
          </cell>
          <cell r="N760" t="str">
            <v>Other</v>
          </cell>
          <cell r="O760">
            <v>0</v>
          </cell>
          <cell r="P760">
            <v>551.72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C30</v>
          </cell>
          <cell r="C761" t="str">
            <v>RECOGNITION OF EXCELLENCE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613</v>
          </cell>
          <cell r="I761" t="str">
            <v>51</v>
          </cell>
          <cell r="J761" t="str">
            <v>CUSTOMER SERVICE</v>
          </cell>
          <cell r="K761" t="str">
            <v>NonBarg</v>
          </cell>
          <cell r="L761" t="str">
            <v>NonProd</v>
          </cell>
          <cell r="M761" t="str">
            <v>No</v>
          </cell>
          <cell r="N761" t="str">
            <v>Other</v>
          </cell>
          <cell r="O761">
            <v>0</v>
          </cell>
          <cell r="P761">
            <v>7388.57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C30</v>
          </cell>
          <cell r="C762" t="str">
            <v>RECOGNITION OF EXCELLENCE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728</v>
          </cell>
          <cell r="I762" t="str">
            <v>53</v>
          </cell>
          <cell r="J762" t="str">
            <v>POWER SYSTEMS</v>
          </cell>
          <cell r="K762" t="str">
            <v>NonBarg</v>
          </cell>
          <cell r="L762" t="str">
            <v>NonProd</v>
          </cell>
          <cell r="M762" t="str">
            <v>No</v>
          </cell>
          <cell r="N762" t="str">
            <v>Other</v>
          </cell>
          <cell r="O762">
            <v>0</v>
          </cell>
          <cell r="P762">
            <v>1103.44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C30</v>
          </cell>
          <cell r="C763" t="str">
            <v>RECOGNITION OF EXCELLENCE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905</v>
          </cell>
          <cell r="I763" t="str">
            <v>56</v>
          </cell>
          <cell r="J763" t="str">
            <v>POWER GENERATION</v>
          </cell>
          <cell r="K763" t="str">
            <v>NonBarg</v>
          </cell>
          <cell r="L763" t="str">
            <v>NonProd</v>
          </cell>
          <cell r="M763" t="str">
            <v>No</v>
          </cell>
          <cell r="N763" t="str">
            <v>Other</v>
          </cell>
          <cell r="O763">
            <v>0</v>
          </cell>
          <cell r="P763">
            <v>6068.92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C30</v>
          </cell>
          <cell r="C764" t="str">
            <v>RECOGNITION OF EXCELLENCE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1010</v>
          </cell>
          <cell r="I764" t="str">
            <v>58</v>
          </cell>
          <cell r="J764" t="str">
            <v>INFO MANAGEMENT</v>
          </cell>
          <cell r="K764" t="str">
            <v>NonBarg</v>
          </cell>
          <cell r="L764" t="str">
            <v>NonProd</v>
          </cell>
          <cell r="M764" t="str">
            <v>No</v>
          </cell>
          <cell r="N764" t="str">
            <v>Other</v>
          </cell>
          <cell r="O764">
            <v>0</v>
          </cell>
          <cell r="P764">
            <v>1379.3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C36</v>
          </cell>
          <cell r="C765" t="str">
            <v>CAR ALLOWANCE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279</v>
          </cell>
          <cell r="I765" t="str">
            <v>34</v>
          </cell>
          <cell r="J765" t="str">
            <v>HUMAN RESRC &amp; CORP SVCS</v>
          </cell>
          <cell r="K765" t="str">
            <v>NonBarg</v>
          </cell>
          <cell r="L765" t="str">
            <v>NonProd</v>
          </cell>
          <cell r="M765" t="str">
            <v>No</v>
          </cell>
          <cell r="N765" t="str">
            <v>Other</v>
          </cell>
          <cell r="O765">
            <v>0</v>
          </cell>
          <cell r="P765">
            <v>7800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C37</v>
          </cell>
          <cell r="C766" t="str">
            <v>UNUSED VACATION PAY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51</v>
          </cell>
          <cell r="I766" t="str">
            <v>31</v>
          </cell>
          <cell r="J766" t="str">
            <v>NUCLEAR DIVISION</v>
          </cell>
          <cell r="K766" t="str">
            <v>Barg</v>
          </cell>
          <cell r="L766" t="str">
            <v>NonProd</v>
          </cell>
          <cell r="M766" t="str">
            <v>No</v>
          </cell>
          <cell r="N766" t="str">
            <v>Other</v>
          </cell>
          <cell r="O766">
            <v>0</v>
          </cell>
          <cell r="P766">
            <v>950.8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C37</v>
          </cell>
          <cell r="C767" t="str">
            <v>UNUSED VACATION PAY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146</v>
          </cell>
          <cell r="I767" t="str">
            <v>34</v>
          </cell>
          <cell r="J767" t="str">
            <v>HUMAN RESRC &amp; CORP SVCS</v>
          </cell>
          <cell r="K767" t="str">
            <v>Barg</v>
          </cell>
          <cell r="L767" t="str">
            <v>NonProd</v>
          </cell>
          <cell r="M767" t="str">
            <v>No</v>
          </cell>
          <cell r="N767" t="str">
            <v>Other</v>
          </cell>
          <cell r="O767">
            <v>0</v>
          </cell>
          <cell r="P767">
            <v>4087.16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C37</v>
          </cell>
          <cell r="C768" t="str">
            <v>UNUSED VACATION PAY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199</v>
          </cell>
          <cell r="I768" t="str">
            <v>51</v>
          </cell>
          <cell r="J768" t="str">
            <v>CUSTOMER SERVICE</v>
          </cell>
          <cell r="K768" t="str">
            <v>Barg</v>
          </cell>
          <cell r="L768" t="str">
            <v>NonProd</v>
          </cell>
          <cell r="M768" t="str">
            <v>No</v>
          </cell>
          <cell r="N768" t="str">
            <v>Other</v>
          </cell>
          <cell r="O768">
            <v>0</v>
          </cell>
          <cell r="P768">
            <v>2357.7600000000002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C37</v>
          </cell>
          <cell r="C769" t="str">
            <v>UNUSED VACATION PAY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261</v>
          </cell>
          <cell r="I769" t="str">
            <v>53</v>
          </cell>
          <cell r="J769" t="str">
            <v>POWER SYSTEMS</v>
          </cell>
          <cell r="K769" t="str">
            <v>Barg</v>
          </cell>
          <cell r="L769" t="str">
            <v>NonProd</v>
          </cell>
          <cell r="M769" t="str">
            <v>No</v>
          </cell>
          <cell r="N769" t="str">
            <v>Other</v>
          </cell>
          <cell r="O769">
            <v>0</v>
          </cell>
          <cell r="P769">
            <v>34797.57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C37</v>
          </cell>
          <cell r="C770" t="str">
            <v>UNUSED VACATION PAY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392</v>
          </cell>
          <cell r="I770" t="str">
            <v>56</v>
          </cell>
          <cell r="J770" t="str">
            <v>POWER GENERATION</v>
          </cell>
          <cell r="K770" t="str">
            <v>Barg</v>
          </cell>
          <cell r="L770" t="str">
            <v>NonProd</v>
          </cell>
          <cell r="M770" t="str">
            <v>No</v>
          </cell>
          <cell r="N770" t="str">
            <v>Other</v>
          </cell>
          <cell r="O770">
            <v>0</v>
          </cell>
          <cell r="P770">
            <v>2026.79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C37</v>
          </cell>
          <cell r="C771" t="str">
            <v>UNUSED VACATION PAY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468</v>
          </cell>
          <cell r="I771" t="str">
            <v>58</v>
          </cell>
          <cell r="J771" t="str">
            <v>INFO MANAGEMENT</v>
          </cell>
          <cell r="K771" t="str">
            <v>Barg</v>
          </cell>
          <cell r="L771" t="str">
            <v>NonProd</v>
          </cell>
          <cell r="M771" t="str">
            <v>No</v>
          </cell>
          <cell r="N771" t="str">
            <v>Other</v>
          </cell>
          <cell r="O771">
            <v>0</v>
          </cell>
          <cell r="P771">
            <v>1008.8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C37</v>
          </cell>
          <cell r="C772" t="str">
            <v>UNUSED VACATION PAY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52</v>
          </cell>
          <cell r="I772" t="str">
            <v>31</v>
          </cell>
          <cell r="J772" t="str">
            <v>NUCLEAR DIVISION</v>
          </cell>
          <cell r="K772" t="str">
            <v>NonBarg</v>
          </cell>
          <cell r="L772" t="str">
            <v>NonProd</v>
          </cell>
          <cell r="M772" t="str">
            <v>No</v>
          </cell>
          <cell r="N772" t="str">
            <v>Other</v>
          </cell>
          <cell r="O772">
            <v>0</v>
          </cell>
          <cell r="P772">
            <v>693.12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C37</v>
          </cell>
          <cell r="C773" t="str">
            <v>UNUSED VACATION PAY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614</v>
          </cell>
          <cell r="I773" t="str">
            <v>51</v>
          </cell>
          <cell r="J773" t="str">
            <v>CUSTOMER SERVICE</v>
          </cell>
          <cell r="K773" t="str">
            <v>NonBarg</v>
          </cell>
          <cell r="L773" t="str">
            <v>NonProd</v>
          </cell>
          <cell r="M773" t="str">
            <v>No</v>
          </cell>
          <cell r="N773" t="str">
            <v>Other</v>
          </cell>
          <cell r="O773">
            <v>0</v>
          </cell>
          <cell r="P773">
            <v>1773.36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C37</v>
          </cell>
          <cell r="C774" t="str">
            <v>UNUSED VACATION PAY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729</v>
          </cell>
          <cell r="I774" t="str">
            <v>53</v>
          </cell>
          <cell r="J774" t="str">
            <v>POWER SYSTEMS</v>
          </cell>
          <cell r="K774" t="str">
            <v>NonBarg</v>
          </cell>
          <cell r="L774" t="str">
            <v>NonProd</v>
          </cell>
          <cell r="M774" t="str">
            <v>No</v>
          </cell>
          <cell r="N774" t="str">
            <v>Other</v>
          </cell>
          <cell r="O774">
            <v>0</v>
          </cell>
          <cell r="P774">
            <v>1639.12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C40</v>
          </cell>
          <cell r="C775" t="str">
            <v>ADOPTION ASSISTANCE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262</v>
          </cell>
          <cell r="I775" t="str">
            <v>53</v>
          </cell>
          <cell r="J775" t="str">
            <v>POWER SYSTEMS</v>
          </cell>
          <cell r="K775" t="str">
            <v>Barg</v>
          </cell>
          <cell r="L775" t="str">
            <v>NonProd</v>
          </cell>
          <cell r="M775" t="str">
            <v>No</v>
          </cell>
          <cell r="N775" t="str">
            <v>Other</v>
          </cell>
          <cell r="O775">
            <v>0</v>
          </cell>
          <cell r="P775">
            <v>2500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C40</v>
          </cell>
          <cell r="C776" t="str">
            <v>ADOPTION ASSISTANCE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53</v>
          </cell>
          <cell r="I776" t="str">
            <v>31</v>
          </cell>
          <cell r="J776" t="str">
            <v>NUCLEAR DIVISION</v>
          </cell>
          <cell r="K776" t="str">
            <v>NonBarg</v>
          </cell>
          <cell r="L776" t="str">
            <v>NonProd</v>
          </cell>
          <cell r="M776" t="str">
            <v>No</v>
          </cell>
          <cell r="N776" t="str">
            <v>Other</v>
          </cell>
          <cell r="O776">
            <v>0</v>
          </cell>
          <cell r="P776">
            <v>8000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C40</v>
          </cell>
          <cell r="C777" t="str">
            <v>ADOPTION ASSISTANCE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280</v>
          </cell>
          <cell r="I777" t="str">
            <v>34</v>
          </cell>
          <cell r="J777" t="str">
            <v>HUMAN RESRC &amp; CORP SVCS</v>
          </cell>
          <cell r="K777" t="str">
            <v>NonBarg</v>
          </cell>
          <cell r="L777" t="str">
            <v>NonProd</v>
          </cell>
          <cell r="M777" t="str">
            <v>No</v>
          </cell>
          <cell r="N777" t="str">
            <v>Other</v>
          </cell>
          <cell r="O777">
            <v>0</v>
          </cell>
          <cell r="P777">
            <v>375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C40</v>
          </cell>
          <cell r="C778" t="str">
            <v>ADOPTION ASSISTANCE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730</v>
          </cell>
          <cell r="I778" t="str">
            <v>53</v>
          </cell>
          <cell r="J778" t="str">
            <v>POWER SYSTEMS</v>
          </cell>
          <cell r="K778" t="str">
            <v>NonBarg</v>
          </cell>
          <cell r="L778" t="str">
            <v>NonProd</v>
          </cell>
          <cell r="M778" t="str">
            <v>No</v>
          </cell>
          <cell r="N778" t="str">
            <v>Other</v>
          </cell>
          <cell r="O778">
            <v>0</v>
          </cell>
          <cell r="P778">
            <v>6500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C40</v>
          </cell>
          <cell r="C779" t="str">
            <v>ADOPTION ASSISTANCE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1011</v>
          </cell>
          <cell r="I779" t="str">
            <v>58</v>
          </cell>
          <cell r="J779" t="str">
            <v>INFO MANAGEMENT</v>
          </cell>
          <cell r="K779" t="str">
            <v>NonBarg</v>
          </cell>
          <cell r="L779" t="str">
            <v>NonProd</v>
          </cell>
          <cell r="M779" t="str">
            <v>No</v>
          </cell>
          <cell r="N779" t="str">
            <v>Other</v>
          </cell>
          <cell r="O779">
            <v>0</v>
          </cell>
          <cell r="P779">
            <v>8000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C56</v>
          </cell>
          <cell r="C780" t="str">
            <v>EXCELLENCE AWD NUC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52</v>
          </cell>
          <cell r="I780" t="str">
            <v>31</v>
          </cell>
          <cell r="J780" t="str">
            <v>NUCLEAR DIVISION</v>
          </cell>
          <cell r="K780" t="str">
            <v>Barg</v>
          </cell>
          <cell r="L780" t="str">
            <v>NonProd</v>
          </cell>
          <cell r="M780" t="str">
            <v>No</v>
          </cell>
          <cell r="N780" t="str">
            <v>Other</v>
          </cell>
          <cell r="O780">
            <v>0</v>
          </cell>
          <cell r="P780">
            <v>275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C56</v>
          </cell>
          <cell r="C781" t="str">
            <v>EXCELLENCE AWD NUC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54</v>
          </cell>
          <cell r="I781" t="str">
            <v>31</v>
          </cell>
          <cell r="J781" t="str">
            <v>NUCLEAR DIVISION</v>
          </cell>
          <cell r="K781" t="str">
            <v>NonBarg</v>
          </cell>
          <cell r="L781" t="str">
            <v>NonProd</v>
          </cell>
          <cell r="M781" t="str">
            <v>No</v>
          </cell>
          <cell r="N781" t="str">
            <v>Other</v>
          </cell>
          <cell r="O781">
            <v>0</v>
          </cell>
          <cell r="P781">
            <v>4259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C65</v>
          </cell>
          <cell r="C782" t="str">
            <v>INSTR PAY-CET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55</v>
          </cell>
          <cell r="I782" t="str">
            <v>31</v>
          </cell>
          <cell r="J782" t="str">
            <v>NUCLEAR DIVISION</v>
          </cell>
          <cell r="K782" t="str">
            <v>NonBarg</v>
          </cell>
          <cell r="L782" t="str">
            <v>NonProd</v>
          </cell>
          <cell r="M782" t="str">
            <v>No</v>
          </cell>
          <cell r="N782" t="str">
            <v>Other</v>
          </cell>
          <cell r="O782">
            <v>0</v>
          </cell>
          <cell r="P782">
            <v>450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C65</v>
          </cell>
          <cell r="C783" t="str">
            <v>INSTR PAY-CET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281</v>
          </cell>
          <cell r="I783" t="str">
            <v>34</v>
          </cell>
          <cell r="J783" t="str">
            <v>HUMAN RESRC &amp; CORP SVCS</v>
          </cell>
          <cell r="K783" t="str">
            <v>NonBarg</v>
          </cell>
          <cell r="L783" t="str">
            <v>NonProd</v>
          </cell>
          <cell r="M783" t="str">
            <v>No</v>
          </cell>
          <cell r="N783" t="str">
            <v>Other</v>
          </cell>
          <cell r="O783">
            <v>0</v>
          </cell>
          <cell r="P783">
            <v>2700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C65</v>
          </cell>
          <cell r="C784" t="str">
            <v>INSTR PAY-CET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1185</v>
          </cell>
          <cell r="I784" t="str">
            <v>63</v>
          </cell>
          <cell r="J784" t="str">
            <v>REGULATORY AFFAIRS</v>
          </cell>
          <cell r="K784" t="str">
            <v>NonBarg</v>
          </cell>
          <cell r="L784" t="str">
            <v>NonProd</v>
          </cell>
          <cell r="M784" t="str">
            <v>No</v>
          </cell>
          <cell r="N784" t="str">
            <v>Other</v>
          </cell>
          <cell r="O784">
            <v>0</v>
          </cell>
          <cell r="P784">
            <v>4050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C76</v>
          </cell>
          <cell r="C785" t="str">
            <v>INSTRUCT PAY GENERAL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263</v>
          </cell>
          <cell r="I785" t="str">
            <v>53</v>
          </cell>
          <cell r="J785" t="str">
            <v>POWER SYSTEMS</v>
          </cell>
          <cell r="K785" t="str">
            <v>Barg</v>
          </cell>
          <cell r="L785" t="str">
            <v>NonProd</v>
          </cell>
          <cell r="M785" t="str">
            <v>No</v>
          </cell>
          <cell r="N785" t="str">
            <v>Other</v>
          </cell>
          <cell r="O785">
            <v>0</v>
          </cell>
          <cell r="P785">
            <v>62418.82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C76</v>
          </cell>
          <cell r="C786" t="str">
            <v>INSTRUCT PAY GENERAL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393</v>
          </cell>
          <cell r="I786" t="str">
            <v>56</v>
          </cell>
          <cell r="J786" t="str">
            <v>POWER GENERATION</v>
          </cell>
          <cell r="K786" t="str">
            <v>Barg</v>
          </cell>
          <cell r="L786" t="str">
            <v>NonProd</v>
          </cell>
          <cell r="M786" t="str">
            <v>No</v>
          </cell>
          <cell r="N786" t="str">
            <v>Other</v>
          </cell>
          <cell r="O786">
            <v>0</v>
          </cell>
          <cell r="P786">
            <v>265.89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D20</v>
          </cell>
          <cell r="C787" t="str">
            <v>S A R STOCK VALUE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169</v>
          </cell>
          <cell r="I787" t="str">
            <v>33</v>
          </cell>
          <cell r="J787" t="str">
            <v>FINANCIAL</v>
          </cell>
          <cell r="K787" t="str">
            <v>NonBarg</v>
          </cell>
          <cell r="L787" t="str">
            <v>NonProd</v>
          </cell>
          <cell r="M787" t="str">
            <v>No</v>
          </cell>
          <cell r="N787" t="str">
            <v>Other</v>
          </cell>
          <cell r="O787">
            <v>0</v>
          </cell>
          <cell r="P787">
            <v>40323.919999999998</v>
          </cell>
          <cell r="Q787">
            <v>0</v>
          </cell>
          <cell r="R787">
            <v>0</v>
          </cell>
          <cell r="S787">
            <v>0</v>
          </cell>
        </row>
        <row r="788">
          <cell r="B788" t="str">
            <v>D20</v>
          </cell>
          <cell r="C788" t="str">
            <v>S A R STOCK VALUE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1122</v>
          </cell>
          <cell r="I788" t="str">
            <v>62</v>
          </cell>
          <cell r="J788" t="str">
            <v>ENERGY MARKETING</v>
          </cell>
          <cell r="K788" t="str">
            <v>NonBarg</v>
          </cell>
          <cell r="L788" t="str">
            <v>NonProd</v>
          </cell>
          <cell r="M788" t="str">
            <v>No</v>
          </cell>
          <cell r="N788" t="str">
            <v>Other</v>
          </cell>
          <cell r="O788">
            <v>0</v>
          </cell>
          <cell r="P788">
            <v>77273.98</v>
          </cell>
          <cell r="Q788">
            <v>0</v>
          </cell>
          <cell r="R788">
            <v>0</v>
          </cell>
          <cell r="S788">
            <v>0</v>
          </cell>
        </row>
        <row r="789">
          <cell r="B789" t="str">
            <v>D21</v>
          </cell>
          <cell r="C789" t="str">
            <v>S A R CASH VALUE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170</v>
          </cell>
          <cell r="I789" t="str">
            <v>33</v>
          </cell>
          <cell r="J789" t="str">
            <v>FINANCIAL</v>
          </cell>
          <cell r="K789" t="str">
            <v>NonBarg</v>
          </cell>
          <cell r="L789" t="str">
            <v>NonProd</v>
          </cell>
          <cell r="M789" t="str">
            <v>No</v>
          </cell>
          <cell r="N789" t="str">
            <v>Other</v>
          </cell>
          <cell r="O789">
            <v>0</v>
          </cell>
          <cell r="P789">
            <v>42761.08</v>
          </cell>
          <cell r="Q789">
            <v>0</v>
          </cell>
          <cell r="R789">
            <v>0</v>
          </cell>
          <cell r="S789">
            <v>0</v>
          </cell>
        </row>
        <row r="790">
          <cell r="B790" t="str">
            <v>D21</v>
          </cell>
          <cell r="C790" t="str">
            <v>S A R CASH VALUE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1123</v>
          </cell>
          <cell r="I790" t="str">
            <v>62</v>
          </cell>
          <cell r="J790" t="str">
            <v>ENERGY MARKETING</v>
          </cell>
          <cell r="K790" t="str">
            <v>NonBarg</v>
          </cell>
          <cell r="L790" t="str">
            <v>NonProd</v>
          </cell>
          <cell r="M790" t="str">
            <v>No</v>
          </cell>
          <cell r="N790" t="str">
            <v>Other</v>
          </cell>
          <cell r="O790">
            <v>0</v>
          </cell>
          <cell r="P790">
            <v>31486.02</v>
          </cell>
          <cell r="Q790">
            <v>0</v>
          </cell>
          <cell r="R790">
            <v>0</v>
          </cell>
          <cell r="S790">
            <v>0</v>
          </cell>
        </row>
        <row r="791">
          <cell r="B791" t="str">
            <v>D24</v>
          </cell>
          <cell r="C791" t="str">
            <v>RSA DIV - IMP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56</v>
          </cell>
          <cell r="I791" t="str">
            <v>31</v>
          </cell>
          <cell r="J791" t="str">
            <v>NUCLEAR DIVISION</v>
          </cell>
          <cell r="K791" t="str">
            <v>NonBarg</v>
          </cell>
          <cell r="L791" t="str">
            <v>NonProd</v>
          </cell>
          <cell r="M791" t="str">
            <v>No</v>
          </cell>
          <cell r="N791" t="str">
            <v>Other</v>
          </cell>
          <cell r="O791">
            <v>0</v>
          </cell>
          <cell r="P791">
            <v>24360</v>
          </cell>
          <cell r="Q791">
            <v>0</v>
          </cell>
          <cell r="R791">
            <v>0</v>
          </cell>
          <cell r="S791">
            <v>0</v>
          </cell>
        </row>
        <row r="792">
          <cell r="B792" t="str">
            <v>D24</v>
          </cell>
          <cell r="C792" t="str">
            <v>RSA DIV - IMP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171</v>
          </cell>
          <cell r="I792" t="str">
            <v>33</v>
          </cell>
          <cell r="J792" t="str">
            <v>FINANCIAL</v>
          </cell>
          <cell r="K792" t="str">
            <v>NonBarg</v>
          </cell>
          <cell r="L792" t="str">
            <v>NonProd</v>
          </cell>
          <cell r="M792" t="str">
            <v>No</v>
          </cell>
          <cell r="N792" t="str">
            <v>Other</v>
          </cell>
          <cell r="O792">
            <v>0</v>
          </cell>
          <cell r="P792">
            <v>143920</v>
          </cell>
          <cell r="Q792">
            <v>0</v>
          </cell>
          <cell r="R792">
            <v>0</v>
          </cell>
          <cell r="S792">
            <v>0</v>
          </cell>
        </row>
        <row r="793">
          <cell r="B793" t="str">
            <v>D24</v>
          </cell>
          <cell r="C793" t="str">
            <v>RSA DIV - IMP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282</v>
          </cell>
          <cell r="I793" t="str">
            <v>34</v>
          </cell>
          <cell r="J793" t="str">
            <v>HUMAN RESRC &amp; CORP SVCS</v>
          </cell>
          <cell r="K793" t="str">
            <v>NonBarg</v>
          </cell>
          <cell r="L793" t="str">
            <v>NonProd</v>
          </cell>
          <cell r="M793" t="str">
            <v>No</v>
          </cell>
          <cell r="N793" t="str">
            <v>Other</v>
          </cell>
          <cell r="O793">
            <v>0</v>
          </cell>
          <cell r="P793">
            <v>49000</v>
          </cell>
          <cell r="Q793">
            <v>0</v>
          </cell>
          <cell r="R793">
            <v>0</v>
          </cell>
          <cell r="S793">
            <v>0</v>
          </cell>
        </row>
        <row r="794">
          <cell r="B794" t="str">
            <v>D24</v>
          </cell>
          <cell r="C794" t="str">
            <v>RSA DIV - IMP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731</v>
          </cell>
          <cell r="I794" t="str">
            <v>53</v>
          </cell>
          <cell r="J794" t="str">
            <v>POWER SYSTEMS</v>
          </cell>
          <cell r="K794" t="str">
            <v>NonBarg</v>
          </cell>
          <cell r="L794" t="str">
            <v>NonProd</v>
          </cell>
          <cell r="M794" t="str">
            <v>No</v>
          </cell>
          <cell r="N794" t="str">
            <v>Other</v>
          </cell>
          <cell r="O794">
            <v>0</v>
          </cell>
          <cell r="P794">
            <v>35616</v>
          </cell>
          <cell r="Q794">
            <v>0</v>
          </cell>
          <cell r="R794">
            <v>0</v>
          </cell>
          <cell r="S794">
            <v>0</v>
          </cell>
        </row>
        <row r="795">
          <cell r="B795" t="str">
            <v>D24</v>
          </cell>
          <cell r="C795" t="str">
            <v>RSA DIV - IMP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1012</v>
          </cell>
          <cell r="I795" t="str">
            <v>58</v>
          </cell>
          <cell r="J795" t="str">
            <v>INFO MANAGEMENT</v>
          </cell>
          <cell r="K795" t="str">
            <v>NonBarg</v>
          </cell>
          <cell r="L795" t="str">
            <v>NonProd</v>
          </cell>
          <cell r="M795" t="str">
            <v>No</v>
          </cell>
          <cell r="N795" t="str">
            <v>Other</v>
          </cell>
          <cell r="O795">
            <v>0</v>
          </cell>
          <cell r="P795">
            <v>2702</v>
          </cell>
          <cell r="Q795">
            <v>0</v>
          </cell>
          <cell r="R795">
            <v>0</v>
          </cell>
          <cell r="S795">
            <v>0</v>
          </cell>
        </row>
        <row r="796">
          <cell r="B796" t="str">
            <v>D24</v>
          </cell>
          <cell r="C796" t="str">
            <v>RSA DIV - IMP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1124</v>
          </cell>
          <cell r="I796" t="str">
            <v>62</v>
          </cell>
          <cell r="J796" t="str">
            <v>ENERGY MARKETING</v>
          </cell>
          <cell r="K796" t="str">
            <v>NonBarg</v>
          </cell>
          <cell r="L796" t="str">
            <v>NonProd</v>
          </cell>
          <cell r="M796" t="str">
            <v>No</v>
          </cell>
          <cell r="N796" t="str">
            <v>Other</v>
          </cell>
          <cell r="O796">
            <v>0</v>
          </cell>
          <cell r="P796">
            <v>2240</v>
          </cell>
          <cell r="Q796">
            <v>0</v>
          </cell>
          <cell r="R796">
            <v>0</v>
          </cell>
          <cell r="S796">
            <v>0</v>
          </cell>
        </row>
        <row r="797">
          <cell r="B797" t="str">
            <v>D26</v>
          </cell>
          <cell r="C797" t="str">
            <v>PERS LIABILITY INS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172</v>
          </cell>
          <cell r="I797" t="str">
            <v>33</v>
          </cell>
          <cell r="J797" t="str">
            <v>FINANCIAL</v>
          </cell>
          <cell r="K797" t="str">
            <v>NonBarg</v>
          </cell>
          <cell r="L797" t="str">
            <v>NonProd</v>
          </cell>
          <cell r="M797" t="str">
            <v>No</v>
          </cell>
          <cell r="N797" t="str">
            <v>Other</v>
          </cell>
          <cell r="O797">
            <v>0</v>
          </cell>
          <cell r="P797">
            <v>10614.54</v>
          </cell>
          <cell r="Q797">
            <v>0</v>
          </cell>
          <cell r="R797">
            <v>0</v>
          </cell>
          <cell r="S797">
            <v>0</v>
          </cell>
        </row>
        <row r="798">
          <cell r="B798" t="str">
            <v>D26</v>
          </cell>
          <cell r="C798" t="str">
            <v>PERS LIABILITY INS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283</v>
          </cell>
          <cell r="I798" t="str">
            <v>34</v>
          </cell>
          <cell r="J798" t="str">
            <v>HUMAN RESRC &amp; CORP SVCS</v>
          </cell>
          <cell r="K798" t="str">
            <v>NonBarg</v>
          </cell>
          <cell r="L798" t="str">
            <v>NonProd</v>
          </cell>
          <cell r="M798" t="str">
            <v>No</v>
          </cell>
          <cell r="N798" t="str">
            <v>Other</v>
          </cell>
          <cell r="O798">
            <v>0</v>
          </cell>
          <cell r="P798">
            <v>663.39</v>
          </cell>
          <cell r="Q798">
            <v>0</v>
          </cell>
          <cell r="R798">
            <v>0</v>
          </cell>
          <cell r="S798">
            <v>0</v>
          </cell>
        </row>
        <row r="799">
          <cell r="B799" t="str">
            <v>D27</v>
          </cell>
          <cell r="C799" t="str">
            <v>IMP INC VEH LEASE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57</v>
          </cell>
          <cell r="I799" t="str">
            <v>31</v>
          </cell>
          <cell r="J799" t="str">
            <v>NUCLEAR DIVISION</v>
          </cell>
          <cell r="K799" t="str">
            <v>NonBarg</v>
          </cell>
          <cell r="L799" t="str">
            <v>NonProd</v>
          </cell>
          <cell r="M799" t="str">
            <v>No</v>
          </cell>
          <cell r="N799" t="str">
            <v>Other</v>
          </cell>
          <cell r="O799">
            <v>0</v>
          </cell>
          <cell r="P799">
            <v>9644.36</v>
          </cell>
          <cell r="Q799">
            <v>0</v>
          </cell>
          <cell r="R799">
            <v>0</v>
          </cell>
          <cell r="S799">
            <v>0</v>
          </cell>
        </row>
        <row r="800">
          <cell r="B800" t="str">
            <v>D27</v>
          </cell>
          <cell r="C800" t="str">
            <v>IMP INC VEH LEASE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173</v>
          </cell>
          <cell r="I800" t="str">
            <v>33</v>
          </cell>
          <cell r="J800" t="str">
            <v>FINANCIAL</v>
          </cell>
          <cell r="K800" t="str">
            <v>NonBarg</v>
          </cell>
          <cell r="L800" t="str">
            <v>NonProd</v>
          </cell>
          <cell r="M800" t="str">
            <v>No</v>
          </cell>
          <cell r="N800" t="str">
            <v>Other</v>
          </cell>
          <cell r="O800">
            <v>0</v>
          </cell>
          <cell r="P800">
            <v>197985.05</v>
          </cell>
          <cell r="Q800">
            <v>0</v>
          </cell>
          <cell r="R800">
            <v>0</v>
          </cell>
          <cell r="S800">
            <v>0</v>
          </cell>
        </row>
        <row r="801">
          <cell r="B801" t="str">
            <v>D27</v>
          </cell>
          <cell r="C801" t="str">
            <v>IMP INC VEH LEASE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284</v>
          </cell>
          <cell r="I801" t="str">
            <v>34</v>
          </cell>
          <cell r="J801" t="str">
            <v>HUMAN RESRC &amp; CORP SVCS</v>
          </cell>
          <cell r="K801" t="str">
            <v>NonBarg</v>
          </cell>
          <cell r="L801" t="str">
            <v>NonProd</v>
          </cell>
          <cell r="M801" t="str">
            <v>No</v>
          </cell>
          <cell r="N801" t="str">
            <v>Other</v>
          </cell>
          <cell r="O801">
            <v>0</v>
          </cell>
          <cell r="P801">
            <v>10269.040000000001</v>
          </cell>
          <cell r="Q801">
            <v>0</v>
          </cell>
          <cell r="R801">
            <v>0</v>
          </cell>
          <cell r="S801">
            <v>0</v>
          </cell>
        </row>
        <row r="802">
          <cell r="B802" t="str">
            <v>D30</v>
          </cell>
          <cell r="C802" t="str">
            <v>IMP STOCK OPTION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58</v>
          </cell>
          <cell r="I802" t="str">
            <v>31</v>
          </cell>
          <cell r="J802" t="str">
            <v>NUCLEAR DIVISION</v>
          </cell>
          <cell r="K802" t="str">
            <v>NonBarg</v>
          </cell>
          <cell r="L802" t="str">
            <v>NonProd</v>
          </cell>
          <cell r="M802" t="str">
            <v>No</v>
          </cell>
          <cell r="N802" t="str">
            <v>Other</v>
          </cell>
          <cell r="O802">
            <v>0</v>
          </cell>
          <cell r="P802">
            <v>814303.13</v>
          </cell>
          <cell r="Q802">
            <v>0</v>
          </cell>
          <cell r="R802">
            <v>0</v>
          </cell>
          <cell r="S802">
            <v>0</v>
          </cell>
        </row>
        <row r="803">
          <cell r="B803" t="str">
            <v>D30</v>
          </cell>
          <cell r="C803" t="str">
            <v>IMP STOCK OPTION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174</v>
          </cell>
          <cell r="I803" t="str">
            <v>33</v>
          </cell>
          <cell r="J803" t="str">
            <v>FINANCIAL</v>
          </cell>
          <cell r="K803" t="str">
            <v>NonBarg</v>
          </cell>
          <cell r="L803" t="str">
            <v>NonProd</v>
          </cell>
          <cell r="M803" t="str">
            <v>No</v>
          </cell>
          <cell r="N803" t="str">
            <v>Other</v>
          </cell>
          <cell r="O803">
            <v>0</v>
          </cell>
          <cell r="P803">
            <v>119606.88</v>
          </cell>
          <cell r="Q803">
            <v>0</v>
          </cell>
          <cell r="R803">
            <v>0</v>
          </cell>
          <cell r="S803">
            <v>0</v>
          </cell>
        </row>
        <row r="804">
          <cell r="B804" t="str">
            <v>D30</v>
          </cell>
          <cell r="C804" t="str">
            <v>IMP STOCK OPTION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285</v>
          </cell>
          <cell r="I804" t="str">
            <v>34</v>
          </cell>
          <cell r="J804" t="str">
            <v>HUMAN RESRC &amp; CORP SVCS</v>
          </cell>
          <cell r="K804" t="str">
            <v>NonBarg</v>
          </cell>
          <cell r="L804" t="str">
            <v>NonProd</v>
          </cell>
          <cell r="M804" t="str">
            <v>No</v>
          </cell>
          <cell r="N804" t="str">
            <v>Other</v>
          </cell>
          <cell r="O804">
            <v>0</v>
          </cell>
          <cell r="P804">
            <v>324590.43</v>
          </cell>
          <cell r="Q804">
            <v>0</v>
          </cell>
          <cell r="R804">
            <v>0</v>
          </cell>
          <cell r="S804">
            <v>0</v>
          </cell>
        </row>
        <row r="805">
          <cell r="B805" t="str">
            <v>D30</v>
          </cell>
          <cell r="C805" t="str">
            <v>IMP STOCK OPTION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387</v>
          </cell>
          <cell r="I805" t="str">
            <v>35</v>
          </cell>
          <cell r="J805" t="str">
            <v>GENERAL COUNSEL</v>
          </cell>
          <cell r="K805" t="str">
            <v>NonBarg</v>
          </cell>
          <cell r="L805" t="str">
            <v>NonProd</v>
          </cell>
          <cell r="M805" t="str">
            <v>No</v>
          </cell>
          <cell r="N805" t="str">
            <v>Other</v>
          </cell>
          <cell r="O805">
            <v>0</v>
          </cell>
          <cell r="P805">
            <v>13187.5</v>
          </cell>
          <cell r="Q805">
            <v>0</v>
          </cell>
          <cell r="R805">
            <v>0</v>
          </cell>
          <cell r="S805">
            <v>0</v>
          </cell>
        </row>
        <row r="806">
          <cell r="B806" t="str">
            <v>D30</v>
          </cell>
          <cell r="C806" t="str">
            <v>IMP STOCK OPTION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449</v>
          </cell>
          <cell r="I806" t="str">
            <v>36</v>
          </cell>
          <cell r="J806" t="str">
            <v>GOVT AFFAIRS - FED</v>
          </cell>
          <cell r="K806" t="str">
            <v>NonBarg</v>
          </cell>
          <cell r="L806" t="str">
            <v>NonProd</v>
          </cell>
          <cell r="M806" t="str">
            <v>No</v>
          </cell>
          <cell r="N806" t="str">
            <v>Other</v>
          </cell>
          <cell r="O806">
            <v>0</v>
          </cell>
          <cell r="P806">
            <v>29102.5</v>
          </cell>
          <cell r="Q806">
            <v>0</v>
          </cell>
          <cell r="R806">
            <v>0</v>
          </cell>
          <cell r="S806">
            <v>0</v>
          </cell>
        </row>
        <row r="807">
          <cell r="B807" t="str">
            <v>D30</v>
          </cell>
          <cell r="C807" t="str">
            <v>IMP STOCK OPTION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615</v>
          </cell>
          <cell r="I807" t="str">
            <v>51</v>
          </cell>
          <cell r="J807" t="str">
            <v>CUSTOMER SERVICE</v>
          </cell>
          <cell r="K807" t="str">
            <v>NonBarg</v>
          </cell>
          <cell r="L807" t="str">
            <v>NonProd</v>
          </cell>
          <cell r="M807" t="str">
            <v>No</v>
          </cell>
          <cell r="N807" t="str">
            <v>Other</v>
          </cell>
          <cell r="O807">
            <v>0</v>
          </cell>
          <cell r="P807">
            <v>370921</v>
          </cell>
          <cell r="Q807">
            <v>0</v>
          </cell>
          <cell r="R807">
            <v>0</v>
          </cell>
          <cell r="S807">
            <v>0</v>
          </cell>
        </row>
        <row r="808">
          <cell r="B808" t="str">
            <v>D30</v>
          </cell>
          <cell r="C808" t="str">
            <v>IMP STOCK OPTION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732</v>
          </cell>
          <cell r="I808" t="str">
            <v>53</v>
          </cell>
          <cell r="J808" t="str">
            <v>POWER SYSTEMS</v>
          </cell>
          <cell r="K808" t="str">
            <v>NonBarg</v>
          </cell>
          <cell r="L808" t="str">
            <v>NonProd</v>
          </cell>
          <cell r="M808" t="str">
            <v>No</v>
          </cell>
          <cell r="N808" t="str">
            <v>Other</v>
          </cell>
          <cell r="O808">
            <v>0</v>
          </cell>
          <cell r="P808">
            <v>492426.13</v>
          </cell>
          <cell r="Q808">
            <v>0</v>
          </cell>
          <cell r="R808">
            <v>0</v>
          </cell>
          <cell r="S808">
            <v>0</v>
          </cell>
        </row>
        <row r="809">
          <cell r="B809" t="str">
            <v>D30</v>
          </cell>
          <cell r="C809" t="str">
            <v>IMP STOCK OPTION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835</v>
          </cell>
          <cell r="I809" t="str">
            <v>54</v>
          </cell>
          <cell r="J809" t="str">
            <v>RESOURCE PLANNING</v>
          </cell>
          <cell r="K809" t="str">
            <v>NonBarg</v>
          </cell>
          <cell r="L809" t="str">
            <v>NonProd</v>
          </cell>
          <cell r="M809" t="str">
            <v>No</v>
          </cell>
          <cell r="N809" t="str">
            <v>Other</v>
          </cell>
          <cell r="O809">
            <v>0</v>
          </cell>
          <cell r="P809">
            <v>98250</v>
          </cell>
          <cell r="Q809">
            <v>0</v>
          </cell>
          <cell r="R809">
            <v>0</v>
          </cell>
          <cell r="S809">
            <v>0</v>
          </cell>
        </row>
        <row r="810">
          <cell r="B810" t="str">
            <v>D30</v>
          </cell>
          <cell r="C810" t="str">
            <v>IMP STOCK OPTION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906</v>
          </cell>
          <cell r="I810" t="str">
            <v>56</v>
          </cell>
          <cell r="J810" t="str">
            <v>POWER GENERATION</v>
          </cell>
          <cell r="K810" t="str">
            <v>NonBarg</v>
          </cell>
          <cell r="L810" t="str">
            <v>NonProd</v>
          </cell>
          <cell r="M810" t="str">
            <v>No</v>
          </cell>
          <cell r="N810" t="str">
            <v>Other</v>
          </cell>
          <cell r="O810">
            <v>0</v>
          </cell>
          <cell r="P810">
            <v>109762.5</v>
          </cell>
          <cell r="Q810">
            <v>0</v>
          </cell>
          <cell r="R810">
            <v>0</v>
          </cell>
          <cell r="S810">
            <v>0</v>
          </cell>
        </row>
        <row r="811">
          <cell r="B811" t="str">
            <v>D30</v>
          </cell>
          <cell r="C811" t="str">
            <v>IMP STOCK OPTION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1013</v>
          </cell>
          <cell r="I811" t="str">
            <v>58</v>
          </cell>
          <cell r="J811" t="str">
            <v>INFO MANAGEMENT</v>
          </cell>
          <cell r="K811" t="str">
            <v>NonBarg</v>
          </cell>
          <cell r="L811" t="str">
            <v>NonProd</v>
          </cell>
          <cell r="M811" t="str">
            <v>No</v>
          </cell>
          <cell r="N811" t="str">
            <v>Other</v>
          </cell>
          <cell r="O811">
            <v>0</v>
          </cell>
          <cell r="P811">
            <v>185771</v>
          </cell>
          <cell r="Q811">
            <v>0</v>
          </cell>
          <cell r="R811">
            <v>0</v>
          </cell>
          <cell r="S811">
            <v>0</v>
          </cell>
        </row>
        <row r="812">
          <cell r="B812" t="str">
            <v>D30</v>
          </cell>
          <cell r="C812" t="str">
            <v>IMP STOCK OPTION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1125</v>
          </cell>
          <cell r="I812" t="str">
            <v>62</v>
          </cell>
          <cell r="J812" t="str">
            <v>ENERGY MARKETING</v>
          </cell>
          <cell r="K812" t="str">
            <v>NonBarg</v>
          </cell>
          <cell r="L812" t="str">
            <v>NonProd</v>
          </cell>
          <cell r="M812" t="str">
            <v>No</v>
          </cell>
          <cell r="N812" t="str">
            <v>Other</v>
          </cell>
          <cell r="O812">
            <v>0</v>
          </cell>
          <cell r="P812">
            <v>61474.25</v>
          </cell>
          <cell r="Q812">
            <v>0</v>
          </cell>
          <cell r="R812">
            <v>0</v>
          </cell>
          <cell r="S812">
            <v>0</v>
          </cell>
        </row>
        <row r="813">
          <cell r="B813" t="str">
            <v>D30</v>
          </cell>
          <cell r="C813" t="str">
            <v>IMP STOCK OPTION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1186</v>
          </cell>
          <cell r="I813" t="str">
            <v>63</v>
          </cell>
          <cell r="J813" t="str">
            <v>REGULATORY AFFAIRS</v>
          </cell>
          <cell r="K813" t="str">
            <v>NonBarg</v>
          </cell>
          <cell r="L813" t="str">
            <v>NonProd</v>
          </cell>
          <cell r="M813" t="str">
            <v>No</v>
          </cell>
          <cell r="N813" t="str">
            <v>Other</v>
          </cell>
          <cell r="O813">
            <v>0</v>
          </cell>
          <cell r="P813">
            <v>79209.5</v>
          </cell>
          <cell r="Q813">
            <v>0</v>
          </cell>
          <cell r="R813">
            <v>0</v>
          </cell>
          <cell r="S813">
            <v>0</v>
          </cell>
        </row>
        <row r="814">
          <cell r="B814" t="str">
            <v>G01</v>
          </cell>
          <cell r="C814" t="str">
            <v>SIGNING BONUS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264</v>
          </cell>
          <cell r="I814" t="str">
            <v>53</v>
          </cell>
          <cell r="J814" t="str">
            <v>POWER SYSTEMS</v>
          </cell>
          <cell r="K814" t="str">
            <v>Barg</v>
          </cell>
          <cell r="L814" t="str">
            <v>NonProd</v>
          </cell>
          <cell r="M814" t="str">
            <v>No</v>
          </cell>
          <cell r="N814" t="str">
            <v>Other</v>
          </cell>
          <cell r="O814">
            <v>0</v>
          </cell>
          <cell r="P814">
            <v>260000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G01</v>
          </cell>
          <cell r="C815" t="str">
            <v>SIGNING BONUS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59</v>
          </cell>
          <cell r="I815" t="str">
            <v>31</v>
          </cell>
          <cell r="J815" t="str">
            <v>NUCLEAR DIVISION</v>
          </cell>
          <cell r="K815" t="str">
            <v>NonBarg</v>
          </cell>
          <cell r="L815" t="str">
            <v>NonProd</v>
          </cell>
          <cell r="M815" t="str">
            <v>No</v>
          </cell>
          <cell r="N815" t="str">
            <v>Other</v>
          </cell>
          <cell r="O815">
            <v>0</v>
          </cell>
          <cell r="P815">
            <v>52500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G01</v>
          </cell>
          <cell r="C816" t="str">
            <v>SIGNING BONUS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175</v>
          </cell>
          <cell r="I816" t="str">
            <v>33</v>
          </cell>
          <cell r="J816" t="str">
            <v>FINANCIAL</v>
          </cell>
          <cell r="K816" t="str">
            <v>NonBarg</v>
          </cell>
          <cell r="L816" t="str">
            <v>NonProd</v>
          </cell>
          <cell r="M816" t="str">
            <v>No</v>
          </cell>
          <cell r="N816" t="str">
            <v>Other</v>
          </cell>
          <cell r="O816">
            <v>0</v>
          </cell>
          <cell r="P816">
            <v>45500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G01</v>
          </cell>
          <cell r="C817" t="str">
            <v>SIGNING BONUS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286</v>
          </cell>
          <cell r="I817" t="str">
            <v>34</v>
          </cell>
          <cell r="J817" t="str">
            <v>HUMAN RESRC &amp; CORP SVCS</v>
          </cell>
          <cell r="K817" t="str">
            <v>NonBarg</v>
          </cell>
          <cell r="L817" t="str">
            <v>NonProd</v>
          </cell>
          <cell r="M817" t="str">
            <v>No</v>
          </cell>
          <cell r="N817" t="str">
            <v>Other</v>
          </cell>
          <cell r="O817">
            <v>0</v>
          </cell>
          <cell r="P817">
            <v>83000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G01</v>
          </cell>
          <cell r="C818" t="str">
            <v>SIGNING BONUS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388</v>
          </cell>
          <cell r="I818" t="str">
            <v>35</v>
          </cell>
          <cell r="J818" t="str">
            <v>GENERAL COUNSEL</v>
          </cell>
          <cell r="K818" t="str">
            <v>NonBarg</v>
          </cell>
          <cell r="L818" t="str">
            <v>NonProd</v>
          </cell>
          <cell r="M818" t="str">
            <v>No</v>
          </cell>
          <cell r="N818" t="str">
            <v>Other</v>
          </cell>
          <cell r="O818">
            <v>0</v>
          </cell>
          <cell r="P818">
            <v>21500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G01</v>
          </cell>
          <cell r="C819" t="str">
            <v>SIGNING BONUS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493</v>
          </cell>
          <cell r="I819" t="str">
            <v>37</v>
          </cell>
          <cell r="J819" t="str">
            <v>CORP COMMUNICATIONS</v>
          </cell>
          <cell r="K819" t="str">
            <v>NonBarg</v>
          </cell>
          <cell r="L819" t="str">
            <v>NonProd</v>
          </cell>
          <cell r="M819" t="str">
            <v>No</v>
          </cell>
          <cell r="N819" t="str">
            <v>Other</v>
          </cell>
          <cell r="O819">
            <v>0</v>
          </cell>
          <cell r="P819">
            <v>2500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G01</v>
          </cell>
          <cell r="C820" t="str">
            <v>SIGNING BONUS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546</v>
          </cell>
          <cell r="I820" t="str">
            <v>38</v>
          </cell>
          <cell r="J820" t="str">
            <v>INTERNAL AUDITING</v>
          </cell>
          <cell r="K820" t="str">
            <v>NonBarg</v>
          </cell>
          <cell r="L820" t="str">
            <v>NonProd</v>
          </cell>
          <cell r="M820" t="str">
            <v>No</v>
          </cell>
          <cell r="N820" t="str">
            <v>Other</v>
          </cell>
          <cell r="O820">
            <v>0</v>
          </cell>
          <cell r="P820">
            <v>61000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G01</v>
          </cell>
          <cell r="C821" t="str">
            <v>SIGNING BONUS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616</v>
          </cell>
          <cell r="I821" t="str">
            <v>51</v>
          </cell>
          <cell r="J821" t="str">
            <v>CUSTOMER SERVICE</v>
          </cell>
          <cell r="K821" t="str">
            <v>NonBarg</v>
          </cell>
          <cell r="L821" t="str">
            <v>NonProd</v>
          </cell>
          <cell r="M821" t="str">
            <v>No</v>
          </cell>
          <cell r="N821" t="str">
            <v>Other</v>
          </cell>
          <cell r="O821">
            <v>0</v>
          </cell>
          <cell r="P821">
            <v>22000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G01</v>
          </cell>
          <cell r="C822" t="str">
            <v>SIGNING BONUS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733</v>
          </cell>
          <cell r="I822" t="str">
            <v>53</v>
          </cell>
          <cell r="J822" t="str">
            <v>POWER SYSTEMS</v>
          </cell>
          <cell r="K822" t="str">
            <v>NonBarg</v>
          </cell>
          <cell r="L822" t="str">
            <v>NonProd</v>
          </cell>
          <cell r="M822" t="str">
            <v>No</v>
          </cell>
          <cell r="N822" t="str">
            <v>Other</v>
          </cell>
          <cell r="O822">
            <v>0</v>
          </cell>
          <cell r="P822">
            <v>119500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G01</v>
          </cell>
          <cell r="C823" t="str">
            <v>SIGNING BONUS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907</v>
          </cell>
          <cell r="I823" t="str">
            <v>56</v>
          </cell>
          <cell r="J823" t="str">
            <v>POWER GENERATION</v>
          </cell>
          <cell r="K823" t="str">
            <v>NonBarg</v>
          </cell>
          <cell r="L823" t="str">
            <v>NonProd</v>
          </cell>
          <cell r="M823" t="str">
            <v>No</v>
          </cell>
          <cell r="N823" t="str">
            <v>Other</v>
          </cell>
          <cell r="O823">
            <v>0</v>
          </cell>
          <cell r="P823">
            <v>127500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G01</v>
          </cell>
          <cell r="C824" t="str">
            <v>SIGNING BONUS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1014</v>
          </cell>
          <cell r="I824" t="str">
            <v>58</v>
          </cell>
          <cell r="J824" t="str">
            <v>INFO MANAGEMENT</v>
          </cell>
          <cell r="K824" t="str">
            <v>NonBarg</v>
          </cell>
          <cell r="L824" t="str">
            <v>NonProd</v>
          </cell>
          <cell r="M824" t="str">
            <v>No</v>
          </cell>
          <cell r="N824" t="str">
            <v>Other</v>
          </cell>
          <cell r="O824">
            <v>0</v>
          </cell>
          <cell r="P824">
            <v>273500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G01</v>
          </cell>
          <cell r="C825" t="str">
            <v>SIGNING BONUS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1126</v>
          </cell>
          <cell r="I825" t="str">
            <v>62</v>
          </cell>
          <cell r="J825" t="str">
            <v>ENERGY MARKETING</v>
          </cell>
          <cell r="K825" t="str">
            <v>NonBarg</v>
          </cell>
          <cell r="L825" t="str">
            <v>NonProd</v>
          </cell>
          <cell r="M825" t="str">
            <v>No</v>
          </cell>
          <cell r="N825" t="str">
            <v>Other</v>
          </cell>
          <cell r="O825">
            <v>0</v>
          </cell>
          <cell r="P825">
            <v>125250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G01</v>
          </cell>
          <cell r="C826" t="str">
            <v>SIGNING BONUS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1187</v>
          </cell>
          <cell r="I826" t="str">
            <v>63</v>
          </cell>
          <cell r="J826" t="str">
            <v>REGULATORY AFFAIRS</v>
          </cell>
          <cell r="K826" t="str">
            <v>NonBarg</v>
          </cell>
          <cell r="L826" t="str">
            <v>NonProd</v>
          </cell>
          <cell r="M826" t="str">
            <v>No</v>
          </cell>
          <cell r="N826" t="str">
            <v>Other</v>
          </cell>
          <cell r="O826">
            <v>0</v>
          </cell>
          <cell r="P826">
            <v>15000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G03</v>
          </cell>
          <cell r="C827" t="str">
            <v>IMP RECOGNITION AWARD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53</v>
          </cell>
          <cell r="I827" t="str">
            <v>31</v>
          </cell>
          <cell r="J827" t="str">
            <v>NUCLEAR DIVISION</v>
          </cell>
          <cell r="K827" t="str">
            <v>Barg</v>
          </cell>
          <cell r="L827" t="str">
            <v>NonProd</v>
          </cell>
          <cell r="M827" t="str">
            <v>No</v>
          </cell>
          <cell r="N827" t="str">
            <v>Other</v>
          </cell>
          <cell r="O827">
            <v>0</v>
          </cell>
          <cell r="P827">
            <v>663.85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G03</v>
          </cell>
          <cell r="C828" t="str">
            <v>IMP RECOGNITION AWARD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60</v>
          </cell>
          <cell r="I828" t="str">
            <v>31</v>
          </cell>
          <cell r="J828" t="str">
            <v>NUCLEAR DIVISION</v>
          </cell>
          <cell r="K828" t="str">
            <v>NonBarg</v>
          </cell>
          <cell r="L828" t="str">
            <v>NonProd</v>
          </cell>
          <cell r="M828" t="str">
            <v>No</v>
          </cell>
          <cell r="N828" t="str">
            <v>Other</v>
          </cell>
          <cell r="O828">
            <v>0</v>
          </cell>
          <cell r="P828">
            <v>3427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G03</v>
          </cell>
          <cell r="C829" t="str">
            <v>IMP RECOGNITION AWARD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287</v>
          </cell>
          <cell r="I829" t="str">
            <v>34</v>
          </cell>
          <cell r="J829" t="str">
            <v>HUMAN RESRC &amp; CORP SVCS</v>
          </cell>
          <cell r="K829" t="str">
            <v>NonBarg</v>
          </cell>
          <cell r="L829" t="str">
            <v>NonProd</v>
          </cell>
          <cell r="M829" t="str">
            <v>No</v>
          </cell>
          <cell r="N829" t="str">
            <v>Other</v>
          </cell>
          <cell r="O829">
            <v>0</v>
          </cell>
          <cell r="P829">
            <v>10740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G03</v>
          </cell>
          <cell r="C830" t="str">
            <v>IMP RECOGNITION AWARD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617</v>
          </cell>
          <cell r="I830" t="str">
            <v>51</v>
          </cell>
          <cell r="J830" t="str">
            <v>CUSTOMER SERVICE</v>
          </cell>
          <cell r="K830" t="str">
            <v>NonBarg</v>
          </cell>
          <cell r="L830" t="str">
            <v>NonProd</v>
          </cell>
          <cell r="M830" t="str">
            <v>No</v>
          </cell>
          <cell r="N830" t="str">
            <v>Other</v>
          </cell>
          <cell r="O830">
            <v>0</v>
          </cell>
          <cell r="P830">
            <v>15908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G03</v>
          </cell>
          <cell r="C831" t="str">
            <v>IMP RECOGNITION AWARD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734</v>
          </cell>
          <cell r="I831" t="str">
            <v>53</v>
          </cell>
          <cell r="J831" t="str">
            <v>POWER SYSTEMS</v>
          </cell>
          <cell r="K831" t="str">
            <v>NonBarg</v>
          </cell>
          <cell r="L831" t="str">
            <v>NonProd</v>
          </cell>
          <cell r="M831" t="str">
            <v>No</v>
          </cell>
          <cell r="N831" t="str">
            <v>Other</v>
          </cell>
          <cell r="O831">
            <v>0</v>
          </cell>
          <cell r="P831">
            <v>11636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G03</v>
          </cell>
          <cell r="C832" t="str">
            <v>IMP RECOGNITION AWARD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836</v>
          </cell>
          <cell r="I832" t="str">
            <v>54</v>
          </cell>
          <cell r="J832" t="str">
            <v>RESOURCE PLANNING</v>
          </cell>
          <cell r="K832" t="str">
            <v>NonBarg</v>
          </cell>
          <cell r="L832" t="str">
            <v>NonProd</v>
          </cell>
          <cell r="M832" t="str">
            <v>No</v>
          </cell>
          <cell r="N832" t="str">
            <v>Other</v>
          </cell>
          <cell r="O832">
            <v>0</v>
          </cell>
          <cell r="P832">
            <v>50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G03</v>
          </cell>
          <cell r="C833" t="str">
            <v>IMP RECOGNITION AWARD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908</v>
          </cell>
          <cell r="I833" t="str">
            <v>56</v>
          </cell>
          <cell r="J833" t="str">
            <v>POWER GENERATION</v>
          </cell>
          <cell r="K833" t="str">
            <v>NonBarg</v>
          </cell>
          <cell r="L833" t="str">
            <v>NonProd</v>
          </cell>
          <cell r="M833" t="str">
            <v>No</v>
          </cell>
          <cell r="N833" t="str">
            <v>Other</v>
          </cell>
          <cell r="O833">
            <v>0</v>
          </cell>
          <cell r="P833">
            <v>140</v>
          </cell>
          <cell r="Q833">
            <v>0</v>
          </cell>
          <cell r="R833">
            <v>0</v>
          </cell>
          <cell r="S833">
            <v>0</v>
          </cell>
        </row>
        <row r="834">
          <cell r="B834" t="str">
            <v>G03</v>
          </cell>
          <cell r="C834" t="str">
            <v>IMP RECOGNITION AWARD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1015</v>
          </cell>
          <cell r="I834" t="str">
            <v>58</v>
          </cell>
          <cell r="J834" t="str">
            <v>INFO MANAGEMENT</v>
          </cell>
          <cell r="K834" t="str">
            <v>NonBarg</v>
          </cell>
          <cell r="L834" t="str">
            <v>NonProd</v>
          </cell>
          <cell r="M834" t="str">
            <v>No</v>
          </cell>
          <cell r="N834" t="str">
            <v>Other</v>
          </cell>
          <cell r="O834">
            <v>0</v>
          </cell>
          <cell r="P834">
            <v>3600</v>
          </cell>
          <cell r="Q834">
            <v>0</v>
          </cell>
          <cell r="R834">
            <v>0</v>
          </cell>
          <cell r="S834">
            <v>0</v>
          </cell>
        </row>
        <row r="835">
          <cell r="B835" t="str">
            <v>G03</v>
          </cell>
          <cell r="C835" t="str">
            <v>IMP RECOGNITION AWARD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1127</v>
          </cell>
          <cell r="I835" t="str">
            <v>62</v>
          </cell>
          <cell r="J835" t="str">
            <v>ENERGY MARKETING</v>
          </cell>
          <cell r="K835" t="str">
            <v>NonBarg</v>
          </cell>
          <cell r="L835" t="str">
            <v>NonProd</v>
          </cell>
          <cell r="M835" t="str">
            <v>No</v>
          </cell>
          <cell r="N835" t="str">
            <v>Other</v>
          </cell>
          <cell r="O835">
            <v>0</v>
          </cell>
          <cell r="P835">
            <v>100</v>
          </cell>
          <cell r="Q835">
            <v>0</v>
          </cell>
          <cell r="R835">
            <v>0</v>
          </cell>
          <cell r="S835">
            <v>0</v>
          </cell>
        </row>
        <row r="836">
          <cell r="B836" t="str">
            <v>G03</v>
          </cell>
          <cell r="C836" t="str">
            <v>IMP RECOGNITION AWARD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1188</v>
          </cell>
          <cell r="I836" t="str">
            <v>63</v>
          </cell>
          <cell r="J836" t="str">
            <v>REGULATORY AFFAIRS</v>
          </cell>
          <cell r="K836" t="str">
            <v>NonBarg</v>
          </cell>
          <cell r="L836" t="str">
            <v>NonProd</v>
          </cell>
          <cell r="M836" t="str">
            <v>No</v>
          </cell>
          <cell r="N836" t="str">
            <v>Other</v>
          </cell>
          <cell r="O836">
            <v>0</v>
          </cell>
          <cell r="P836">
            <v>75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G04</v>
          </cell>
          <cell r="C837" t="str">
            <v>GROSSUP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54</v>
          </cell>
          <cell r="I837" t="str">
            <v>31</v>
          </cell>
          <cell r="J837" t="str">
            <v>NUCLEAR DIVISION</v>
          </cell>
          <cell r="K837" t="str">
            <v>Barg</v>
          </cell>
          <cell r="L837" t="str">
            <v>NonProd</v>
          </cell>
          <cell r="M837" t="str">
            <v>No</v>
          </cell>
          <cell r="N837" t="str">
            <v>Other</v>
          </cell>
          <cell r="O837">
            <v>0</v>
          </cell>
          <cell r="P837">
            <v>749.1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G04</v>
          </cell>
          <cell r="C838" t="str">
            <v>GROSSUP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265</v>
          </cell>
          <cell r="I838" t="str">
            <v>53</v>
          </cell>
          <cell r="J838" t="str">
            <v>POWER SYSTEMS</v>
          </cell>
          <cell r="K838" t="str">
            <v>Barg</v>
          </cell>
          <cell r="L838" t="str">
            <v>NonProd</v>
          </cell>
          <cell r="M838" t="str">
            <v>No</v>
          </cell>
          <cell r="N838" t="str">
            <v>Other</v>
          </cell>
          <cell r="O838">
            <v>0</v>
          </cell>
          <cell r="P838">
            <v>9342.08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G04</v>
          </cell>
          <cell r="C839" t="str">
            <v>GROSSUP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61</v>
          </cell>
          <cell r="I839" t="str">
            <v>31</v>
          </cell>
          <cell r="J839" t="str">
            <v>NUCLEAR DIVISION</v>
          </cell>
          <cell r="K839" t="str">
            <v>NonBarg</v>
          </cell>
          <cell r="L839" t="str">
            <v>NonProd</v>
          </cell>
          <cell r="M839" t="str">
            <v>No</v>
          </cell>
          <cell r="N839" t="str">
            <v>Other</v>
          </cell>
          <cell r="O839">
            <v>0</v>
          </cell>
          <cell r="P839">
            <v>9633.73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G04</v>
          </cell>
          <cell r="C840" t="str">
            <v>GROSSUP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288</v>
          </cell>
          <cell r="I840" t="str">
            <v>34</v>
          </cell>
          <cell r="J840" t="str">
            <v>HUMAN RESRC &amp; CORP SVCS</v>
          </cell>
          <cell r="K840" t="str">
            <v>NonBarg</v>
          </cell>
          <cell r="L840" t="str">
            <v>NonProd</v>
          </cell>
          <cell r="M840" t="str">
            <v>No</v>
          </cell>
          <cell r="N840" t="str">
            <v>Other</v>
          </cell>
          <cell r="O840">
            <v>0</v>
          </cell>
          <cell r="P840">
            <v>665.79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G04</v>
          </cell>
          <cell r="C841" t="str">
            <v>GROSSUP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618</v>
          </cell>
          <cell r="I841" t="str">
            <v>51</v>
          </cell>
          <cell r="J841" t="str">
            <v>CUSTOMER SERVICE</v>
          </cell>
          <cell r="K841" t="str">
            <v>NonBarg</v>
          </cell>
          <cell r="L841" t="str">
            <v>NonProd</v>
          </cell>
          <cell r="M841" t="str">
            <v>No</v>
          </cell>
          <cell r="N841" t="str">
            <v>Other</v>
          </cell>
          <cell r="O841">
            <v>0</v>
          </cell>
          <cell r="P841">
            <v>21644.89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G04</v>
          </cell>
          <cell r="C842" t="str">
            <v>GROSSUP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735</v>
          </cell>
          <cell r="I842" t="str">
            <v>53</v>
          </cell>
          <cell r="J842" t="str">
            <v>POWER SYSTEMS</v>
          </cell>
          <cell r="K842" t="str">
            <v>NonBarg</v>
          </cell>
          <cell r="L842" t="str">
            <v>NonProd</v>
          </cell>
          <cell r="M842" t="str">
            <v>No</v>
          </cell>
          <cell r="N842" t="str">
            <v>Other</v>
          </cell>
          <cell r="O842">
            <v>0</v>
          </cell>
          <cell r="P842">
            <v>295.44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G04</v>
          </cell>
          <cell r="C843" t="str">
            <v>GROSSUP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837</v>
          </cell>
          <cell r="I843" t="str">
            <v>54</v>
          </cell>
          <cell r="J843" t="str">
            <v>RESOURCE PLANNING</v>
          </cell>
          <cell r="K843" t="str">
            <v>NonBarg</v>
          </cell>
          <cell r="L843" t="str">
            <v>NonProd</v>
          </cell>
          <cell r="M843" t="str">
            <v>No</v>
          </cell>
          <cell r="N843" t="str">
            <v>Other</v>
          </cell>
          <cell r="O843">
            <v>0</v>
          </cell>
          <cell r="P843">
            <v>18.97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G04</v>
          </cell>
          <cell r="C844" t="str">
            <v>GROSSUP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909</v>
          </cell>
          <cell r="I844" t="str">
            <v>56</v>
          </cell>
          <cell r="J844" t="str">
            <v>POWER GENERATION</v>
          </cell>
          <cell r="K844" t="str">
            <v>NonBarg</v>
          </cell>
          <cell r="L844" t="str">
            <v>NonProd</v>
          </cell>
          <cell r="M844" t="str">
            <v>No</v>
          </cell>
          <cell r="N844" t="str">
            <v>Other</v>
          </cell>
          <cell r="O844">
            <v>0</v>
          </cell>
          <cell r="P844">
            <v>43.63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G04</v>
          </cell>
          <cell r="C845" t="str">
            <v>GROSSUP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1016</v>
          </cell>
          <cell r="I845" t="str">
            <v>58</v>
          </cell>
          <cell r="J845" t="str">
            <v>INFO MANAGEMENT</v>
          </cell>
          <cell r="K845" t="str">
            <v>NonBarg</v>
          </cell>
          <cell r="L845" t="str">
            <v>NonProd</v>
          </cell>
          <cell r="M845" t="str">
            <v>No</v>
          </cell>
          <cell r="N845" t="str">
            <v>Other</v>
          </cell>
          <cell r="O845">
            <v>0</v>
          </cell>
          <cell r="P845">
            <v>145.61000000000001</v>
          </cell>
          <cell r="Q845">
            <v>0</v>
          </cell>
          <cell r="R845">
            <v>0</v>
          </cell>
          <cell r="S845">
            <v>0</v>
          </cell>
        </row>
        <row r="846">
          <cell r="B846" t="str">
            <v>G04</v>
          </cell>
          <cell r="C846" t="str">
            <v>GROSSUP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1189</v>
          </cell>
          <cell r="I846" t="str">
            <v>63</v>
          </cell>
          <cell r="J846" t="str">
            <v>REGULATORY AFFAIRS</v>
          </cell>
          <cell r="K846" t="str">
            <v>NonBarg</v>
          </cell>
          <cell r="L846" t="str">
            <v>NonProd</v>
          </cell>
          <cell r="M846" t="str">
            <v>No</v>
          </cell>
          <cell r="N846" t="str">
            <v>Other</v>
          </cell>
          <cell r="O846">
            <v>0</v>
          </cell>
          <cell r="P846">
            <v>9.48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G09</v>
          </cell>
          <cell r="C847" t="str">
            <v>WELLNESS REFUND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55</v>
          </cell>
          <cell r="I847" t="str">
            <v>31</v>
          </cell>
          <cell r="J847" t="str">
            <v>NUCLEAR DIVISION</v>
          </cell>
          <cell r="K847" t="str">
            <v>Barg</v>
          </cell>
          <cell r="L847" t="str">
            <v>NonProd</v>
          </cell>
          <cell r="M847" t="str">
            <v>No</v>
          </cell>
          <cell r="N847" t="str">
            <v>Other</v>
          </cell>
          <cell r="O847">
            <v>0</v>
          </cell>
          <cell r="P847">
            <v>1282.05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G09</v>
          </cell>
          <cell r="C848" t="str">
            <v>WELLNESS REFUND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266</v>
          </cell>
          <cell r="I848" t="str">
            <v>53</v>
          </cell>
          <cell r="J848" t="str">
            <v>POWER SYSTEMS</v>
          </cell>
          <cell r="K848" t="str">
            <v>Barg</v>
          </cell>
          <cell r="L848" t="str">
            <v>NonProd</v>
          </cell>
          <cell r="M848" t="str">
            <v>No</v>
          </cell>
          <cell r="N848" t="str">
            <v>Other</v>
          </cell>
          <cell r="O848">
            <v>0</v>
          </cell>
          <cell r="P848">
            <v>11982.39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G09</v>
          </cell>
          <cell r="C849" t="str">
            <v>WELLNESS REFUND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394</v>
          </cell>
          <cell r="I849" t="str">
            <v>56</v>
          </cell>
          <cell r="J849" t="str">
            <v>POWER GENERATION</v>
          </cell>
          <cell r="K849" t="str">
            <v>Barg</v>
          </cell>
          <cell r="L849" t="str">
            <v>NonProd</v>
          </cell>
          <cell r="M849" t="str">
            <v>No</v>
          </cell>
          <cell r="N849" t="str">
            <v>Other</v>
          </cell>
          <cell r="O849">
            <v>0</v>
          </cell>
          <cell r="P849">
            <v>953.53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G09</v>
          </cell>
          <cell r="C850" t="str">
            <v>WELLNESS REFUND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469</v>
          </cell>
          <cell r="I850" t="str">
            <v>58</v>
          </cell>
          <cell r="J850" t="str">
            <v>INFO MANAGEMENT</v>
          </cell>
          <cell r="K850" t="str">
            <v>Barg</v>
          </cell>
          <cell r="L850" t="str">
            <v>NonProd</v>
          </cell>
          <cell r="M850" t="str">
            <v>No</v>
          </cell>
          <cell r="N850" t="str">
            <v>Other</v>
          </cell>
          <cell r="O850">
            <v>0</v>
          </cell>
          <cell r="P850">
            <v>233.1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G09</v>
          </cell>
          <cell r="C851" t="str">
            <v>WELLNESS REFUND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62</v>
          </cell>
          <cell r="I851" t="str">
            <v>31</v>
          </cell>
          <cell r="J851" t="str">
            <v>NUCLEAR DIVISION</v>
          </cell>
          <cell r="K851" t="str">
            <v>NonBarg</v>
          </cell>
          <cell r="L851" t="str">
            <v>NonProd</v>
          </cell>
          <cell r="M851" t="str">
            <v>No</v>
          </cell>
          <cell r="N851" t="str">
            <v>Other</v>
          </cell>
          <cell r="O851">
            <v>0</v>
          </cell>
          <cell r="P851">
            <v>6880.52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G09</v>
          </cell>
          <cell r="C852" t="str">
            <v>WELLNESS REFUND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176</v>
          </cell>
          <cell r="I852" t="str">
            <v>33</v>
          </cell>
          <cell r="J852" t="str">
            <v>FINANCIAL</v>
          </cell>
          <cell r="K852" t="str">
            <v>NonBarg</v>
          </cell>
          <cell r="L852" t="str">
            <v>NonProd</v>
          </cell>
          <cell r="M852" t="str">
            <v>No</v>
          </cell>
          <cell r="N852" t="str">
            <v>Other</v>
          </cell>
          <cell r="O852">
            <v>0</v>
          </cell>
          <cell r="P852">
            <v>466.2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G09</v>
          </cell>
          <cell r="C853" t="str">
            <v>WELLNESS REFUND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289</v>
          </cell>
          <cell r="I853" t="str">
            <v>34</v>
          </cell>
          <cell r="J853" t="str">
            <v>HUMAN RESRC &amp; CORP SVCS</v>
          </cell>
          <cell r="K853" t="str">
            <v>NonBarg</v>
          </cell>
          <cell r="L853" t="str">
            <v>NonProd</v>
          </cell>
          <cell r="M853" t="str">
            <v>No</v>
          </cell>
          <cell r="N853" t="str">
            <v>Other</v>
          </cell>
          <cell r="O853">
            <v>0</v>
          </cell>
          <cell r="P853">
            <v>2331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G09</v>
          </cell>
          <cell r="C854" t="str">
            <v>WELLNESS REFUND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389</v>
          </cell>
          <cell r="I854" t="str">
            <v>35</v>
          </cell>
          <cell r="J854" t="str">
            <v>GENERAL COUNSEL</v>
          </cell>
          <cell r="K854" t="str">
            <v>NonBarg</v>
          </cell>
          <cell r="L854" t="str">
            <v>NonProd</v>
          </cell>
          <cell r="M854" t="str">
            <v>No</v>
          </cell>
          <cell r="N854" t="str">
            <v>Other</v>
          </cell>
          <cell r="O854">
            <v>0</v>
          </cell>
          <cell r="P854">
            <v>581.20000000000005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G09</v>
          </cell>
          <cell r="C855" t="str">
            <v>WELLNESS REFUND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494</v>
          </cell>
          <cell r="I855" t="str">
            <v>37</v>
          </cell>
          <cell r="J855" t="str">
            <v>CORP COMMUNICATIONS</v>
          </cell>
          <cell r="K855" t="str">
            <v>NonBarg</v>
          </cell>
          <cell r="L855" t="str">
            <v>NonProd</v>
          </cell>
          <cell r="M855" t="str">
            <v>No</v>
          </cell>
          <cell r="N855" t="str">
            <v>Other</v>
          </cell>
          <cell r="O855">
            <v>0</v>
          </cell>
          <cell r="P855">
            <v>423.08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G09</v>
          </cell>
          <cell r="C856" t="str">
            <v>WELLNESS REFUND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547</v>
          </cell>
          <cell r="I856" t="str">
            <v>38</v>
          </cell>
          <cell r="J856" t="str">
            <v>INTERNAL AUDITING</v>
          </cell>
          <cell r="K856" t="str">
            <v>NonBarg</v>
          </cell>
          <cell r="L856" t="str">
            <v>NonProd</v>
          </cell>
          <cell r="M856" t="str">
            <v>No</v>
          </cell>
          <cell r="N856" t="str">
            <v>Other</v>
          </cell>
          <cell r="O856">
            <v>0</v>
          </cell>
          <cell r="P856">
            <v>32.93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G09</v>
          </cell>
          <cell r="C857" t="str">
            <v>WELLNESS REFUND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619</v>
          </cell>
          <cell r="I857" t="str">
            <v>51</v>
          </cell>
          <cell r="J857" t="str">
            <v>CUSTOMER SERVICE</v>
          </cell>
          <cell r="K857" t="str">
            <v>NonBarg</v>
          </cell>
          <cell r="L857" t="str">
            <v>NonProd</v>
          </cell>
          <cell r="M857" t="str">
            <v>No</v>
          </cell>
          <cell r="N857" t="str">
            <v>Other</v>
          </cell>
          <cell r="O857">
            <v>0</v>
          </cell>
          <cell r="P857">
            <v>7149.36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G09</v>
          </cell>
          <cell r="C858" t="str">
            <v>WELLNESS REFUND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736</v>
          </cell>
          <cell r="I858" t="str">
            <v>53</v>
          </cell>
          <cell r="J858" t="str">
            <v>POWER SYSTEMS</v>
          </cell>
          <cell r="K858" t="str">
            <v>NonBarg</v>
          </cell>
          <cell r="L858" t="str">
            <v>NonProd</v>
          </cell>
          <cell r="M858" t="str">
            <v>No</v>
          </cell>
          <cell r="N858" t="str">
            <v>Other</v>
          </cell>
          <cell r="O858">
            <v>0</v>
          </cell>
          <cell r="P858">
            <v>11471.28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G09</v>
          </cell>
          <cell r="C859" t="str">
            <v>WELLNESS REFUND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838</v>
          </cell>
          <cell r="I859" t="str">
            <v>54</v>
          </cell>
          <cell r="J859" t="str">
            <v>RESOURCE PLANNING</v>
          </cell>
          <cell r="K859" t="str">
            <v>NonBarg</v>
          </cell>
          <cell r="L859" t="str">
            <v>NonProd</v>
          </cell>
          <cell r="M859" t="str">
            <v>No</v>
          </cell>
          <cell r="N859" t="str">
            <v>Other</v>
          </cell>
          <cell r="O859">
            <v>0</v>
          </cell>
          <cell r="P859">
            <v>116.55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G09</v>
          </cell>
          <cell r="C860" t="str">
            <v>WELLNESS REFUND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910</v>
          </cell>
          <cell r="I860" t="str">
            <v>56</v>
          </cell>
          <cell r="J860" t="str">
            <v>POWER GENERATION</v>
          </cell>
          <cell r="K860" t="str">
            <v>NonBarg</v>
          </cell>
          <cell r="L860" t="str">
            <v>NonProd</v>
          </cell>
          <cell r="M860" t="str">
            <v>No</v>
          </cell>
          <cell r="N860" t="str">
            <v>Other</v>
          </cell>
          <cell r="O860">
            <v>0</v>
          </cell>
          <cell r="P860">
            <v>897.36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G09</v>
          </cell>
          <cell r="C861" t="str">
            <v>WELLNESS REFUND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1017</v>
          </cell>
          <cell r="I861" t="str">
            <v>58</v>
          </cell>
          <cell r="J861" t="str">
            <v>INFO MANAGEMENT</v>
          </cell>
          <cell r="K861" t="str">
            <v>NonBarg</v>
          </cell>
          <cell r="L861" t="str">
            <v>NonProd</v>
          </cell>
          <cell r="M861" t="str">
            <v>No</v>
          </cell>
          <cell r="N861" t="str">
            <v>Other</v>
          </cell>
          <cell r="O861">
            <v>0</v>
          </cell>
          <cell r="P861">
            <v>3041.88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G09</v>
          </cell>
          <cell r="C862" t="str">
            <v>WELLNESS REFUND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1190</v>
          </cell>
          <cell r="I862" t="str">
            <v>63</v>
          </cell>
          <cell r="J862" t="str">
            <v>REGULATORY AFFAIRS</v>
          </cell>
          <cell r="K862" t="str">
            <v>NonBarg</v>
          </cell>
          <cell r="L862" t="str">
            <v>NonProd</v>
          </cell>
          <cell r="M862" t="str">
            <v>No</v>
          </cell>
          <cell r="N862" t="str">
            <v>Other</v>
          </cell>
          <cell r="O862">
            <v>0</v>
          </cell>
          <cell r="P862">
            <v>116.55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G20</v>
          </cell>
          <cell r="C863" t="str">
            <v>MOV EXP-TXBL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56</v>
          </cell>
          <cell r="I863" t="str">
            <v>31</v>
          </cell>
          <cell r="J863" t="str">
            <v>NUCLEAR DIVISION</v>
          </cell>
          <cell r="K863" t="str">
            <v>Barg</v>
          </cell>
          <cell r="L863" t="str">
            <v>NonProd</v>
          </cell>
          <cell r="M863" t="str">
            <v>No</v>
          </cell>
          <cell r="N863" t="str">
            <v>Other</v>
          </cell>
          <cell r="O863">
            <v>0</v>
          </cell>
          <cell r="P863">
            <v>5995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G20</v>
          </cell>
          <cell r="C864" t="str">
            <v>MOV EXP-TXBL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267</v>
          </cell>
          <cell r="I864" t="str">
            <v>53</v>
          </cell>
          <cell r="J864" t="str">
            <v>POWER SYSTEMS</v>
          </cell>
          <cell r="K864" t="str">
            <v>Barg</v>
          </cell>
          <cell r="L864" t="str">
            <v>NonProd</v>
          </cell>
          <cell r="M864" t="str">
            <v>No</v>
          </cell>
          <cell r="N864" t="str">
            <v>Other</v>
          </cell>
          <cell r="O864">
            <v>0</v>
          </cell>
          <cell r="P864">
            <v>52686.94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G20</v>
          </cell>
          <cell r="C865" t="str">
            <v>MOV EXP-TXBL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395</v>
          </cell>
          <cell r="I865" t="str">
            <v>56</v>
          </cell>
          <cell r="J865" t="str">
            <v>POWER GENERATION</v>
          </cell>
          <cell r="K865" t="str">
            <v>Barg</v>
          </cell>
          <cell r="L865" t="str">
            <v>NonProd</v>
          </cell>
          <cell r="M865" t="str">
            <v>No</v>
          </cell>
          <cell r="N865" t="str">
            <v>Other</v>
          </cell>
          <cell r="O865">
            <v>0</v>
          </cell>
          <cell r="P865">
            <v>11538.48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G20</v>
          </cell>
          <cell r="C866" t="str">
            <v>MOV EXP-TXBL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63</v>
          </cell>
          <cell r="I866" t="str">
            <v>31</v>
          </cell>
          <cell r="J866" t="str">
            <v>NUCLEAR DIVISION</v>
          </cell>
          <cell r="K866" t="str">
            <v>NonBarg</v>
          </cell>
          <cell r="L866" t="str">
            <v>NonProd</v>
          </cell>
          <cell r="M866" t="str">
            <v>No</v>
          </cell>
          <cell r="N866" t="str">
            <v>Other</v>
          </cell>
          <cell r="O866">
            <v>0</v>
          </cell>
          <cell r="P866">
            <v>196839.81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G20</v>
          </cell>
          <cell r="C867" t="str">
            <v>MOV EXP-TXBL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177</v>
          </cell>
          <cell r="I867" t="str">
            <v>33</v>
          </cell>
          <cell r="J867" t="str">
            <v>FINANCIAL</v>
          </cell>
          <cell r="K867" t="str">
            <v>NonBarg</v>
          </cell>
          <cell r="L867" t="str">
            <v>NonProd</v>
          </cell>
          <cell r="M867" t="str">
            <v>No</v>
          </cell>
          <cell r="N867" t="str">
            <v>Other</v>
          </cell>
          <cell r="O867">
            <v>0</v>
          </cell>
          <cell r="P867">
            <v>35691.949999999997</v>
          </cell>
          <cell r="Q867">
            <v>0</v>
          </cell>
          <cell r="R867">
            <v>0</v>
          </cell>
          <cell r="S867">
            <v>0</v>
          </cell>
        </row>
        <row r="868">
          <cell r="B868" t="str">
            <v>G20</v>
          </cell>
          <cell r="C868" t="str">
            <v>MOV EXP-TXBL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290</v>
          </cell>
          <cell r="I868" t="str">
            <v>34</v>
          </cell>
          <cell r="J868" t="str">
            <v>HUMAN RESRC &amp; CORP SVCS</v>
          </cell>
          <cell r="K868" t="str">
            <v>NonBarg</v>
          </cell>
          <cell r="L868" t="str">
            <v>NonProd</v>
          </cell>
          <cell r="M868" t="str">
            <v>No</v>
          </cell>
          <cell r="N868" t="str">
            <v>Other</v>
          </cell>
          <cell r="O868">
            <v>0</v>
          </cell>
          <cell r="P868">
            <v>148892.64000000001</v>
          </cell>
          <cell r="Q868">
            <v>0</v>
          </cell>
          <cell r="R868">
            <v>0</v>
          </cell>
          <cell r="S868">
            <v>0</v>
          </cell>
        </row>
        <row r="869">
          <cell r="B869" t="str">
            <v>G20</v>
          </cell>
          <cell r="C869" t="str">
            <v>MOV EXP-TXBL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390</v>
          </cell>
          <cell r="I869" t="str">
            <v>35</v>
          </cell>
          <cell r="J869" t="str">
            <v>GENERAL COUNSEL</v>
          </cell>
          <cell r="K869" t="str">
            <v>NonBarg</v>
          </cell>
          <cell r="L869" t="str">
            <v>NonProd</v>
          </cell>
          <cell r="M869" t="str">
            <v>No</v>
          </cell>
          <cell r="N869" t="str">
            <v>Other</v>
          </cell>
          <cell r="O869">
            <v>0</v>
          </cell>
          <cell r="P869">
            <v>42817.760000000002</v>
          </cell>
          <cell r="Q869">
            <v>0</v>
          </cell>
          <cell r="R869">
            <v>0</v>
          </cell>
          <cell r="S869">
            <v>0</v>
          </cell>
        </row>
        <row r="870">
          <cell r="B870" t="str">
            <v>G20</v>
          </cell>
          <cell r="C870" t="str">
            <v>MOV EXP-TXBL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548</v>
          </cell>
          <cell r="I870" t="str">
            <v>38</v>
          </cell>
          <cell r="J870" t="str">
            <v>INTERNAL AUDITING</v>
          </cell>
          <cell r="K870" t="str">
            <v>NonBarg</v>
          </cell>
          <cell r="L870" t="str">
            <v>NonProd</v>
          </cell>
          <cell r="M870" t="str">
            <v>No</v>
          </cell>
          <cell r="N870" t="str">
            <v>Other</v>
          </cell>
          <cell r="O870">
            <v>0</v>
          </cell>
          <cell r="P870">
            <v>23149.59</v>
          </cell>
          <cell r="Q870">
            <v>0</v>
          </cell>
          <cell r="R870">
            <v>0</v>
          </cell>
          <cell r="S870">
            <v>0</v>
          </cell>
        </row>
        <row r="871">
          <cell r="B871" t="str">
            <v>G20</v>
          </cell>
          <cell r="C871" t="str">
            <v>MOV EXP-TXBL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620</v>
          </cell>
          <cell r="I871" t="str">
            <v>51</v>
          </cell>
          <cell r="J871" t="str">
            <v>CUSTOMER SERVICE</v>
          </cell>
          <cell r="K871" t="str">
            <v>NonBarg</v>
          </cell>
          <cell r="L871" t="str">
            <v>NonProd</v>
          </cell>
          <cell r="M871" t="str">
            <v>No</v>
          </cell>
          <cell r="N871" t="str">
            <v>Other</v>
          </cell>
          <cell r="O871">
            <v>0</v>
          </cell>
          <cell r="P871">
            <v>55208.28</v>
          </cell>
          <cell r="Q871">
            <v>0</v>
          </cell>
          <cell r="R871">
            <v>0</v>
          </cell>
          <cell r="S871">
            <v>0</v>
          </cell>
        </row>
        <row r="872">
          <cell r="B872" t="str">
            <v>G20</v>
          </cell>
          <cell r="C872" t="str">
            <v>MOV EXP-TXBL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737</v>
          </cell>
          <cell r="I872" t="str">
            <v>53</v>
          </cell>
          <cell r="J872" t="str">
            <v>POWER SYSTEMS</v>
          </cell>
          <cell r="K872" t="str">
            <v>NonBarg</v>
          </cell>
          <cell r="L872" t="str">
            <v>NonProd</v>
          </cell>
          <cell r="M872" t="str">
            <v>No</v>
          </cell>
          <cell r="N872" t="str">
            <v>Other</v>
          </cell>
          <cell r="O872">
            <v>0</v>
          </cell>
          <cell r="P872">
            <v>238414.57</v>
          </cell>
          <cell r="Q872">
            <v>0</v>
          </cell>
          <cell r="R872">
            <v>0</v>
          </cell>
          <cell r="S872">
            <v>0</v>
          </cell>
        </row>
        <row r="873">
          <cell r="B873" t="str">
            <v>G20</v>
          </cell>
          <cell r="C873" t="str">
            <v>MOV EXP-TXBL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839</v>
          </cell>
          <cell r="I873" t="str">
            <v>54</v>
          </cell>
          <cell r="J873" t="str">
            <v>RESOURCE PLANNING</v>
          </cell>
          <cell r="K873" t="str">
            <v>NonBarg</v>
          </cell>
          <cell r="L873" t="str">
            <v>NonProd</v>
          </cell>
          <cell r="M873" t="str">
            <v>No</v>
          </cell>
          <cell r="N873" t="str">
            <v>Other</v>
          </cell>
          <cell r="O873">
            <v>0</v>
          </cell>
          <cell r="P873">
            <v>14910.88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G20</v>
          </cell>
          <cell r="C874" t="str">
            <v>MOV EXP-TXBL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911</v>
          </cell>
          <cell r="I874" t="str">
            <v>56</v>
          </cell>
          <cell r="J874" t="str">
            <v>POWER GENERATION</v>
          </cell>
          <cell r="K874" t="str">
            <v>NonBarg</v>
          </cell>
          <cell r="L874" t="str">
            <v>NonProd</v>
          </cell>
          <cell r="M874" t="str">
            <v>No</v>
          </cell>
          <cell r="N874" t="str">
            <v>Other</v>
          </cell>
          <cell r="O874">
            <v>0</v>
          </cell>
          <cell r="P874">
            <v>143063.23000000001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G20</v>
          </cell>
          <cell r="C875" t="str">
            <v>MOV EXP-TXBL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1018</v>
          </cell>
          <cell r="I875" t="str">
            <v>58</v>
          </cell>
          <cell r="J875" t="str">
            <v>INFO MANAGEMENT</v>
          </cell>
          <cell r="K875" t="str">
            <v>NonBarg</v>
          </cell>
          <cell r="L875" t="str">
            <v>NonProd</v>
          </cell>
          <cell r="M875" t="str">
            <v>No</v>
          </cell>
          <cell r="N875" t="str">
            <v>Other</v>
          </cell>
          <cell r="O875">
            <v>0</v>
          </cell>
          <cell r="P875">
            <v>93028.01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G20</v>
          </cell>
          <cell r="C876" t="str">
            <v>MOV EXP-TXBL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1128</v>
          </cell>
          <cell r="I876" t="str">
            <v>62</v>
          </cell>
          <cell r="J876" t="str">
            <v>ENERGY MARKETING</v>
          </cell>
          <cell r="K876" t="str">
            <v>NonBarg</v>
          </cell>
          <cell r="L876" t="str">
            <v>NonProd</v>
          </cell>
          <cell r="M876" t="str">
            <v>No</v>
          </cell>
          <cell r="N876" t="str">
            <v>Other</v>
          </cell>
          <cell r="O876">
            <v>0</v>
          </cell>
          <cell r="P876">
            <v>84787.45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G20</v>
          </cell>
          <cell r="C877" t="str">
            <v>MOV EXP-TXBL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1191</v>
          </cell>
          <cell r="I877" t="str">
            <v>63</v>
          </cell>
          <cell r="J877" t="str">
            <v>REGULATORY AFFAIRS</v>
          </cell>
          <cell r="K877" t="str">
            <v>NonBarg</v>
          </cell>
          <cell r="L877" t="str">
            <v>NonProd</v>
          </cell>
          <cell r="M877" t="str">
            <v>No</v>
          </cell>
          <cell r="N877" t="str">
            <v>Other</v>
          </cell>
          <cell r="O877">
            <v>0</v>
          </cell>
          <cell r="P877">
            <v>11448.14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G25</v>
          </cell>
          <cell r="C878" t="str">
            <v>MOV EXP GROSSUP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57</v>
          </cell>
          <cell r="I878" t="str">
            <v>31</v>
          </cell>
          <cell r="J878" t="str">
            <v>NUCLEAR DIVISION</v>
          </cell>
          <cell r="K878" t="str">
            <v>Barg</v>
          </cell>
          <cell r="L878" t="str">
            <v>NonProd</v>
          </cell>
          <cell r="M878" t="str">
            <v>No</v>
          </cell>
          <cell r="N878" t="str">
            <v>Other</v>
          </cell>
          <cell r="O878">
            <v>0</v>
          </cell>
          <cell r="P878">
            <v>1057.94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G25</v>
          </cell>
          <cell r="C879" t="str">
            <v>MOV EXP GROSSUP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268</v>
          </cell>
          <cell r="I879" t="str">
            <v>53</v>
          </cell>
          <cell r="J879" t="str">
            <v>POWER SYSTEMS</v>
          </cell>
          <cell r="K879" t="str">
            <v>Barg</v>
          </cell>
          <cell r="L879" t="str">
            <v>NonProd</v>
          </cell>
          <cell r="M879" t="str">
            <v>No</v>
          </cell>
          <cell r="N879" t="str">
            <v>Other</v>
          </cell>
          <cell r="O879">
            <v>0</v>
          </cell>
          <cell r="P879">
            <v>7702.21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G25</v>
          </cell>
          <cell r="C880" t="str">
            <v>MOV EXP GROSSUP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396</v>
          </cell>
          <cell r="I880" t="str">
            <v>56</v>
          </cell>
          <cell r="J880" t="str">
            <v>POWER GENERATION</v>
          </cell>
          <cell r="K880" t="str">
            <v>Barg</v>
          </cell>
          <cell r="L880" t="str">
            <v>NonProd</v>
          </cell>
          <cell r="M880" t="str">
            <v>No</v>
          </cell>
          <cell r="N880" t="str">
            <v>Other</v>
          </cell>
          <cell r="O880">
            <v>0</v>
          </cell>
          <cell r="P880">
            <v>2158.6799999999998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G25</v>
          </cell>
          <cell r="C881" t="str">
            <v>MOV EXP GROSSUP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64</v>
          </cell>
          <cell r="I881" t="str">
            <v>31</v>
          </cell>
          <cell r="J881" t="str">
            <v>NUCLEAR DIVISION</v>
          </cell>
          <cell r="K881" t="str">
            <v>NonBarg</v>
          </cell>
          <cell r="L881" t="str">
            <v>NonProd</v>
          </cell>
          <cell r="M881" t="str">
            <v>No</v>
          </cell>
          <cell r="N881" t="str">
            <v>Other</v>
          </cell>
          <cell r="O881">
            <v>0</v>
          </cell>
          <cell r="P881">
            <v>78031.16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G25</v>
          </cell>
          <cell r="C882" t="str">
            <v>MOV EXP GROSSUP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178</v>
          </cell>
          <cell r="I882" t="str">
            <v>33</v>
          </cell>
          <cell r="J882" t="str">
            <v>FINANCIAL</v>
          </cell>
          <cell r="K882" t="str">
            <v>NonBarg</v>
          </cell>
          <cell r="L882" t="str">
            <v>NonProd</v>
          </cell>
          <cell r="M882" t="str">
            <v>No</v>
          </cell>
          <cell r="N882" t="str">
            <v>Other</v>
          </cell>
          <cell r="O882">
            <v>0</v>
          </cell>
          <cell r="P882">
            <v>19146.650000000001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G25</v>
          </cell>
          <cell r="C883" t="str">
            <v>MOV EXP GROSSUP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291</v>
          </cell>
          <cell r="I883" t="str">
            <v>34</v>
          </cell>
          <cell r="J883" t="str">
            <v>HUMAN RESRC &amp; CORP SVCS</v>
          </cell>
          <cell r="K883" t="str">
            <v>NonBarg</v>
          </cell>
          <cell r="L883" t="str">
            <v>NonProd</v>
          </cell>
          <cell r="M883" t="str">
            <v>No</v>
          </cell>
          <cell r="N883" t="str">
            <v>Other</v>
          </cell>
          <cell r="O883">
            <v>0</v>
          </cell>
          <cell r="P883">
            <v>52574.65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G25</v>
          </cell>
          <cell r="C884" t="str">
            <v>MOV EXP GROSSUP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391</v>
          </cell>
          <cell r="I884" t="str">
            <v>35</v>
          </cell>
          <cell r="J884" t="str">
            <v>GENERAL COUNSEL</v>
          </cell>
          <cell r="K884" t="str">
            <v>NonBarg</v>
          </cell>
          <cell r="L884" t="str">
            <v>NonProd</v>
          </cell>
          <cell r="M884" t="str">
            <v>No</v>
          </cell>
          <cell r="N884" t="str">
            <v>Other</v>
          </cell>
          <cell r="O884">
            <v>0</v>
          </cell>
          <cell r="P884">
            <v>19944.080000000002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G25</v>
          </cell>
          <cell r="C885" t="str">
            <v>MOV EXP GROSSUP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549</v>
          </cell>
          <cell r="I885" t="str">
            <v>38</v>
          </cell>
          <cell r="J885" t="str">
            <v>INTERNAL AUDITING</v>
          </cell>
          <cell r="K885" t="str">
            <v>NonBarg</v>
          </cell>
          <cell r="L885" t="str">
            <v>NonProd</v>
          </cell>
          <cell r="M885" t="str">
            <v>No</v>
          </cell>
          <cell r="N885" t="str">
            <v>Other</v>
          </cell>
          <cell r="O885">
            <v>0</v>
          </cell>
          <cell r="P885">
            <v>8647.06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G25</v>
          </cell>
          <cell r="C886" t="str">
            <v>MOV EXP GROSSUP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621</v>
          </cell>
          <cell r="I886" t="str">
            <v>51</v>
          </cell>
          <cell r="J886" t="str">
            <v>CUSTOMER SERVICE</v>
          </cell>
          <cell r="K886" t="str">
            <v>NonBarg</v>
          </cell>
          <cell r="L886" t="str">
            <v>NonProd</v>
          </cell>
          <cell r="M886" t="str">
            <v>No</v>
          </cell>
          <cell r="N886" t="str">
            <v>Other</v>
          </cell>
          <cell r="O886">
            <v>0</v>
          </cell>
          <cell r="P886">
            <v>20735.32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G25</v>
          </cell>
          <cell r="C887" t="str">
            <v>MOV EXP GROSSUP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738</v>
          </cell>
          <cell r="I887" t="str">
            <v>53</v>
          </cell>
          <cell r="J887" t="str">
            <v>POWER SYSTEMS</v>
          </cell>
          <cell r="K887" t="str">
            <v>NonBarg</v>
          </cell>
          <cell r="L887" t="str">
            <v>NonProd</v>
          </cell>
          <cell r="M887" t="str">
            <v>No</v>
          </cell>
          <cell r="N887" t="str">
            <v>Other</v>
          </cell>
          <cell r="O887">
            <v>0</v>
          </cell>
          <cell r="P887">
            <v>85590.8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G25</v>
          </cell>
          <cell r="C888" t="str">
            <v>MOV EXP GROSSUP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840</v>
          </cell>
          <cell r="I888" t="str">
            <v>54</v>
          </cell>
          <cell r="J888" t="str">
            <v>RESOURCE PLANNING</v>
          </cell>
          <cell r="K888" t="str">
            <v>NonBarg</v>
          </cell>
          <cell r="L888" t="str">
            <v>NonProd</v>
          </cell>
          <cell r="M888" t="str">
            <v>No</v>
          </cell>
          <cell r="N888" t="str">
            <v>Other</v>
          </cell>
          <cell r="O888">
            <v>0</v>
          </cell>
          <cell r="P888">
            <v>5405.18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G25</v>
          </cell>
          <cell r="C889" t="str">
            <v>MOV EXP GROSSUP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912</v>
          </cell>
          <cell r="I889" t="str">
            <v>56</v>
          </cell>
          <cell r="J889" t="str">
            <v>POWER GENERATION</v>
          </cell>
          <cell r="K889" t="str">
            <v>NonBarg</v>
          </cell>
          <cell r="L889" t="str">
            <v>NonProd</v>
          </cell>
          <cell r="M889" t="str">
            <v>No</v>
          </cell>
          <cell r="N889" t="str">
            <v>Other</v>
          </cell>
          <cell r="O889">
            <v>0</v>
          </cell>
          <cell r="P889">
            <v>52054.29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G25</v>
          </cell>
          <cell r="C890" t="str">
            <v>MOV EXP GROSSUP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1019</v>
          </cell>
          <cell r="I890" t="str">
            <v>58</v>
          </cell>
          <cell r="J890" t="str">
            <v>INFO MANAGEMENT</v>
          </cell>
          <cell r="K890" t="str">
            <v>NonBarg</v>
          </cell>
          <cell r="L890" t="str">
            <v>NonProd</v>
          </cell>
          <cell r="M890" t="str">
            <v>No</v>
          </cell>
          <cell r="N890" t="str">
            <v>Other</v>
          </cell>
          <cell r="O890">
            <v>0</v>
          </cell>
          <cell r="P890">
            <v>32196.93</v>
          </cell>
          <cell r="Q890">
            <v>0</v>
          </cell>
          <cell r="R890">
            <v>0</v>
          </cell>
          <cell r="S890">
            <v>0</v>
          </cell>
        </row>
        <row r="891">
          <cell r="B891" t="str">
            <v>G25</v>
          </cell>
          <cell r="C891" t="str">
            <v>MOV EXP GROSSUP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1129</v>
          </cell>
          <cell r="I891" t="str">
            <v>62</v>
          </cell>
          <cell r="J891" t="str">
            <v>ENERGY MARKETING</v>
          </cell>
          <cell r="K891" t="str">
            <v>NonBarg</v>
          </cell>
          <cell r="L891" t="str">
            <v>NonProd</v>
          </cell>
          <cell r="M891" t="str">
            <v>No</v>
          </cell>
          <cell r="N891" t="str">
            <v>Other</v>
          </cell>
          <cell r="O891">
            <v>0</v>
          </cell>
          <cell r="P891">
            <v>31128.959999999999</v>
          </cell>
          <cell r="Q891">
            <v>0</v>
          </cell>
          <cell r="R891">
            <v>0</v>
          </cell>
          <cell r="S891">
            <v>0</v>
          </cell>
        </row>
        <row r="892">
          <cell r="B892" t="str">
            <v>G25</v>
          </cell>
          <cell r="C892" t="str">
            <v>MOV EXP GROSSUP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1192</v>
          </cell>
          <cell r="I892" t="str">
            <v>63</v>
          </cell>
          <cell r="J892" t="str">
            <v>REGULATORY AFFAIRS</v>
          </cell>
          <cell r="K892" t="str">
            <v>NonBarg</v>
          </cell>
          <cell r="L892" t="str">
            <v>NonProd</v>
          </cell>
          <cell r="M892" t="str">
            <v>No</v>
          </cell>
          <cell r="N892" t="str">
            <v>Other</v>
          </cell>
          <cell r="O892">
            <v>0</v>
          </cell>
          <cell r="P892">
            <v>4452.05</v>
          </cell>
          <cell r="Q892">
            <v>0</v>
          </cell>
          <cell r="R892">
            <v>0</v>
          </cell>
          <cell r="S892">
            <v>0</v>
          </cell>
        </row>
        <row r="893">
          <cell r="B893" t="str">
            <v>G30</v>
          </cell>
          <cell r="C893" t="str">
            <v>MOV EXP INCENT TXBL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65</v>
          </cell>
          <cell r="I893" t="str">
            <v>31</v>
          </cell>
          <cell r="J893" t="str">
            <v>NUCLEAR DIVISION</v>
          </cell>
          <cell r="K893" t="str">
            <v>NonBarg</v>
          </cell>
          <cell r="L893" t="str">
            <v>NonProd</v>
          </cell>
          <cell r="M893" t="str">
            <v>No</v>
          </cell>
          <cell r="N893" t="str">
            <v>Other</v>
          </cell>
          <cell r="O893">
            <v>0</v>
          </cell>
          <cell r="P893">
            <v>18356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G30</v>
          </cell>
          <cell r="C894" t="str">
            <v>MOV EXP INCENT TXBL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179</v>
          </cell>
          <cell r="I894" t="str">
            <v>33</v>
          </cell>
          <cell r="J894" t="str">
            <v>FINANCIAL</v>
          </cell>
          <cell r="K894" t="str">
            <v>NonBarg</v>
          </cell>
          <cell r="L894" t="str">
            <v>NonProd</v>
          </cell>
          <cell r="M894" t="str">
            <v>No</v>
          </cell>
          <cell r="N894" t="str">
            <v>Other</v>
          </cell>
          <cell r="O894">
            <v>0</v>
          </cell>
          <cell r="P894">
            <v>5180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G30</v>
          </cell>
          <cell r="C895" t="str">
            <v>MOV EXP INCENT TXBL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292</v>
          </cell>
          <cell r="I895" t="str">
            <v>34</v>
          </cell>
          <cell r="J895" t="str">
            <v>HUMAN RESRC &amp; CORP SVCS</v>
          </cell>
          <cell r="K895" t="str">
            <v>NonBarg</v>
          </cell>
          <cell r="L895" t="str">
            <v>NonProd</v>
          </cell>
          <cell r="M895" t="str">
            <v>No</v>
          </cell>
          <cell r="N895" t="str">
            <v>Other</v>
          </cell>
          <cell r="O895">
            <v>0</v>
          </cell>
          <cell r="P895">
            <v>26754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G30</v>
          </cell>
          <cell r="C896" t="str">
            <v>MOV EXP INCENT TXBL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392</v>
          </cell>
          <cell r="I896" t="str">
            <v>35</v>
          </cell>
          <cell r="J896" t="str">
            <v>GENERAL COUNSEL</v>
          </cell>
          <cell r="K896" t="str">
            <v>NonBarg</v>
          </cell>
          <cell r="L896" t="str">
            <v>NonProd</v>
          </cell>
          <cell r="M896" t="str">
            <v>No</v>
          </cell>
          <cell r="N896" t="str">
            <v>Other</v>
          </cell>
          <cell r="O896">
            <v>0</v>
          </cell>
          <cell r="P896">
            <v>10980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G30</v>
          </cell>
          <cell r="C897" t="str">
            <v>MOV EXP INCENT TXBL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622</v>
          </cell>
          <cell r="I897" t="str">
            <v>51</v>
          </cell>
          <cell r="J897" t="str">
            <v>CUSTOMER SERVICE</v>
          </cell>
          <cell r="K897" t="str">
            <v>NonBarg</v>
          </cell>
          <cell r="L897" t="str">
            <v>NonProd</v>
          </cell>
          <cell r="M897" t="str">
            <v>No</v>
          </cell>
          <cell r="N897" t="str">
            <v>Other</v>
          </cell>
          <cell r="O897">
            <v>0</v>
          </cell>
          <cell r="P897">
            <v>8910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G30</v>
          </cell>
          <cell r="C898" t="str">
            <v>MOV EXP INCENT TXBL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739</v>
          </cell>
          <cell r="I898" t="str">
            <v>53</v>
          </cell>
          <cell r="J898" t="str">
            <v>POWER SYSTEMS</v>
          </cell>
          <cell r="K898" t="str">
            <v>NonBarg</v>
          </cell>
          <cell r="L898" t="str">
            <v>NonProd</v>
          </cell>
          <cell r="M898" t="str">
            <v>No</v>
          </cell>
          <cell r="N898" t="str">
            <v>Other</v>
          </cell>
          <cell r="O898">
            <v>0</v>
          </cell>
          <cell r="P898">
            <v>30480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G30</v>
          </cell>
          <cell r="C899" t="str">
            <v>MOV EXP INCENT TXBL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913</v>
          </cell>
          <cell r="I899" t="str">
            <v>56</v>
          </cell>
          <cell r="J899" t="str">
            <v>POWER GENERATION</v>
          </cell>
          <cell r="K899" t="str">
            <v>NonBarg</v>
          </cell>
          <cell r="L899" t="str">
            <v>NonProd</v>
          </cell>
          <cell r="M899" t="str">
            <v>No</v>
          </cell>
          <cell r="N899" t="str">
            <v>Other</v>
          </cell>
          <cell r="O899">
            <v>0</v>
          </cell>
          <cell r="P899">
            <v>34078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G30</v>
          </cell>
          <cell r="C900" t="str">
            <v>MOV EXP INCENT TXBL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1020</v>
          </cell>
          <cell r="I900" t="str">
            <v>58</v>
          </cell>
          <cell r="J900" t="str">
            <v>INFO MANAGEMENT</v>
          </cell>
          <cell r="K900" t="str">
            <v>NonBarg</v>
          </cell>
          <cell r="L900" t="str">
            <v>NonProd</v>
          </cell>
          <cell r="M900" t="str">
            <v>No</v>
          </cell>
          <cell r="N900" t="str">
            <v>Other</v>
          </cell>
          <cell r="O900">
            <v>0</v>
          </cell>
          <cell r="P900">
            <v>11612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G30</v>
          </cell>
          <cell r="C901" t="str">
            <v>MOV EXP INCENT TXBL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1130</v>
          </cell>
          <cell r="I901" t="str">
            <v>62</v>
          </cell>
          <cell r="J901" t="str">
            <v>ENERGY MARKETING</v>
          </cell>
          <cell r="K901" t="str">
            <v>NonBarg</v>
          </cell>
          <cell r="L901" t="str">
            <v>NonProd</v>
          </cell>
          <cell r="M901" t="str">
            <v>No</v>
          </cell>
          <cell r="N901" t="str">
            <v>Other</v>
          </cell>
          <cell r="O901">
            <v>0</v>
          </cell>
          <cell r="P901">
            <v>23720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G30</v>
          </cell>
          <cell r="C902" t="str">
            <v>MOV EXP INCENT TXBL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1193</v>
          </cell>
          <cell r="I902" t="str">
            <v>63</v>
          </cell>
          <cell r="J902" t="str">
            <v>REGULATORY AFFAIRS</v>
          </cell>
          <cell r="K902" t="str">
            <v>NonBarg</v>
          </cell>
          <cell r="L902" t="str">
            <v>NonProd</v>
          </cell>
          <cell r="M902" t="str">
            <v>No</v>
          </cell>
          <cell r="N902" t="str">
            <v>Other</v>
          </cell>
          <cell r="O902">
            <v>0</v>
          </cell>
          <cell r="P902">
            <v>6500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G48</v>
          </cell>
          <cell r="C903" t="str">
            <v>GROSS UP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66</v>
          </cell>
          <cell r="I903" t="str">
            <v>31</v>
          </cell>
          <cell r="J903" t="str">
            <v>NUCLEAR DIVISION</v>
          </cell>
          <cell r="K903" t="str">
            <v>NonBarg</v>
          </cell>
          <cell r="L903" t="str">
            <v>NonProd</v>
          </cell>
          <cell r="M903" t="str">
            <v>No</v>
          </cell>
          <cell r="N903" t="str">
            <v>Other</v>
          </cell>
          <cell r="O903">
            <v>0</v>
          </cell>
          <cell r="P903">
            <v>6442.98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G48</v>
          </cell>
          <cell r="C904" t="str">
            <v>GROSS UP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180</v>
          </cell>
          <cell r="I904" t="str">
            <v>33</v>
          </cell>
          <cell r="J904" t="str">
            <v>FINANCIAL</v>
          </cell>
          <cell r="K904" t="str">
            <v>NonBarg</v>
          </cell>
          <cell r="L904" t="str">
            <v>NonProd</v>
          </cell>
          <cell r="M904" t="str">
            <v>No</v>
          </cell>
          <cell r="N904" t="str">
            <v>Other</v>
          </cell>
          <cell r="O904">
            <v>0</v>
          </cell>
          <cell r="P904">
            <v>191502.2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G48</v>
          </cell>
          <cell r="C905" t="str">
            <v>GROSS UP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293</v>
          </cell>
          <cell r="I905" t="str">
            <v>34</v>
          </cell>
          <cell r="J905" t="str">
            <v>HUMAN RESRC &amp; CORP SVCS</v>
          </cell>
          <cell r="K905" t="str">
            <v>NonBarg</v>
          </cell>
          <cell r="L905" t="str">
            <v>NonProd</v>
          </cell>
          <cell r="M905" t="str">
            <v>No</v>
          </cell>
          <cell r="N905" t="str">
            <v>Other</v>
          </cell>
          <cell r="O905">
            <v>0</v>
          </cell>
          <cell r="P905">
            <v>14946.55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G49</v>
          </cell>
          <cell r="C906" t="str">
            <v>GROSSUP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181</v>
          </cell>
          <cell r="I906" t="str">
            <v>33</v>
          </cell>
          <cell r="J906" t="str">
            <v>FINANCIAL</v>
          </cell>
          <cell r="K906" t="str">
            <v>NonBarg</v>
          </cell>
          <cell r="L906" t="str">
            <v>NonProd</v>
          </cell>
          <cell r="M906" t="str">
            <v>No</v>
          </cell>
          <cell r="N906" t="str">
            <v>Other</v>
          </cell>
          <cell r="O906">
            <v>0</v>
          </cell>
          <cell r="P906">
            <v>20738.93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H10</v>
          </cell>
          <cell r="C907" t="str">
            <v>RENTENTION PAYOUT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67</v>
          </cell>
          <cell r="I907" t="str">
            <v>31</v>
          </cell>
          <cell r="J907" t="str">
            <v>NUCLEAR DIVISION</v>
          </cell>
          <cell r="K907" t="str">
            <v>NonBarg</v>
          </cell>
          <cell r="L907" t="str">
            <v>NonProd</v>
          </cell>
          <cell r="M907" t="str">
            <v>No</v>
          </cell>
          <cell r="N907" t="str">
            <v>Other</v>
          </cell>
          <cell r="O907">
            <v>0</v>
          </cell>
          <cell r="P907">
            <v>93887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H10</v>
          </cell>
          <cell r="C908" t="str">
            <v>RENTENTION PAYOUT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182</v>
          </cell>
          <cell r="I908" t="str">
            <v>33</v>
          </cell>
          <cell r="J908" t="str">
            <v>FINANCIAL</v>
          </cell>
          <cell r="K908" t="str">
            <v>NonBarg</v>
          </cell>
          <cell r="L908" t="str">
            <v>NonProd</v>
          </cell>
          <cell r="M908" t="str">
            <v>No</v>
          </cell>
          <cell r="N908" t="str">
            <v>Other</v>
          </cell>
          <cell r="O908">
            <v>0</v>
          </cell>
          <cell r="P908">
            <v>940327</v>
          </cell>
          <cell r="Q908">
            <v>0</v>
          </cell>
          <cell r="R908">
            <v>0</v>
          </cell>
          <cell r="S908">
            <v>0</v>
          </cell>
        </row>
        <row r="909">
          <cell r="B909" t="str">
            <v>H10</v>
          </cell>
          <cell r="C909" t="str">
            <v>RENTENTION PAYOUT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294</v>
          </cell>
          <cell r="I909" t="str">
            <v>34</v>
          </cell>
          <cell r="J909" t="str">
            <v>HUMAN RESRC &amp; CORP SVCS</v>
          </cell>
          <cell r="K909" t="str">
            <v>NonBarg</v>
          </cell>
          <cell r="L909" t="str">
            <v>NonProd</v>
          </cell>
          <cell r="M909" t="str">
            <v>No</v>
          </cell>
          <cell r="N909" t="str">
            <v>Other</v>
          </cell>
          <cell r="O909">
            <v>0</v>
          </cell>
          <cell r="P909">
            <v>493098</v>
          </cell>
          <cell r="Q909">
            <v>0</v>
          </cell>
          <cell r="R909">
            <v>0</v>
          </cell>
          <cell r="S909">
            <v>0</v>
          </cell>
        </row>
        <row r="910">
          <cell r="B910" t="str">
            <v>H10</v>
          </cell>
          <cell r="C910" t="str">
            <v>RENTENTION PAYOUT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393</v>
          </cell>
          <cell r="I910" t="str">
            <v>35</v>
          </cell>
          <cell r="J910" t="str">
            <v>GENERAL COUNSEL</v>
          </cell>
          <cell r="K910" t="str">
            <v>NonBarg</v>
          </cell>
          <cell r="L910" t="str">
            <v>NonProd</v>
          </cell>
          <cell r="M910" t="str">
            <v>No</v>
          </cell>
          <cell r="N910" t="str">
            <v>Other</v>
          </cell>
          <cell r="O910">
            <v>0</v>
          </cell>
          <cell r="P910">
            <v>233601</v>
          </cell>
          <cell r="Q910">
            <v>0</v>
          </cell>
          <cell r="R910">
            <v>0</v>
          </cell>
          <cell r="S910">
            <v>0</v>
          </cell>
        </row>
        <row r="911">
          <cell r="B911" t="str">
            <v>H10</v>
          </cell>
          <cell r="C911" t="str">
            <v>RENTENTION PAYOUT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450</v>
          </cell>
          <cell r="I911" t="str">
            <v>36</v>
          </cell>
          <cell r="J911" t="str">
            <v>GOVT AFFAIRS - FED</v>
          </cell>
          <cell r="K911" t="str">
            <v>NonBarg</v>
          </cell>
          <cell r="L911" t="str">
            <v>NonProd</v>
          </cell>
          <cell r="M911" t="str">
            <v>No</v>
          </cell>
          <cell r="N911" t="str">
            <v>Other</v>
          </cell>
          <cell r="O911">
            <v>0</v>
          </cell>
          <cell r="P911">
            <v>26000</v>
          </cell>
          <cell r="Q911">
            <v>0</v>
          </cell>
          <cell r="R911">
            <v>0</v>
          </cell>
          <cell r="S911">
            <v>0</v>
          </cell>
        </row>
        <row r="912">
          <cell r="B912" t="str">
            <v>H10</v>
          </cell>
          <cell r="C912" t="str">
            <v>RENTENTION PAYOUT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495</v>
          </cell>
          <cell r="I912" t="str">
            <v>37</v>
          </cell>
          <cell r="J912" t="str">
            <v>CORP COMMUNICATIONS</v>
          </cell>
          <cell r="K912" t="str">
            <v>NonBarg</v>
          </cell>
          <cell r="L912" t="str">
            <v>NonProd</v>
          </cell>
          <cell r="M912" t="str">
            <v>No</v>
          </cell>
          <cell r="N912" t="str">
            <v>Other</v>
          </cell>
          <cell r="O912">
            <v>0</v>
          </cell>
          <cell r="P912">
            <v>31746</v>
          </cell>
          <cell r="Q912">
            <v>0</v>
          </cell>
          <cell r="R912">
            <v>0</v>
          </cell>
          <cell r="S912">
            <v>0</v>
          </cell>
        </row>
        <row r="913">
          <cell r="B913" t="str">
            <v>H10</v>
          </cell>
          <cell r="C913" t="str">
            <v>RENTENTION PAYOUT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550</v>
          </cell>
          <cell r="I913" t="str">
            <v>38</v>
          </cell>
          <cell r="J913" t="str">
            <v>INTERNAL AUDITING</v>
          </cell>
          <cell r="K913" t="str">
            <v>NonBarg</v>
          </cell>
          <cell r="L913" t="str">
            <v>NonProd</v>
          </cell>
          <cell r="M913" t="str">
            <v>No</v>
          </cell>
          <cell r="N913" t="str">
            <v>Other</v>
          </cell>
          <cell r="O913">
            <v>0</v>
          </cell>
          <cell r="P913">
            <v>49596</v>
          </cell>
          <cell r="Q913">
            <v>0</v>
          </cell>
          <cell r="R913">
            <v>0</v>
          </cell>
          <cell r="S913">
            <v>0</v>
          </cell>
        </row>
        <row r="914">
          <cell r="B914" t="str">
            <v>H10</v>
          </cell>
          <cell r="C914" t="str">
            <v>RENTENTION PAYOUT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623</v>
          </cell>
          <cell r="I914" t="str">
            <v>51</v>
          </cell>
          <cell r="J914" t="str">
            <v>CUSTOMER SERVICE</v>
          </cell>
          <cell r="K914" t="str">
            <v>NonBarg</v>
          </cell>
          <cell r="L914" t="str">
            <v>NonProd</v>
          </cell>
          <cell r="M914" t="str">
            <v>No</v>
          </cell>
          <cell r="N914" t="str">
            <v>Other</v>
          </cell>
          <cell r="O914">
            <v>0</v>
          </cell>
          <cell r="P914">
            <v>134057</v>
          </cell>
          <cell r="Q914">
            <v>0</v>
          </cell>
          <cell r="R914">
            <v>0</v>
          </cell>
          <cell r="S914">
            <v>0</v>
          </cell>
        </row>
        <row r="915">
          <cell r="B915" t="str">
            <v>H10</v>
          </cell>
          <cell r="C915" t="str">
            <v>RENTENTION PAYOUT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740</v>
          </cell>
          <cell r="I915" t="str">
            <v>53</v>
          </cell>
          <cell r="J915" t="str">
            <v>POWER SYSTEMS</v>
          </cell>
          <cell r="K915" t="str">
            <v>NonBarg</v>
          </cell>
          <cell r="L915" t="str">
            <v>NonProd</v>
          </cell>
          <cell r="M915" t="str">
            <v>No</v>
          </cell>
          <cell r="N915" t="str">
            <v>Other</v>
          </cell>
          <cell r="O915">
            <v>0</v>
          </cell>
          <cell r="P915">
            <v>159332</v>
          </cell>
          <cell r="Q915">
            <v>0</v>
          </cell>
          <cell r="R915">
            <v>0</v>
          </cell>
          <cell r="S915">
            <v>0</v>
          </cell>
        </row>
        <row r="916">
          <cell r="B916" t="str">
            <v>H10</v>
          </cell>
          <cell r="C916" t="str">
            <v>RENTENTION PAYOUT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841</v>
          </cell>
          <cell r="I916" t="str">
            <v>54</v>
          </cell>
          <cell r="J916" t="str">
            <v>RESOURCE PLANNING</v>
          </cell>
          <cell r="K916" t="str">
            <v>NonBarg</v>
          </cell>
          <cell r="L916" t="str">
            <v>NonProd</v>
          </cell>
          <cell r="M916" t="str">
            <v>No</v>
          </cell>
          <cell r="N916" t="str">
            <v>Other</v>
          </cell>
          <cell r="O916">
            <v>0</v>
          </cell>
          <cell r="P916">
            <v>31577</v>
          </cell>
          <cell r="Q916">
            <v>0</v>
          </cell>
          <cell r="R916">
            <v>0</v>
          </cell>
          <cell r="S916">
            <v>0</v>
          </cell>
        </row>
        <row r="917">
          <cell r="B917" t="str">
            <v>H10</v>
          </cell>
          <cell r="C917" t="str">
            <v>RENTENTION PAYOUT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914</v>
          </cell>
          <cell r="I917" t="str">
            <v>56</v>
          </cell>
          <cell r="J917" t="str">
            <v>POWER GENERATION</v>
          </cell>
          <cell r="K917" t="str">
            <v>NonBarg</v>
          </cell>
          <cell r="L917" t="str">
            <v>NonProd</v>
          </cell>
          <cell r="M917" t="str">
            <v>No</v>
          </cell>
          <cell r="N917" t="str">
            <v>Other</v>
          </cell>
          <cell r="O917">
            <v>0</v>
          </cell>
          <cell r="P917">
            <v>107254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H10</v>
          </cell>
          <cell r="C918" t="str">
            <v>RENTENTION PAYOUT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1021</v>
          </cell>
          <cell r="I918" t="str">
            <v>58</v>
          </cell>
          <cell r="J918" t="str">
            <v>INFO MANAGEMENT</v>
          </cell>
          <cell r="K918" t="str">
            <v>NonBarg</v>
          </cell>
          <cell r="L918" t="str">
            <v>NonProd</v>
          </cell>
          <cell r="M918" t="str">
            <v>No</v>
          </cell>
          <cell r="N918" t="str">
            <v>Other</v>
          </cell>
          <cell r="O918">
            <v>0</v>
          </cell>
          <cell r="P918">
            <v>128859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H10</v>
          </cell>
          <cell r="C919" t="str">
            <v>RENTENTION PAYOUT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1082</v>
          </cell>
          <cell r="I919" t="str">
            <v>61</v>
          </cell>
          <cell r="J919" t="str">
            <v>GOVT AFFAIRS - STATE</v>
          </cell>
          <cell r="K919" t="str">
            <v>NonBarg</v>
          </cell>
          <cell r="L919" t="str">
            <v>NonProd</v>
          </cell>
          <cell r="M919" t="str">
            <v>No</v>
          </cell>
          <cell r="N919" t="str">
            <v>Other</v>
          </cell>
          <cell r="O919">
            <v>0</v>
          </cell>
          <cell r="P919">
            <v>3583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H10</v>
          </cell>
          <cell r="C920" t="str">
            <v>RENTENTION PAYOUT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1131</v>
          </cell>
          <cell r="I920" t="str">
            <v>62</v>
          </cell>
          <cell r="J920" t="str">
            <v>ENERGY MARKETING</v>
          </cell>
          <cell r="K920" t="str">
            <v>NonBarg</v>
          </cell>
          <cell r="L920" t="str">
            <v>NonProd</v>
          </cell>
          <cell r="M920" t="str">
            <v>No</v>
          </cell>
          <cell r="N920" t="str">
            <v>Other</v>
          </cell>
          <cell r="O920">
            <v>0</v>
          </cell>
          <cell r="P920">
            <v>168361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H20</v>
          </cell>
          <cell r="C921" t="str">
            <v>SJRPP SUPP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183</v>
          </cell>
          <cell r="I921" t="str">
            <v>33</v>
          </cell>
          <cell r="J921" t="str">
            <v>FINANCIAL</v>
          </cell>
          <cell r="K921" t="str">
            <v>NonBarg</v>
          </cell>
          <cell r="L921" t="str">
            <v>NonProd</v>
          </cell>
          <cell r="M921" t="str">
            <v>No</v>
          </cell>
          <cell r="N921" t="str">
            <v>Other</v>
          </cell>
          <cell r="O921">
            <v>0</v>
          </cell>
          <cell r="P921">
            <v>11760.06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H21</v>
          </cell>
          <cell r="C922" t="str">
            <v>SJRPP LIABILITY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184</v>
          </cell>
          <cell r="I922" t="str">
            <v>33</v>
          </cell>
          <cell r="J922" t="str">
            <v>FINANCIAL</v>
          </cell>
          <cell r="K922" t="str">
            <v>NonBarg</v>
          </cell>
          <cell r="L922" t="str">
            <v>NonProd</v>
          </cell>
          <cell r="M922" t="str">
            <v>No</v>
          </cell>
          <cell r="N922" t="str">
            <v>Other</v>
          </cell>
          <cell r="O922">
            <v>0</v>
          </cell>
          <cell r="P922">
            <v>2351.96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H22</v>
          </cell>
          <cell r="C923" t="str">
            <v>SJRPP OWNERSHIP EXP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185</v>
          </cell>
          <cell r="I923" t="str">
            <v>33</v>
          </cell>
          <cell r="J923" t="str">
            <v>FINANCIAL</v>
          </cell>
          <cell r="K923" t="str">
            <v>NonBarg</v>
          </cell>
          <cell r="L923" t="str">
            <v>NonProd</v>
          </cell>
          <cell r="M923" t="str">
            <v>No</v>
          </cell>
          <cell r="N923" t="str">
            <v>Other</v>
          </cell>
          <cell r="O923">
            <v>0</v>
          </cell>
          <cell r="P923">
            <v>-2351.96</v>
          </cell>
          <cell r="Q923">
            <v>0</v>
          </cell>
          <cell r="R923">
            <v>0</v>
          </cell>
          <cell r="S923">
            <v>0</v>
          </cell>
        </row>
        <row r="924">
          <cell r="B924" t="str">
            <v>H26</v>
          </cell>
          <cell r="C924" t="str">
            <v>STARS</v>
          </cell>
          <cell r="D924">
            <v>0</v>
          </cell>
          <cell r="E924">
            <v>41387.82</v>
          </cell>
          <cell r="F924">
            <v>3.2699933367054098E-4</v>
          </cell>
          <cell r="G924">
            <v>41387.82</v>
          </cell>
          <cell r="H924">
            <v>269</v>
          </cell>
          <cell r="I924" t="str">
            <v>53</v>
          </cell>
          <cell r="J924" t="str">
            <v>POWER SYSTEMS</v>
          </cell>
          <cell r="K924" t="str">
            <v>Barg</v>
          </cell>
          <cell r="L924" t="str">
            <v>NonProd</v>
          </cell>
          <cell r="M924" t="str">
            <v>Yes</v>
          </cell>
          <cell r="N924" t="str">
            <v>Other</v>
          </cell>
          <cell r="O924">
            <v>0</v>
          </cell>
          <cell r="P924">
            <v>41387.82</v>
          </cell>
          <cell r="Q924">
            <v>41387.82</v>
          </cell>
          <cell r="R924">
            <v>0</v>
          </cell>
          <cell r="S924">
            <v>41387.82</v>
          </cell>
        </row>
        <row r="925">
          <cell r="B925" t="str">
            <v>H26</v>
          </cell>
          <cell r="C925" t="str">
            <v>STARS</v>
          </cell>
          <cell r="D925">
            <v>0</v>
          </cell>
          <cell r="E925">
            <v>555.54</v>
          </cell>
          <cell r="F925">
            <v>4.3892432562848754E-6</v>
          </cell>
          <cell r="G925">
            <v>555.54</v>
          </cell>
          <cell r="H925">
            <v>624</v>
          </cell>
          <cell r="I925" t="str">
            <v>51</v>
          </cell>
          <cell r="J925" t="str">
            <v>CUSTOMER SERVICE</v>
          </cell>
          <cell r="K925" t="str">
            <v>NonBarg</v>
          </cell>
          <cell r="L925" t="str">
            <v>NonProd</v>
          </cell>
          <cell r="M925" t="str">
            <v>Yes</v>
          </cell>
          <cell r="N925" t="str">
            <v>Other</v>
          </cell>
          <cell r="O925">
            <v>0</v>
          </cell>
          <cell r="P925">
            <v>555.54</v>
          </cell>
          <cell r="Q925">
            <v>0</v>
          </cell>
          <cell r="R925">
            <v>555.54</v>
          </cell>
          <cell r="S925">
            <v>555.54</v>
          </cell>
        </row>
        <row r="926">
          <cell r="B926" t="str">
            <v>H26</v>
          </cell>
          <cell r="C926" t="str">
            <v>STARS</v>
          </cell>
          <cell r="D926">
            <v>0</v>
          </cell>
          <cell r="E926">
            <v>13263.62</v>
          </cell>
          <cell r="F926">
            <v>1.0479399258185767E-4</v>
          </cell>
          <cell r="G926">
            <v>13263.62</v>
          </cell>
          <cell r="H926">
            <v>741</v>
          </cell>
          <cell r="I926" t="str">
            <v>53</v>
          </cell>
          <cell r="J926" t="str">
            <v>POWER SYSTEMS</v>
          </cell>
          <cell r="K926" t="str">
            <v>NonBarg</v>
          </cell>
          <cell r="L926" t="str">
            <v>NonProd</v>
          </cell>
          <cell r="M926" t="str">
            <v>Yes</v>
          </cell>
          <cell r="N926" t="str">
            <v>Other</v>
          </cell>
          <cell r="O926">
            <v>0</v>
          </cell>
          <cell r="P926">
            <v>13263.62</v>
          </cell>
          <cell r="Q926">
            <v>0</v>
          </cell>
          <cell r="R926">
            <v>13263.62</v>
          </cell>
          <cell r="S926">
            <v>13263.62</v>
          </cell>
        </row>
        <row r="927">
          <cell r="B927" t="str">
            <v>H30</v>
          </cell>
          <cell r="C927" t="str">
            <v>PERF EXC REWARD</v>
          </cell>
          <cell r="D927">
            <v>0</v>
          </cell>
          <cell r="E927">
            <v>4769054</v>
          </cell>
          <cell r="F927">
            <v>3.7679623624506629E-2</v>
          </cell>
          <cell r="G927">
            <v>4769054</v>
          </cell>
          <cell r="H927">
            <v>68</v>
          </cell>
          <cell r="I927" t="str">
            <v>31</v>
          </cell>
          <cell r="J927" t="str">
            <v>NUCLEAR DIVISION</v>
          </cell>
          <cell r="K927" t="str">
            <v>NonBarg</v>
          </cell>
          <cell r="L927" t="str">
            <v>NonProd</v>
          </cell>
          <cell r="M927" t="str">
            <v>Yes</v>
          </cell>
          <cell r="N927" t="str">
            <v>Other</v>
          </cell>
          <cell r="O927">
            <v>0</v>
          </cell>
          <cell r="P927">
            <v>4769054</v>
          </cell>
          <cell r="Q927">
            <v>0</v>
          </cell>
          <cell r="R927">
            <v>4769054</v>
          </cell>
          <cell r="S927">
            <v>4769054</v>
          </cell>
        </row>
        <row r="928">
          <cell r="B928" t="str">
            <v>H30</v>
          </cell>
          <cell r="C928" t="str">
            <v>PERF EXC REWARD</v>
          </cell>
          <cell r="D928">
            <v>0</v>
          </cell>
          <cell r="E928">
            <v>660112</v>
          </cell>
          <cell r="F928">
            <v>5.2154518925598917E-3</v>
          </cell>
          <cell r="G928">
            <v>660112</v>
          </cell>
          <cell r="H928">
            <v>186</v>
          </cell>
          <cell r="I928" t="str">
            <v>33</v>
          </cell>
          <cell r="J928" t="str">
            <v>FINANCIAL</v>
          </cell>
          <cell r="K928" t="str">
            <v>NonBarg</v>
          </cell>
          <cell r="L928" t="str">
            <v>NonProd</v>
          </cell>
          <cell r="M928" t="str">
            <v>Yes</v>
          </cell>
          <cell r="N928" t="str">
            <v>Other</v>
          </cell>
          <cell r="O928">
            <v>0</v>
          </cell>
          <cell r="P928">
            <v>660112</v>
          </cell>
          <cell r="Q928">
            <v>0</v>
          </cell>
          <cell r="R928">
            <v>660112</v>
          </cell>
          <cell r="S928">
            <v>660112</v>
          </cell>
        </row>
        <row r="929">
          <cell r="B929" t="str">
            <v>H30</v>
          </cell>
          <cell r="C929" t="str">
            <v>PERF EXC REWARD</v>
          </cell>
          <cell r="D929">
            <v>0</v>
          </cell>
          <cell r="E929">
            <v>1479815</v>
          </cell>
          <cell r="F929">
            <v>1.1691809787412615E-2</v>
          </cell>
          <cell r="G929">
            <v>1479815</v>
          </cell>
          <cell r="H929">
            <v>295</v>
          </cell>
          <cell r="I929" t="str">
            <v>34</v>
          </cell>
          <cell r="J929" t="str">
            <v>HUMAN RESRC &amp; CORP SVCS</v>
          </cell>
          <cell r="K929" t="str">
            <v>NonBarg</v>
          </cell>
          <cell r="L929" t="str">
            <v>NonProd</v>
          </cell>
          <cell r="M929" t="str">
            <v>Yes</v>
          </cell>
          <cell r="N929" t="str">
            <v>Other</v>
          </cell>
          <cell r="O929">
            <v>0</v>
          </cell>
          <cell r="P929">
            <v>1479815</v>
          </cell>
          <cell r="Q929">
            <v>0</v>
          </cell>
          <cell r="R929">
            <v>1479815</v>
          </cell>
          <cell r="S929">
            <v>1479815</v>
          </cell>
        </row>
        <row r="930">
          <cell r="B930" t="str">
            <v>H30</v>
          </cell>
          <cell r="C930" t="str">
            <v>PERF EXC REWARD</v>
          </cell>
          <cell r="D930">
            <v>0</v>
          </cell>
          <cell r="E930">
            <v>439193</v>
          </cell>
          <cell r="F930">
            <v>3.4700020042796624E-3</v>
          </cell>
          <cell r="G930">
            <v>439193</v>
          </cell>
          <cell r="H930">
            <v>394</v>
          </cell>
          <cell r="I930" t="str">
            <v>35</v>
          </cell>
          <cell r="J930" t="str">
            <v>GENERAL COUNSEL</v>
          </cell>
          <cell r="K930" t="str">
            <v>NonBarg</v>
          </cell>
          <cell r="L930" t="str">
            <v>NonProd</v>
          </cell>
          <cell r="M930" t="str">
            <v>Yes</v>
          </cell>
          <cell r="N930" t="str">
            <v>Other</v>
          </cell>
          <cell r="O930">
            <v>0</v>
          </cell>
          <cell r="P930">
            <v>439193</v>
          </cell>
          <cell r="Q930">
            <v>0</v>
          </cell>
          <cell r="R930">
            <v>439193</v>
          </cell>
          <cell r="S930">
            <v>439193</v>
          </cell>
        </row>
        <row r="931">
          <cell r="B931" t="str">
            <v>H30</v>
          </cell>
          <cell r="C931" t="str">
            <v>PERF EXC REWARD</v>
          </cell>
          <cell r="D931">
            <v>0</v>
          </cell>
          <cell r="E931">
            <v>17805</v>
          </cell>
          <cell r="F931">
            <v>1.4067479601496242E-4</v>
          </cell>
          <cell r="G931">
            <v>17805</v>
          </cell>
          <cell r="H931">
            <v>451</v>
          </cell>
          <cell r="I931" t="str">
            <v>36</v>
          </cell>
          <cell r="J931" t="str">
            <v>GOVT AFFAIRS - FED</v>
          </cell>
          <cell r="K931" t="str">
            <v>NonBarg</v>
          </cell>
          <cell r="L931" t="str">
            <v>NonProd</v>
          </cell>
          <cell r="M931" t="str">
            <v>Yes</v>
          </cell>
          <cell r="N931" t="str">
            <v>Other</v>
          </cell>
          <cell r="O931">
            <v>0</v>
          </cell>
          <cell r="P931">
            <v>17805</v>
          </cell>
          <cell r="Q931">
            <v>0</v>
          </cell>
          <cell r="R931">
            <v>17805</v>
          </cell>
          <cell r="S931">
            <v>17805</v>
          </cell>
        </row>
        <row r="932">
          <cell r="B932" t="str">
            <v>H30</v>
          </cell>
          <cell r="C932" t="str">
            <v>PERF EXC REWARD</v>
          </cell>
          <cell r="D932">
            <v>0</v>
          </cell>
          <cell r="E932">
            <v>229117</v>
          </cell>
          <cell r="F932">
            <v>1.8102211310620693E-3</v>
          </cell>
          <cell r="G932">
            <v>229117</v>
          </cell>
          <cell r="H932">
            <v>496</v>
          </cell>
          <cell r="I932" t="str">
            <v>37</v>
          </cell>
          <cell r="J932" t="str">
            <v>CORP COMMUNICATIONS</v>
          </cell>
          <cell r="K932" t="str">
            <v>NonBarg</v>
          </cell>
          <cell r="L932" t="str">
            <v>NonProd</v>
          </cell>
          <cell r="M932" t="str">
            <v>Yes</v>
          </cell>
          <cell r="N932" t="str">
            <v>Other</v>
          </cell>
          <cell r="O932">
            <v>0</v>
          </cell>
          <cell r="P932">
            <v>229117</v>
          </cell>
          <cell r="Q932">
            <v>0</v>
          </cell>
          <cell r="R932">
            <v>229117</v>
          </cell>
          <cell r="S932">
            <v>229117</v>
          </cell>
        </row>
        <row r="933">
          <cell r="B933" t="str">
            <v>H30</v>
          </cell>
          <cell r="C933" t="str">
            <v>PERF EXC REWARD</v>
          </cell>
          <cell r="D933">
            <v>0</v>
          </cell>
          <cell r="E933">
            <v>89412</v>
          </cell>
          <cell r="F933">
            <v>7.0643161254084919E-4</v>
          </cell>
          <cell r="G933">
            <v>89412</v>
          </cell>
          <cell r="H933">
            <v>551</v>
          </cell>
          <cell r="I933" t="str">
            <v>38</v>
          </cell>
          <cell r="J933" t="str">
            <v>INTERNAL AUDITING</v>
          </cell>
          <cell r="K933" t="str">
            <v>NonBarg</v>
          </cell>
          <cell r="L933" t="str">
            <v>NonProd</v>
          </cell>
          <cell r="M933" t="str">
            <v>Yes</v>
          </cell>
          <cell r="N933" t="str">
            <v>Other</v>
          </cell>
          <cell r="O933">
            <v>0</v>
          </cell>
          <cell r="P933">
            <v>89412</v>
          </cell>
          <cell r="Q933">
            <v>0</v>
          </cell>
          <cell r="R933">
            <v>89412</v>
          </cell>
          <cell r="S933">
            <v>89412</v>
          </cell>
        </row>
        <row r="934">
          <cell r="B934" t="str">
            <v>H30</v>
          </cell>
          <cell r="C934" t="str">
            <v>PERF EXC REWARD</v>
          </cell>
          <cell r="D934">
            <v>0</v>
          </cell>
          <cell r="E934">
            <v>1114273</v>
          </cell>
          <cell r="F934">
            <v>8.8037139556293303E-3</v>
          </cell>
          <cell r="G934">
            <v>1114273</v>
          </cell>
          <cell r="H934">
            <v>625</v>
          </cell>
          <cell r="I934" t="str">
            <v>51</v>
          </cell>
          <cell r="J934" t="str">
            <v>CUSTOMER SERVICE</v>
          </cell>
          <cell r="K934" t="str">
            <v>NonBarg</v>
          </cell>
          <cell r="L934" t="str">
            <v>NonProd</v>
          </cell>
          <cell r="M934" t="str">
            <v>Yes</v>
          </cell>
          <cell r="N934" t="str">
            <v>Other</v>
          </cell>
          <cell r="O934">
            <v>0</v>
          </cell>
          <cell r="P934">
            <v>1114273</v>
          </cell>
          <cell r="Q934">
            <v>0</v>
          </cell>
          <cell r="R934">
            <v>1114273</v>
          </cell>
          <cell r="S934">
            <v>1114273</v>
          </cell>
        </row>
        <row r="935">
          <cell r="B935" t="str">
            <v>H30</v>
          </cell>
          <cell r="C935" t="str">
            <v>PERF EXC REWARD</v>
          </cell>
          <cell r="D935">
            <v>0</v>
          </cell>
          <cell r="E935">
            <v>4733601</v>
          </cell>
          <cell r="F935">
            <v>3.7399514467353109E-2</v>
          </cell>
          <cell r="G935">
            <v>4733601</v>
          </cell>
          <cell r="H935">
            <v>742</v>
          </cell>
          <cell r="I935" t="str">
            <v>53</v>
          </cell>
          <cell r="J935" t="str">
            <v>POWER SYSTEMS</v>
          </cell>
          <cell r="K935" t="str">
            <v>NonBarg</v>
          </cell>
          <cell r="L935" t="str">
            <v>NonProd</v>
          </cell>
          <cell r="M935" t="str">
            <v>Yes</v>
          </cell>
          <cell r="N935" t="str">
            <v>Other</v>
          </cell>
          <cell r="O935">
            <v>0</v>
          </cell>
          <cell r="P935">
            <v>4733601</v>
          </cell>
          <cell r="Q935">
            <v>0</v>
          </cell>
          <cell r="R935">
            <v>4733601</v>
          </cell>
          <cell r="S935">
            <v>4733601</v>
          </cell>
        </row>
        <row r="936">
          <cell r="B936" t="str">
            <v>H30</v>
          </cell>
          <cell r="C936" t="str">
            <v>PERF EXC REWARD</v>
          </cell>
          <cell r="D936">
            <v>0</v>
          </cell>
          <cell r="E936">
            <v>151559</v>
          </cell>
          <cell r="F936">
            <v>1.1974463021191626E-3</v>
          </cell>
          <cell r="G936">
            <v>151559</v>
          </cell>
          <cell r="H936">
            <v>842</v>
          </cell>
          <cell r="I936" t="str">
            <v>54</v>
          </cell>
          <cell r="J936" t="str">
            <v>RESOURCE PLANNING</v>
          </cell>
          <cell r="K936" t="str">
            <v>NonBarg</v>
          </cell>
          <cell r="L936" t="str">
            <v>NonProd</v>
          </cell>
          <cell r="M936" t="str">
            <v>Yes</v>
          </cell>
          <cell r="N936" t="str">
            <v>Other</v>
          </cell>
          <cell r="O936">
            <v>0</v>
          </cell>
          <cell r="P936">
            <v>151559</v>
          </cell>
          <cell r="Q936">
            <v>0</v>
          </cell>
          <cell r="R936">
            <v>151559</v>
          </cell>
          <cell r="S936">
            <v>151559</v>
          </cell>
        </row>
        <row r="937">
          <cell r="B937" t="str">
            <v>H30</v>
          </cell>
          <cell r="C937" t="str">
            <v>PERF EXC REWARD</v>
          </cell>
          <cell r="D937">
            <v>0</v>
          </cell>
          <cell r="E937">
            <v>1918641</v>
          </cell>
          <cell r="F937">
            <v>1.5158912176407947E-2</v>
          </cell>
          <cell r="G937">
            <v>1918641</v>
          </cell>
          <cell r="H937">
            <v>915</v>
          </cell>
          <cell r="I937" t="str">
            <v>56</v>
          </cell>
          <cell r="J937" t="str">
            <v>POWER GENERATION</v>
          </cell>
          <cell r="K937" t="str">
            <v>NonBarg</v>
          </cell>
          <cell r="L937" t="str">
            <v>NonProd</v>
          </cell>
          <cell r="M937" t="str">
            <v>Yes</v>
          </cell>
          <cell r="N937" t="str">
            <v>Other</v>
          </cell>
          <cell r="O937">
            <v>0</v>
          </cell>
          <cell r="P937">
            <v>1918641</v>
          </cell>
          <cell r="Q937">
            <v>0</v>
          </cell>
          <cell r="R937">
            <v>1918641</v>
          </cell>
          <cell r="S937">
            <v>1918641</v>
          </cell>
        </row>
        <row r="938">
          <cell r="B938" t="str">
            <v>H30</v>
          </cell>
          <cell r="C938" t="str">
            <v>PERF EXC REWARD</v>
          </cell>
          <cell r="D938">
            <v>0</v>
          </cell>
          <cell r="E938">
            <v>2082568</v>
          </cell>
          <cell r="F938">
            <v>1.6454076303694932E-2</v>
          </cell>
          <cell r="G938">
            <v>2082568</v>
          </cell>
          <cell r="H938">
            <v>1022</v>
          </cell>
          <cell r="I938" t="str">
            <v>58</v>
          </cell>
          <cell r="J938" t="str">
            <v>INFO MANAGEMENT</v>
          </cell>
          <cell r="K938" t="str">
            <v>NonBarg</v>
          </cell>
          <cell r="L938" t="str">
            <v>NonProd</v>
          </cell>
          <cell r="M938" t="str">
            <v>Yes</v>
          </cell>
          <cell r="N938" t="str">
            <v>Other</v>
          </cell>
          <cell r="O938">
            <v>0</v>
          </cell>
          <cell r="P938">
            <v>2082568</v>
          </cell>
          <cell r="Q938">
            <v>0</v>
          </cell>
          <cell r="R938">
            <v>2082568</v>
          </cell>
          <cell r="S938">
            <v>2082568</v>
          </cell>
        </row>
        <row r="939">
          <cell r="B939" t="str">
            <v>H30</v>
          </cell>
          <cell r="C939" t="str">
            <v>PERF EXC REWARD</v>
          </cell>
          <cell r="D939">
            <v>0</v>
          </cell>
          <cell r="E939">
            <v>43540</v>
          </cell>
          <cell r="F939">
            <v>3.4400340457688648E-4</v>
          </cell>
          <cell r="G939">
            <v>43540</v>
          </cell>
          <cell r="H939">
            <v>1083</v>
          </cell>
          <cell r="I939" t="str">
            <v>61</v>
          </cell>
          <cell r="J939" t="str">
            <v>GOVT AFFAIRS - STATE</v>
          </cell>
          <cell r="K939" t="str">
            <v>NonBarg</v>
          </cell>
          <cell r="L939" t="str">
            <v>NonProd</v>
          </cell>
          <cell r="M939" t="str">
            <v>Yes</v>
          </cell>
          <cell r="N939" t="str">
            <v>Other</v>
          </cell>
          <cell r="O939">
            <v>0</v>
          </cell>
          <cell r="P939">
            <v>43540</v>
          </cell>
          <cell r="Q939">
            <v>0</v>
          </cell>
          <cell r="R939">
            <v>43540</v>
          </cell>
          <cell r="S939">
            <v>43540</v>
          </cell>
        </row>
        <row r="940">
          <cell r="B940" t="str">
            <v>H30</v>
          </cell>
          <cell r="C940" t="str">
            <v>PERF EXC REWARD</v>
          </cell>
          <cell r="D940">
            <v>0</v>
          </cell>
          <cell r="E940">
            <v>52059</v>
          </cell>
          <cell r="F940">
            <v>4.1131082312512938E-4</v>
          </cell>
          <cell r="G940">
            <v>52059</v>
          </cell>
          <cell r="H940">
            <v>1132</v>
          </cell>
          <cell r="I940" t="str">
            <v>62</v>
          </cell>
          <cell r="J940" t="str">
            <v>ENERGY MARKETING</v>
          </cell>
          <cell r="K940" t="str">
            <v>NonBarg</v>
          </cell>
          <cell r="L940" t="str">
            <v>NonProd</v>
          </cell>
          <cell r="M940" t="str">
            <v>Yes</v>
          </cell>
          <cell r="N940" t="str">
            <v>Other</v>
          </cell>
          <cell r="O940">
            <v>0</v>
          </cell>
          <cell r="P940">
            <v>52059</v>
          </cell>
          <cell r="Q940">
            <v>0</v>
          </cell>
          <cell r="R940">
            <v>52059</v>
          </cell>
          <cell r="S940">
            <v>52059</v>
          </cell>
        </row>
        <row r="941">
          <cell r="B941" t="str">
            <v>H30</v>
          </cell>
          <cell r="C941" t="str">
            <v>PERF EXC REWARD</v>
          </cell>
          <cell r="D941">
            <v>0</v>
          </cell>
          <cell r="E941">
            <v>204228</v>
          </cell>
          <cell r="F941">
            <v>1.6135766492863658E-3</v>
          </cell>
          <cell r="G941">
            <v>204228</v>
          </cell>
          <cell r="H941">
            <v>1194</v>
          </cell>
          <cell r="I941" t="str">
            <v>63</v>
          </cell>
          <cell r="J941" t="str">
            <v>REGULATORY AFFAIRS</v>
          </cell>
          <cell r="K941" t="str">
            <v>NonBarg</v>
          </cell>
          <cell r="L941" t="str">
            <v>NonProd</v>
          </cell>
          <cell r="M941" t="str">
            <v>Yes</v>
          </cell>
          <cell r="N941" t="str">
            <v>Other</v>
          </cell>
          <cell r="O941">
            <v>0</v>
          </cell>
          <cell r="P941">
            <v>204228</v>
          </cell>
          <cell r="Q941">
            <v>0</v>
          </cell>
          <cell r="R941">
            <v>204228</v>
          </cell>
          <cell r="S941">
            <v>204228</v>
          </cell>
        </row>
        <row r="942">
          <cell r="B942" t="str">
            <v>H33</v>
          </cell>
          <cell r="C942" t="str">
            <v>CERT WELDERS PAY</v>
          </cell>
          <cell r="D942">
            <v>0</v>
          </cell>
          <cell r="E942">
            <v>18000</v>
          </cell>
          <cell r="F942">
            <v>1.4221546353660901E-4</v>
          </cell>
          <cell r="G942">
            <v>18000</v>
          </cell>
          <cell r="H942">
            <v>397</v>
          </cell>
          <cell r="I942" t="str">
            <v>56</v>
          </cell>
          <cell r="J942" t="str">
            <v>POWER GENERATION</v>
          </cell>
          <cell r="K942" t="str">
            <v>Barg</v>
          </cell>
          <cell r="L942" t="str">
            <v>NonProd</v>
          </cell>
          <cell r="M942" t="str">
            <v>Yes</v>
          </cell>
          <cell r="N942" t="str">
            <v>Other</v>
          </cell>
          <cell r="O942">
            <v>0</v>
          </cell>
          <cell r="P942">
            <v>18000</v>
          </cell>
          <cell r="Q942">
            <v>18000</v>
          </cell>
          <cell r="R942">
            <v>0</v>
          </cell>
          <cell r="S942">
            <v>18000</v>
          </cell>
        </row>
        <row r="943">
          <cell r="B943" t="str">
            <v>H35</v>
          </cell>
          <cell r="C943" t="str">
            <v>INCENTIVE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187</v>
          </cell>
          <cell r="I943" t="str">
            <v>33</v>
          </cell>
          <cell r="J943" t="str">
            <v>FINANCIAL</v>
          </cell>
          <cell r="K943" t="str">
            <v>NonBarg</v>
          </cell>
          <cell r="L943" t="str">
            <v>NonProd</v>
          </cell>
          <cell r="M943" t="str">
            <v>No</v>
          </cell>
          <cell r="N943" t="str">
            <v>Other</v>
          </cell>
          <cell r="O943">
            <v>0</v>
          </cell>
          <cell r="P943">
            <v>11600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H35</v>
          </cell>
          <cell r="C944" t="str">
            <v>INCENTIVE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296</v>
          </cell>
          <cell r="I944" t="str">
            <v>34</v>
          </cell>
          <cell r="J944" t="str">
            <v>HUMAN RESRC &amp; CORP SVCS</v>
          </cell>
          <cell r="K944" t="str">
            <v>NonBarg</v>
          </cell>
          <cell r="L944" t="str">
            <v>NonProd</v>
          </cell>
          <cell r="M944" t="str">
            <v>No</v>
          </cell>
          <cell r="N944" t="str">
            <v>Other</v>
          </cell>
          <cell r="O944">
            <v>0</v>
          </cell>
          <cell r="P944">
            <v>17383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H35</v>
          </cell>
          <cell r="C945" t="str">
            <v>INCENTIVE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395</v>
          </cell>
          <cell r="I945" t="str">
            <v>35</v>
          </cell>
          <cell r="J945" t="str">
            <v>GENERAL COUNSEL</v>
          </cell>
          <cell r="K945" t="str">
            <v>NonBarg</v>
          </cell>
          <cell r="L945" t="str">
            <v>NonProd</v>
          </cell>
          <cell r="M945" t="str">
            <v>No</v>
          </cell>
          <cell r="N945" t="str">
            <v>Other</v>
          </cell>
          <cell r="O945">
            <v>0</v>
          </cell>
          <cell r="P945">
            <v>35000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H35</v>
          </cell>
          <cell r="C946" t="str">
            <v>INCENTIVE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843</v>
          </cell>
          <cell r="I946" t="str">
            <v>54</v>
          </cell>
          <cell r="J946" t="str">
            <v>RESOURCE PLANNING</v>
          </cell>
          <cell r="K946" t="str">
            <v>NonBarg</v>
          </cell>
          <cell r="L946" t="str">
            <v>NonProd</v>
          </cell>
          <cell r="M946" t="str">
            <v>No</v>
          </cell>
          <cell r="N946" t="str">
            <v>Other</v>
          </cell>
          <cell r="O946">
            <v>0</v>
          </cell>
          <cell r="P946">
            <v>16000</v>
          </cell>
          <cell r="Q946">
            <v>0</v>
          </cell>
          <cell r="R946">
            <v>0</v>
          </cell>
          <cell r="S946">
            <v>0</v>
          </cell>
        </row>
        <row r="947">
          <cell r="B947" t="str">
            <v>H35</v>
          </cell>
          <cell r="C947" t="str">
            <v>INCENTIVE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916</v>
          </cell>
          <cell r="I947" t="str">
            <v>56</v>
          </cell>
          <cell r="J947" t="str">
            <v>POWER GENERATION</v>
          </cell>
          <cell r="K947" t="str">
            <v>NonBarg</v>
          </cell>
          <cell r="L947" t="str">
            <v>NonProd</v>
          </cell>
          <cell r="M947" t="str">
            <v>No</v>
          </cell>
          <cell r="N947" t="str">
            <v>Other</v>
          </cell>
          <cell r="O947">
            <v>0</v>
          </cell>
          <cell r="P947">
            <v>7750</v>
          </cell>
          <cell r="Q947">
            <v>0</v>
          </cell>
          <cell r="R947">
            <v>0</v>
          </cell>
          <cell r="S947">
            <v>0</v>
          </cell>
        </row>
        <row r="948">
          <cell r="B948" t="str">
            <v>H35</v>
          </cell>
          <cell r="C948" t="str">
            <v>INCENTIVE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1133</v>
          </cell>
          <cell r="I948" t="str">
            <v>62</v>
          </cell>
          <cell r="J948" t="str">
            <v>ENERGY MARKETING</v>
          </cell>
          <cell r="K948" t="str">
            <v>NonBarg</v>
          </cell>
          <cell r="L948" t="str">
            <v>NonProd</v>
          </cell>
          <cell r="M948" t="str">
            <v>No</v>
          </cell>
          <cell r="N948" t="str">
            <v>Other</v>
          </cell>
          <cell r="O948">
            <v>0</v>
          </cell>
          <cell r="P948">
            <v>619850</v>
          </cell>
          <cell r="Q948">
            <v>0</v>
          </cell>
          <cell r="R948">
            <v>0</v>
          </cell>
          <cell r="S948">
            <v>0</v>
          </cell>
        </row>
        <row r="949">
          <cell r="B949" t="str">
            <v>H36</v>
          </cell>
          <cell r="C949" t="str">
            <v>EX INCENTIVE AWD</v>
          </cell>
          <cell r="D949">
            <v>0</v>
          </cell>
          <cell r="E949">
            <v>524400</v>
          </cell>
          <cell r="F949">
            <v>4.1432105043665429E-3</v>
          </cell>
          <cell r="G949">
            <v>524400</v>
          </cell>
          <cell r="H949">
            <v>188</v>
          </cell>
          <cell r="I949" t="str">
            <v>33</v>
          </cell>
          <cell r="J949" t="str">
            <v>FINANCIAL</v>
          </cell>
          <cell r="K949" t="str">
            <v>NonBarg</v>
          </cell>
          <cell r="L949" t="str">
            <v>NonProd</v>
          </cell>
          <cell r="M949" t="str">
            <v>Yes</v>
          </cell>
          <cell r="N949" t="str">
            <v>Other</v>
          </cell>
          <cell r="O949">
            <v>0</v>
          </cell>
          <cell r="P949">
            <v>524400</v>
          </cell>
          <cell r="Q949">
            <v>0</v>
          </cell>
          <cell r="R949">
            <v>524400</v>
          </cell>
          <cell r="S949">
            <v>524400</v>
          </cell>
        </row>
        <row r="950">
          <cell r="B950" t="str">
            <v>H37</v>
          </cell>
          <cell r="C950" t="str">
            <v>EX INCENTIVE AWD</v>
          </cell>
          <cell r="D950">
            <v>0</v>
          </cell>
          <cell r="E950">
            <v>1539000</v>
          </cell>
          <cell r="F950">
            <v>1.215942213238007E-2</v>
          </cell>
          <cell r="G950">
            <v>1539000</v>
          </cell>
          <cell r="H950">
            <v>189</v>
          </cell>
          <cell r="I950" t="str">
            <v>33</v>
          </cell>
          <cell r="J950" t="str">
            <v>FINANCIAL</v>
          </cell>
          <cell r="K950" t="str">
            <v>NonBarg</v>
          </cell>
          <cell r="L950" t="str">
            <v>NonProd</v>
          </cell>
          <cell r="M950" t="str">
            <v>Yes</v>
          </cell>
          <cell r="N950" t="str">
            <v>Other</v>
          </cell>
          <cell r="O950">
            <v>0</v>
          </cell>
          <cell r="P950">
            <v>1539000</v>
          </cell>
          <cell r="Q950">
            <v>0</v>
          </cell>
          <cell r="R950">
            <v>1539000</v>
          </cell>
          <cell r="S950">
            <v>1539000</v>
          </cell>
        </row>
        <row r="951">
          <cell r="B951" t="str">
            <v>H37</v>
          </cell>
          <cell r="C951" t="str">
            <v>EX INCENTIVE AWD</v>
          </cell>
          <cell r="D951">
            <v>0</v>
          </cell>
          <cell r="E951">
            <v>243000</v>
          </cell>
          <cell r="F951">
            <v>1.9199087577442217E-3</v>
          </cell>
          <cell r="G951">
            <v>243000</v>
          </cell>
          <cell r="H951">
            <v>297</v>
          </cell>
          <cell r="I951" t="str">
            <v>34</v>
          </cell>
          <cell r="J951" t="str">
            <v>HUMAN RESRC &amp; CORP SVCS</v>
          </cell>
          <cell r="K951" t="str">
            <v>NonBarg</v>
          </cell>
          <cell r="L951" t="str">
            <v>NonProd</v>
          </cell>
          <cell r="M951" t="str">
            <v>Yes</v>
          </cell>
          <cell r="N951" t="str">
            <v>Other</v>
          </cell>
          <cell r="O951">
            <v>0</v>
          </cell>
          <cell r="P951">
            <v>243000</v>
          </cell>
          <cell r="Q951">
            <v>0</v>
          </cell>
          <cell r="R951">
            <v>243000</v>
          </cell>
          <cell r="S951">
            <v>243000</v>
          </cell>
        </row>
        <row r="952">
          <cell r="B952" t="str">
            <v>J05</v>
          </cell>
          <cell r="C952" t="str">
            <v>SITE ALLOW 50M +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270</v>
          </cell>
          <cell r="I952" t="str">
            <v>53</v>
          </cell>
          <cell r="J952" t="str">
            <v>POWER SYSTEMS</v>
          </cell>
          <cell r="K952" t="str">
            <v>Barg</v>
          </cell>
          <cell r="L952" t="str">
            <v>NonProd</v>
          </cell>
          <cell r="M952" t="str">
            <v>No</v>
          </cell>
          <cell r="N952" t="str">
            <v>Other</v>
          </cell>
          <cell r="O952">
            <v>0</v>
          </cell>
          <cell r="P952">
            <v>1280</v>
          </cell>
          <cell r="Q952">
            <v>0</v>
          </cell>
          <cell r="R952">
            <v>0</v>
          </cell>
          <cell r="S952">
            <v>0</v>
          </cell>
        </row>
        <row r="953">
          <cell r="B953" t="str">
            <v>J05</v>
          </cell>
          <cell r="C953" t="str">
            <v>SITE ALLOW 50M +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398</v>
          </cell>
          <cell r="I953" t="str">
            <v>56</v>
          </cell>
          <cell r="J953" t="str">
            <v>POWER GENERATION</v>
          </cell>
          <cell r="K953" t="str">
            <v>Barg</v>
          </cell>
          <cell r="L953" t="str">
            <v>NonProd</v>
          </cell>
          <cell r="M953" t="str">
            <v>No</v>
          </cell>
          <cell r="N953" t="str">
            <v>Other</v>
          </cell>
          <cell r="O953">
            <v>0</v>
          </cell>
          <cell r="P953">
            <v>44203</v>
          </cell>
          <cell r="Q953">
            <v>0</v>
          </cell>
          <cell r="R953">
            <v>0</v>
          </cell>
          <cell r="S953">
            <v>0</v>
          </cell>
        </row>
        <row r="954">
          <cell r="B954" t="str">
            <v>J10</v>
          </cell>
          <cell r="C954" t="str">
            <v>O.T. MEALS NON-XM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58</v>
          </cell>
          <cell r="I954" t="str">
            <v>31</v>
          </cell>
          <cell r="J954" t="str">
            <v>NUCLEAR DIVISION</v>
          </cell>
          <cell r="K954" t="str">
            <v>Barg</v>
          </cell>
          <cell r="L954" t="str">
            <v>NonProd</v>
          </cell>
          <cell r="M954" t="str">
            <v>No</v>
          </cell>
          <cell r="N954" t="str">
            <v>Other</v>
          </cell>
          <cell r="O954">
            <v>43797</v>
          </cell>
          <cell r="P954">
            <v>481767</v>
          </cell>
          <cell r="Q954">
            <v>0</v>
          </cell>
          <cell r="R954">
            <v>0</v>
          </cell>
          <cell r="S954">
            <v>0</v>
          </cell>
        </row>
        <row r="955">
          <cell r="B955" t="str">
            <v>J10</v>
          </cell>
          <cell r="C955" t="str">
            <v>O.T. MEALS NON-XM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147</v>
          </cell>
          <cell r="I955" t="str">
            <v>34</v>
          </cell>
          <cell r="J955" t="str">
            <v>HUMAN RESRC &amp; CORP SVCS</v>
          </cell>
          <cell r="K955" t="str">
            <v>Barg</v>
          </cell>
          <cell r="L955" t="str">
            <v>NonProd</v>
          </cell>
          <cell r="M955" t="str">
            <v>No</v>
          </cell>
          <cell r="N955" t="str">
            <v>Other</v>
          </cell>
          <cell r="O955">
            <v>103</v>
          </cell>
          <cell r="P955">
            <v>1133</v>
          </cell>
          <cell r="Q955">
            <v>0</v>
          </cell>
          <cell r="R955">
            <v>0</v>
          </cell>
          <cell r="S955">
            <v>0</v>
          </cell>
        </row>
        <row r="956">
          <cell r="B956" t="str">
            <v>J10</v>
          </cell>
          <cell r="C956" t="str">
            <v>O.T. MEALS NON-XM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200</v>
          </cell>
          <cell r="I956" t="str">
            <v>51</v>
          </cell>
          <cell r="J956" t="str">
            <v>CUSTOMER SERVICE</v>
          </cell>
          <cell r="K956" t="str">
            <v>Barg</v>
          </cell>
          <cell r="L956" t="str">
            <v>NonProd</v>
          </cell>
          <cell r="M956" t="str">
            <v>No</v>
          </cell>
          <cell r="N956" t="str">
            <v>Other</v>
          </cell>
          <cell r="O956">
            <v>164</v>
          </cell>
          <cell r="P956">
            <v>1804</v>
          </cell>
          <cell r="Q956">
            <v>0</v>
          </cell>
          <cell r="R956">
            <v>0</v>
          </cell>
          <cell r="S956">
            <v>0</v>
          </cell>
        </row>
        <row r="957">
          <cell r="B957" t="str">
            <v>J10</v>
          </cell>
          <cell r="C957" t="str">
            <v>O.T. MEALS NON-XM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271</v>
          </cell>
          <cell r="I957" t="str">
            <v>53</v>
          </cell>
          <cell r="J957" t="str">
            <v>POWER SYSTEMS</v>
          </cell>
          <cell r="K957" t="str">
            <v>Barg</v>
          </cell>
          <cell r="L957" t="str">
            <v>NonProd</v>
          </cell>
          <cell r="M957" t="str">
            <v>No</v>
          </cell>
          <cell r="N957" t="str">
            <v>Other</v>
          </cell>
          <cell r="O957">
            <v>273044</v>
          </cell>
          <cell r="P957">
            <v>3007125.88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J10</v>
          </cell>
          <cell r="C958" t="str">
            <v>O.T. MEALS NON-XM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399</v>
          </cell>
          <cell r="I958" t="str">
            <v>56</v>
          </cell>
          <cell r="J958" t="str">
            <v>POWER GENERATION</v>
          </cell>
          <cell r="K958" t="str">
            <v>Barg</v>
          </cell>
          <cell r="L958" t="str">
            <v>NonProd</v>
          </cell>
          <cell r="M958" t="str">
            <v>No</v>
          </cell>
          <cell r="N958" t="str">
            <v>Other</v>
          </cell>
          <cell r="O958">
            <v>24732</v>
          </cell>
          <cell r="P958">
            <v>272052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J10</v>
          </cell>
          <cell r="C959" t="str">
            <v>O.T. MEALS NON-XM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470</v>
          </cell>
          <cell r="I959" t="str">
            <v>58</v>
          </cell>
          <cell r="J959" t="str">
            <v>INFO MANAGEMENT</v>
          </cell>
          <cell r="K959" t="str">
            <v>Barg</v>
          </cell>
          <cell r="L959" t="str">
            <v>NonProd</v>
          </cell>
          <cell r="M959" t="str">
            <v>No</v>
          </cell>
          <cell r="N959" t="str">
            <v>Other</v>
          </cell>
          <cell r="O959">
            <v>1419</v>
          </cell>
          <cell r="P959">
            <v>15609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J10</v>
          </cell>
          <cell r="C960" t="str">
            <v>O.T. MEALS NON-XM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69</v>
          </cell>
          <cell r="I960" t="str">
            <v>31</v>
          </cell>
          <cell r="J960" t="str">
            <v>NUCLEAR DIVISION</v>
          </cell>
          <cell r="K960" t="str">
            <v>NonBarg</v>
          </cell>
          <cell r="L960" t="str">
            <v>NonProd</v>
          </cell>
          <cell r="M960" t="str">
            <v>No</v>
          </cell>
          <cell r="N960" t="str">
            <v>Other</v>
          </cell>
          <cell r="O960">
            <v>1794</v>
          </cell>
          <cell r="P960">
            <v>19734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J10</v>
          </cell>
          <cell r="C961" t="str">
            <v>O.T. MEALS NON-XM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190</v>
          </cell>
          <cell r="I961" t="str">
            <v>33</v>
          </cell>
          <cell r="J961" t="str">
            <v>FINANCIAL</v>
          </cell>
          <cell r="K961" t="str">
            <v>NonBarg</v>
          </cell>
          <cell r="L961" t="str">
            <v>NonProd</v>
          </cell>
          <cell r="M961" t="str">
            <v>No</v>
          </cell>
          <cell r="N961" t="str">
            <v>Other</v>
          </cell>
          <cell r="O961">
            <v>235</v>
          </cell>
          <cell r="P961">
            <v>2585</v>
          </cell>
          <cell r="Q961">
            <v>0</v>
          </cell>
          <cell r="R961">
            <v>0</v>
          </cell>
          <cell r="S961">
            <v>0</v>
          </cell>
        </row>
        <row r="962">
          <cell r="B962" t="str">
            <v>J10</v>
          </cell>
          <cell r="C962" t="str">
            <v>O.T. MEALS NON-XM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298</v>
          </cell>
          <cell r="I962" t="str">
            <v>34</v>
          </cell>
          <cell r="J962" t="str">
            <v>HUMAN RESRC &amp; CORP SVCS</v>
          </cell>
          <cell r="K962" t="str">
            <v>NonBarg</v>
          </cell>
          <cell r="L962" t="str">
            <v>NonProd</v>
          </cell>
          <cell r="M962" t="str">
            <v>No</v>
          </cell>
          <cell r="N962" t="str">
            <v>Other</v>
          </cell>
          <cell r="O962">
            <v>2893</v>
          </cell>
          <cell r="P962">
            <v>31823</v>
          </cell>
          <cell r="Q962">
            <v>0</v>
          </cell>
          <cell r="R962">
            <v>0</v>
          </cell>
          <cell r="S962">
            <v>0</v>
          </cell>
        </row>
        <row r="963">
          <cell r="B963" t="str">
            <v>J10</v>
          </cell>
          <cell r="C963" t="str">
            <v>O.T. MEALS NON-XM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396</v>
          </cell>
          <cell r="I963" t="str">
            <v>35</v>
          </cell>
          <cell r="J963" t="str">
            <v>GENERAL COUNSEL</v>
          </cell>
          <cell r="K963" t="str">
            <v>NonBarg</v>
          </cell>
          <cell r="L963" t="str">
            <v>NonProd</v>
          </cell>
          <cell r="M963" t="str">
            <v>No</v>
          </cell>
          <cell r="N963" t="str">
            <v>Other</v>
          </cell>
          <cell r="O963">
            <v>34</v>
          </cell>
          <cell r="P963">
            <v>374</v>
          </cell>
          <cell r="Q963">
            <v>0</v>
          </cell>
          <cell r="R963">
            <v>0</v>
          </cell>
          <cell r="S963">
            <v>0</v>
          </cell>
        </row>
        <row r="964">
          <cell r="B964" t="str">
            <v>J10</v>
          </cell>
          <cell r="C964" t="str">
            <v>O.T. MEALS NON-XM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497</v>
          </cell>
          <cell r="I964" t="str">
            <v>37</v>
          </cell>
          <cell r="J964" t="str">
            <v>CORP COMMUNICATIONS</v>
          </cell>
          <cell r="K964" t="str">
            <v>NonBarg</v>
          </cell>
          <cell r="L964" t="str">
            <v>NonProd</v>
          </cell>
          <cell r="M964" t="str">
            <v>No</v>
          </cell>
          <cell r="N964" t="str">
            <v>Other</v>
          </cell>
          <cell r="O964">
            <v>525</v>
          </cell>
          <cell r="P964">
            <v>5775</v>
          </cell>
          <cell r="Q964">
            <v>0</v>
          </cell>
          <cell r="R964">
            <v>0</v>
          </cell>
          <cell r="S964">
            <v>0</v>
          </cell>
        </row>
        <row r="965">
          <cell r="B965" t="str">
            <v>J10</v>
          </cell>
          <cell r="C965" t="str">
            <v>O.T. MEALS NON-XM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552</v>
          </cell>
          <cell r="I965" t="str">
            <v>38</v>
          </cell>
          <cell r="J965" t="str">
            <v>INTERNAL AUDITING</v>
          </cell>
          <cell r="K965" t="str">
            <v>NonBarg</v>
          </cell>
          <cell r="L965" t="str">
            <v>NonProd</v>
          </cell>
          <cell r="M965" t="str">
            <v>No</v>
          </cell>
          <cell r="N965" t="str">
            <v>Other</v>
          </cell>
          <cell r="O965">
            <v>14</v>
          </cell>
          <cell r="P965">
            <v>154</v>
          </cell>
          <cell r="Q965">
            <v>0</v>
          </cell>
          <cell r="R965">
            <v>0</v>
          </cell>
          <cell r="S965">
            <v>0</v>
          </cell>
        </row>
        <row r="966">
          <cell r="B966" t="str">
            <v>J10</v>
          </cell>
          <cell r="C966" t="str">
            <v>O.T. MEALS NON-XM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626</v>
          </cell>
          <cell r="I966" t="str">
            <v>51</v>
          </cell>
          <cell r="J966" t="str">
            <v>CUSTOMER SERVICE</v>
          </cell>
          <cell r="K966" t="str">
            <v>NonBarg</v>
          </cell>
          <cell r="L966" t="str">
            <v>NonProd</v>
          </cell>
          <cell r="M966" t="str">
            <v>No</v>
          </cell>
          <cell r="N966" t="str">
            <v>Other</v>
          </cell>
          <cell r="O966">
            <v>6368</v>
          </cell>
          <cell r="P966">
            <v>70048</v>
          </cell>
          <cell r="Q966">
            <v>0</v>
          </cell>
          <cell r="R966">
            <v>0</v>
          </cell>
          <cell r="S966">
            <v>0</v>
          </cell>
        </row>
        <row r="967">
          <cell r="B967" t="str">
            <v>J10</v>
          </cell>
          <cell r="C967" t="str">
            <v>O.T. MEALS NON-XM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743</v>
          </cell>
          <cell r="I967" t="str">
            <v>53</v>
          </cell>
          <cell r="J967" t="str">
            <v>POWER SYSTEMS</v>
          </cell>
          <cell r="K967" t="str">
            <v>NonBarg</v>
          </cell>
          <cell r="L967" t="str">
            <v>NonProd</v>
          </cell>
          <cell r="M967" t="str">
            <v>No</v>
          </cell>
          <cell r="N967" t="str">
            <v>Other</v>
          </cell>
          <cell r="O967">
            <v>3526</v>
          </cell>
          <cell r="P967">
            <v>38786</v>
          </cell>
          <cell r="Q967">
            <v>0</v>
          </cell>
          <cell r="R967">
            <v>0</v>
          </cell>
          <cell r="S967">
            <v>0</v>
          </cell>
        </row>
        <row r="968">
          <cell r="B968" t="str">
            <v>J10</v>
          </cell>
          <cell r="C968" t="str">
            <v>O.T. MEALS NON-XM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917</v>
          </cell>
          <cell r="I968" t="str">
            <v>56</v>
          </cell>
          <cell r="J968" t="str">
            <v>POWER GENERATION</v>
          </cell>
          <cell r="K968" t="str">
            <v>NonBarg</v>
          </cell>
          <cell r="L968" t="str">
            <v>NonProd</v>
          </cell>
          <cell r="M968" t="str">
            <v>No</v>
          </cell>
          <cell r="N968" t="str">
            <v>Other</v>
          </cell>
          <cell r="O968">
            <v>999</v>
          </cell>
          <cell r="P968">
            <v>10989</v>
          </cell>
          <cell r="Q968">
            <v>0</v>
          </cell>
          <cell r="R968">
            <v>0</v>
          </cell>
          <cell r="S968">
            <v>0</v>
          </cell>
        </row>
        <row r="969">
          <cell r="B969" t="str">
            <v>J10</v>
          </cell>
          <cell r="C969" t="str">
            <v>O.T. MEALS NON-XM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1023</v>
          </cell>
          <cell r="I969" t="str">
            <v>58</v>
          </cell>
          <cell r="J969" t="str">
            <v>INFO MANAGEMENT</v>
          </cell>
          <cell r="K969" t="str">
            <v>NonBarg</v>
          </cell>
          <cell r="L969" t="str">
            <v>NonProd</v>
          </cell>
          <cell r="M969" t="str">
            <v>No</v>
          </cell>
          <cell r="N969" t="str">
            <v>Other</v>
          </cell>
          <cell r="O969">
            <v>682</v>
          </cell>
          <cell r="P969">
            <v>7502</v>
          </cell>
          <cell r="Q969">
            <v>0</v>
          </cell>
          <cell r="R969">
            <v>0</v>
          </cell>
          <cell r="S969">
            <v>0</v>
          </cell>
        </row>
        <row r="970">
          <cell r="B970" t="str">
            <v>J10</v>
          </cell>
          <cell r="C970" t="str">
            <v>O.T. MEALS NON-XM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1134</v>
          </cell>
          <cell r="I970" t="str">
            <v>62</v>
          </cell>
          <cell r="J970" t="str">
            <v>ENERGY MARKETING</v>
          </cell>
          <cell r="K970" t="str">
            <v>NonBarg</v>
          </cell>
          <cell r="L970" t="str">
            <v>NonProd</v>
          </cell>
          <cell r="M970" t="str">
            <v>No</v>
          </cell>
          <cell r="N970" t="str">
            <v>Other</v>
          </cell>
          <cell r="O970">
            <v>27</v>
          </cell>
          <cell r="P970">
            <v>297</v>
          </cell>
          <cell r="Q970">
            <v>0</v>
          </cell>
          <cell r="R970">
            <v>0</v>
          </cell>
          <cell r="S970">
            <v>0</v>
          </cell>
        </row>
        <row r="971">
          <cell r="B971" t="str">
            <v>J10</v>
          </cell>
          <cell r="C971" t="str">
            <v>O.T. MEALS NON-XM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1195</v>
          </cell>
          <cell r="I971" t="str">
            <v>63</v>
          </cell>
          <cell r="J971" t="str">
            <v>REGULATORY AFFAIRS</v>
          </cell>
          <cell r="K971" t="str">
            <v>NonBarg</v>
          </cell>
          <cell r="L971" t="str">
            <v>NonProd</v>
          </cell>
          <cell r="M971" t="str">
            <v>No</v>
          </cell>
          <cell r="N971" t="str">
            <v>Other</v>
          </cell>
          <cell r="O971">
            <v>328</v>
          </cell>
          <cell r="P971">
            <v>3608</v>
          </cell>
          <cell r="Q971">
            <v>0</v>
          </cell>
          <cell r="R971">
            <v>0</v>
          </cell>
          <cell r="S971">
            <v>0</v>
          </cell>
        </row>
        <row r="972">
          <cell r="B972" t="str">
            <v>J20</v>
          </cell>
          <cell r="C972" t="str">
            <v>IMP INC EXCESS LIF T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59</v>
          </cell>
          <cell r="I972" t="str">
            <v>31</v>
          </cell>
          <cell r="J972" t="str">
            <v>NUCLEAR DIVISION</v>
          </cell>
          <cell r="K972" t="str">
            <v>Barg</v>
          </cell>
          <cell r="L972" t="str">
            <v>NonProd</v>
          </cell>
          <cell r="M972" t="str">
            <v>No</v>
          </cell>
          <cell r="N972" t="str">
            <v>Other</v>
          </cell>
          <cell r="O972">
            <v>0</v>
          </cell>
          <cell r="P972">
            <v>4603.3</v>
          </cell>
          <cell r="Q972">
            <v>0</v>
          </cell>
          <cell r="R972">
            <v>0</v>
          </cell>
          <cell r="S972">
            <v>0</v>
          </cell>
        </row>
        <row r="973">
          <cell r="B973" t="str">
            <v>J20</v>
          </cell>
          <cell r="C973" t="str">
            <v>IMP INC EXCESS LIF T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148</v>
          </cell>
          <cell r="I973" t="str">
            <v>34</v>
          </cell>
          <cell r="J973" t="str">
            <v>HUMAN RESRC &amp; CORP SVCS</v>
          </cell>
          <cell r="K973" t="str">
            <v>Barg</v>
          </cell>
          <cell r="L973" t="str">
            <v>NonProd</v>
          </cell>
          <cell r="M973" t="str">
            <v>No</v>
          </cell>
          <cell r="N973" t="str">
            <v>Other</v>
          </cell>
          <cell r="O973">
            <v>0</v>
          </cell>
          <cell r="P973">
            <v>237.66</v>
          </cell>
          <cell r="Q973">
            <v>0</v>
          </cell>
          <cell r="R973">
            <v>0</v>
          </cell>
          <cell r="S973">
            <v>0</v>
          </cell>
        </row>
        <row r="974">
          <cell r="B974" t="str">
            <v>J20</v>
          </cell>
          <cell r="C974" t="str">
            <v>IMP INC EXCESS LIF T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201</v>
          </cell>
          <cell r="I974" t="str">
            <v>51</v>
          </cell>
          <cell r="J974" t="str">
            <v>CUSTOMER SERVICE</v>
          </cell>
          <cell r="K974" t="str">
            <v>Barg</v>
          </cell>
          <cell r="L974" t="str">
            <v>NonProd</v>
          </cell>
          <cell r="M974" t="str">
            <v>No</v>
          </cell>
          <cell r="N974" t="str">
            <v>Other</v>
          </cell>
          <cell r="O974">
            <v>0</v>
          </cell>
          <cell r="P974">
            <v>123.14</v>
          </cell>
          <cell r="Q974">
            <v>0</v>
          </cell>
          <cell r="R974">
            <v>0</v>
          </cell>
          <cell r="S974">
            <v>0</v>
          </cell>
        </row>
        <row r="975">
          <cell r="B975" t="str">
            <v>J20</v>
          </cell>
          <cell r="C975" t="str">
            <v>IMP INC EXCESS LIF T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272</v>
          </cell>
          <cell r="I975" t="str">
            <v>53</v>
          </cell>
          <cell r="J975" t="str">
            <v>POWER SYSTEMS</v>
          </cell>
          <cell r="K975" t="str">
            <v>Barg</v>
          </cell>
          <cell r="L975" t="str">
            <v>NonProd</v>
          </cell>
          <cell r="M975" t="str">
            <v>No</v>
          </cell>
          <cell r="N975" t="str">
            <v>Other</v>
          </cell>
          <cell r="O975">
            <v>0</v>
          </cell>
          <cell r="P975">
            <v>20732.02</v>
          </cell>
          <cell r="Q975">
            <v>0</v>
          </cell>
          <cell r="R975">
            <v>0</v>
          </cell>
          <cell r="S975">
            <v>0</v>
          </cell>
        </row>
        <row r="976">
          <cell r="B976" t="str">
            <v>J20</v>
          </cell>
          <cell r="C976" t="str">
            <v>IMP INC EXCESS LIF T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400</v>
          </cell>
          <cell r="I976" t="str">
            <v>56</v>
          </cell>
          <cell r="J976" t="str">
            <v>POWER GENERATION</v>
          </cell>
          <cell r="K976" t="str">
            <v>Barg</v>
          </cell>
          <cell r="L976" t="str">
            <v>NonProd</v>
          </cell>
          <cell r="M976" t="str">
            <v>No</v>
          </cell>
          <cell r="N976" t="str">
            <v>Other</v>
          </cell>
          <cell r="O976">
            <v>0</v>
          </cell>
          <cell r="P976">
            <v>6190.04</v>
          </cell>
          <cell r="Q976">
            <v>0</v>
          </cell>
          <cell r="R976">
            <v>0</v>
          </cell>
          <cell r="S976">
            <v>0</v>
          </cell>
        </row>
        <row r="977">
          <cell r="B977" t="str">
            <v>J20</v>
          </cell>
          <cell r="C977" t="str">
            <v>IMP INC EXCESS LIF T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471</v>
          </cell>
          <cell r="I977" t="str">
            <v>58</v>
          </cell>
          <cell r="J977" t="str">
            <v>INFO MANAGEMENT</v>
          </cell>
          <cell r="K977" t="str">
            <v>Barg</v>
          </cell>
          <cell r="L977" t="str">
            <v>NonProd</v>
          </cell>
          <cell r="M977" t="str">
            <v>No</v>
          </cell>
          <cell r="N977" t="str">
            <v>Other</v>
          </cell>
          <cell r="O977">
            <v>0</v>
          </cell>
          <cell r="P977">
            <v>746.18</v>
          </cell>
          <cell r="Q977">
            <v>0</v>
          </cell>
          <cell r="R977">
            <v>0</v>
          </cell>
          <cell r="S977">
            <v>0</v>
          </cell>
        </row>
        <row r="978">
          <cell r="B978" t="str">
            <v>J20</v>
          </cell>
          <cell r="C978" t="str">
            <v>IMP INC EXCESS LIF T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70</v>
          </cell>
          <cell r="I978" t="str">
            <v>31</v>
          </cell>
          <cell r="J978" t="str">
            <v>NUCLEAR DIVISION</v>
          </cell>
          <cell r="K978" t="str">
            <v>NonBarg</v>
          </cell>
          <cell r="L978" t="str">
            <v>NonProd</v>
          </cell>
          <cell r="M978" t="str">
            <v>No</v>
          </cell>
          <cell r="N978" t="str">
            <v>Other</v>
          </cell>
          <cell r="O978">
            <v>0</v>
          </cell>
          <cell r="P978">
            <v>244833.16</v>
          </cell>
          <cell r="Q978">
            <v>0</v>
          </cell>
          <cell r="R978">
            <v>0</v>
          </cell>
          <cell r="S978">
            <v>0</v>
          </cell>
        </row>
        <row r="979">
          <cell r="B979" t="str">
            <v>J20</v>
          </cell>
          <cell r="C979" t="str">
            <v>IMP INC EXCESS LIF T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191</v>
          </cell>
          <cell r="I979" t="str">
            <v>33</v>
          </cell>
          <cell r="J979" t="str">
            <v>FINANCIAL</v>
          </cell>
          <cell r="K979" t="str">
            <v>NonBarg</v>
          </cell>
          <cell r="L979" t="str">
            <v>NonProd</v>
          </cell>
          <cell r="M979" t="str">
            <v>No</v>
          </cell>
          <cell r="N979" t="str">
            <v>Other</v>
          </cell>
          <cell r="O979">
            <v>0</v>
          </cell>
          <cell r="P979">
            <v>49054.69</v>
          </cell>
          <cell r="Q979">
            <v>0</v>
          </cell>
          <cell r="R979">
            <v>0</v>
          </cell>
          <cell r="S979">
            <v>0</v>
          </cell>
        </row>
        <row r="980">
          <cell r="B980" t="str">
            <v>J20</v>
          </cell>
          <cell r="C980" t="str">
            <v>IMP INC EXCESS LIF T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299</v>
          </cell>
          <cell r="I980" t="str">
            <v>34</v>
          </cell>
          <cell r="J980" t="str">
            <v>HUMAN RESRC &amp; CORP SVCS</v>
          </cell>
          <cell r="K980" t="str">
            <v>NonBarg</v>
          </cell>
          <cell r="L980" t="str">
            <v>NonProd</v>
          </cell>
          <cell r="M980" t="str">
            <v>No</v>
          </cell>
          <cell r="N980" t="str">
            <v>Other</v>
          </cell>
          <cell r="O980">
            <v>0</v>
          </cell>
          <cell r="P980">
            <v>103647.36</v>
          </cell>
          <cell r="Q980">
            <v>0</v>
          </cell>
          <cell r="R980">
            <v>0</v>
          </cell>
          <cell r="S980">
            <v>0</v>
          </cell>
        </row>
        <row r="981">
          <cell r="B981" t="str">
            <v>J20</v>
          </cell>
          <cell r="C981" t="str">
            <v>IMP INC EXCESS LIF T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397</v>
          </cell>
          <cell r="I981" t="str">
            <v>35</v>
          </cell>
          <cell r="J981" t="str">
            <v>GENERAL COUNSEL</v>
          </cell>
          <cell r="K981" t="str">
            <v>NonBarg</v>
          </cell>
          <cell r="L981" t="str">
            <v>NonProd</v>
          </cell>
          <cell r="M981" t="str">
            <v>No</v>
          </cell>
          <cell r="N981" t="str">
            <v>Other</v>
          </cell>
          <cell r="O981">
            <v>0</v>
          </cell>
          <cell r="P981">
            <v>18822.43</v>
          </cell>
          <cell r="Q981">
            <v>0</v>
          </cell>
          <cell r="R981">
            <v>0</v>
          </cell>
          <cell r="S981">
            <v>0</v>
          </cell>
        </row>
        <row r="982">
          <cell r="B982" t="str">
            <v>J20</v>
          </cell>
          <cell r="C982" t="str">
            <v>IMP INC EXCESS LIF T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452</v>
          </cell>
          <cell r="I982" t="str">
            <v>36</v>
          </cell>
          <cell r="J982" t="str">
            <v>GOVT AFFAIRS - FED</v>
          </cell>
          <cell r="K982" t="str">
            <v>NonBarg</v>
          </cell>
          <cell r="L982" t="str">
            <v>NonProd</v>
          </cell>
          <cell r="M982" t="str">
            <v>No</v>
          </cell>
          <cell r="N982" t="str">
            <v>Other</v>
          </cell>
          <cell r="O982">
            <v>0</v>
          </cell>
          <cell r="P982">
            <v>281.18</v>
          </cell>
          <cell r="Q982">
            <v>0</v>
          </cell>
          <cell r="R982">
            <v>0</v>
          </cell>
          <cell r="S982">
            <v>0</v>
          </cell>
        </row>
        <row r="983">
          <cell r="B983" t="str">
            <v>J20</v>
          </cell>
          <cell r="C983" t="str">
            <v>IMP INC EXCESS LIF T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498</v>
          </cell>
          <cell r="I983" t="str">
            <v>37</v>
          </cell>
          <cell r="J983" t="str">
            <v>CORP COMMUNICATIONS</v>
          </cell>
          <cell r="K983" t="str">
            <v>NonBarg</v>
          </cell>
          <cell r="L983" t="str">
            <v>NonProd</v>
          </cell>
          <cell r="M983" t="str">
            <v>No</v>
          </cell>
          <cell r="N983" t="str">
            <v>Other</v>
          </cell>
          <cell r="O983">
            <v>0</v>
          </cell>
          <cell r="P983">
            <v>14603.86</v>
          </cell>
          <cell r="Q983">
            <v>0</v>
          </cell>
          <cell r="R983">
            <v>0</v>
          </cell>
          <cell r="S983">
            <v>0</v>
          </cell>
        </row>
        <row r="984">
          <cell r="B984" t="str">
            <v>J20</v>
          </cell>
          <cell r="C984" t="str">
            <v>IMP INC EXCESS LIF T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553</v>
          </cell>
          <cell r="I984" t="str">
            <v>38</v>
          </cell>
          <cell r="J984" t="str">
            <v>INTERNAL AUDITING</v>
          </cell>
          <cell r="K984" t="str">
            <v>NonBarg</v>
          </cell>
          <cell r="L984" t="str">
            <v>NonProd</v>
          </cell>
          <cell r="M984" t="str">
            <v>No</v>
          </cell>
          <cell r="N984" t="str">
            <v>Other</v>
          </cell>
          <cell r="O984">
            <v>0</v>
          </cell>
          <cell r="P984">
            <v>2000.75</v>
          </cell>
          <cell r="Q984">
            <v>0</v>
          </cell>
          <cell r="R984">
            <v>0</v>
          </cell>
          <cell r="S984">
            <v>0</v>
          </cell>
        </row>
        <row r="985">
          <cell r="B985" t="str">
            <v>J20</v>
          </cell>
          <cell r="C985" t="str">
            <v>IMP INC EXCESS LIF T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627</v>
          </cell>
          <cell r="I985" t="str">
            <v>51</v>
          </cell>
          <cell r="J985" t="str">
            <v>CUSTOMER SERVICE</v>
          </cell>
          <cell r="K985" t="str">
            <v>NonBarg</v>
          </cell>
          <cell r="L985" t="str">
            <v>NonProd</v>
          </cell>
          <cell r="M985" t="str">
            <v>No</v>
          </cell>
          <cell r="N985" t="str">
            <v>Other</v>
          </cell>
          <cell r="O985">
            <v>0</v>
          </cell>
          <cell r="P985">
            <v>127000.67</v>
          </cell>
          <cell r="Q985">
            <v>0</v>
          </cell>
          <cell r="R985">
            <v>0</v>
          </cell>
          <cell r="S985">
            <v>0</v>
          </cell>
        </row>
        <row r="986">
          <cell r="B986" t="str">
            <v>J20</v>
          </cell>
          <cell r="C986" t="str">
            <v>IMP INC EXCESS LIF T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744</v>
          </cell>
          <cell r="I986" t="str">
            <v>53</v>
          </cell>
          <cell r="J986" t="str">
            <v>POWER SYSTEMS</v>
          </cell>
          <cell r="K986" t="str">
            <v>NonBarg</v>
          </cell>
          <cell r="L986" t="str">
            <v>NonProd</v>
          </cell>
          <cell r="M986" t="str">
            <v>No</v>
          </cell>
          <cell r="N986" t="str">
            <v>Other</v>
          </cell>
          <cell r="O986">
            <v>0</v>
          </cell>
          <cell r="P986">
            <v>300932.61</v>
          </cell>
          <cell r="Q986">
            <v>0</v>
          </cell>
          <cell r="R986">
            <v>0</v>
          </cell>
          <cell r="S986">
            <v>0</v>
          </cell>
        </row>
        <row r="987">
          <cell r="B987" t="str">
            <v>J20</v>
          </cell>
          <cell r="C987" t="str">
            <v>IMP INC EXCESS LIF T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844</v>
          </cell>
          <cell r="I987" t="str">
            <v>54</v>
          </cell>
          <cell r="J987" t="str">
            <v>RESOURCE PLANNING</v>
          </cell>
          <cell r="K987" t="str">
            <v>NonBarg</v>
          </cell>
          <cell r="L987" t="str">
            <v>NonProd</v>
          </cell>
          <cell r="M987" t="str">
            <v>No</v>
          </cell>
          <cell r="N987" t="str">
            <v>Other</v>
          </cell>
          <cell r="O987">
            <v>0</v>
          </cell>
          <cell r="P987">
            <v>4991.26</v>
          </cell>
          <cell r="Q987">
            <v>0</v>
          </cell>
          <cell r="R987">
            <v>0</v>
          </cell>
          <cell r="S987">
            <v>0</v>
          </cell>
        </row>
        <row r="988">
          <cell r="B988" t="str">
            <v>J20</v>
          </cell>
          <cell r="C988" t="str">
            <v>IMP INC EXCESS LIF T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918</v>
          </cell>
          <cell r="I988" t="str">
            <v>56</v>
          </cell>
          <cell r="J988" t="str">
            <v>POWER GENERATION</v>
          </cell>
          <cell r="K988" t="str">
            <v>NonBarg</v>
          </cell>
          <cell r="L988" t="str">
            <v>NonProd</v>
          </cell>
          <cell r="M988" t="str">
            <v>No</v>
          </cell>
          <cell r="N988" t="str">
            <v>Other</v>
          </cell>
          <cell r="O988">
            <v>0</v>
          </cell>
          <cell r="P988">
            <v>82335.41</v>
          </cell>
          <cell r="Q988">
            <v>0</v>
          </cell>
          <cell r="R988">
            <v>0</v>
          </cell>
          <cell r="S988">
            <v>0</v>
          </cell>
        </row>
        <row r="989">
          <cell r="B989" t="str">
            <v>J20</v>
          </cell>
          <cell r="C989" t="str">
            <v>IMP INC EXCESS LIF T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1024</v>
          </cell>
          <cell r="I989" t="str">
            <v>58</v>
          </cell>
          <cell r="J989" t="str">
            <v>INFO MANAGEMENT</v>
          </cell>
          <cell r="K989" t="str">
            <v>NonBarg</v>
          </cell>
          <cell r="L989" t="str">
            <v>NonProd</v>
          </cell>
          <cell r="M989" t="str">
            <v>No</v>
          </cell>
          <cell r="N989" t="str">
            <v>Other</v>
          </cell>
          <cell r="O989">
            <v>0</v>
          </cell>
          <cell r="P989">
            <v>100616.88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J20</v>
          </cell>
          <cell r="C990" t="str">
            <v>IMP INC EXCESS LIF T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1084</v>
          </cell>
          <cell r="I990" t="str">
            <v>61</v>
          </cell>
          <cell r="J990" t="str">
            <v>GOVT AFFAIRS - STATE</v>
          </cell>
          <cell r="K990" t="str">
            <v>NonBarg</v>
          </cell>
          <cell r="L990" t="str">
            <v>NonProd</v>
          </cell>
          <cell r="M990" t="str">
            <v>No</v>
          </cell>
          <cell r="N990" t="str">
            <v>Other</v>
          </cell>
          <cell r="O990">
            <v>0</v>
          </cell>
          <cell r="P990">
            <v>1233.72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J20</v>
          </cell>
          <cell r="C991" t="str">
            <v>IMP INC EXCESS LIF T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1135</v>
          </cell>
          <cell r="I991" t="str">
            <v>62</v>
          </cell>
          <cell r="J991" t="str">
            <v>ENERGY MARKETING</v>
          </cell>
          <cell r="K991" t="str">
            <v>NonBarg</v>
          </cell>
          <cell r="L991" t="str">
            <v>NonProd</v>
          </cell>
          <cell r="M991" t="str">
            <v>No</v>
          </cell>
          <cell r="N991" t="str">
            <v>Other</v>
          </cell>
          <cell r="O991">
            <v>0</v>
          </cell>
          <cell r="P991">
            <v>8472.27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J20</v>
          </cell>
          <cell r="C992" t="str">
            <v>IMP INC EXCESS LIF T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1196</v>
          </cell>
          <cell r="I992" t="str">
            <v>63</v>
          </cell>
          <cell r="J992" t="str">
            <v>REGULATORY AFFAIRS</v>
          </cell>
          <cell r="K992" t="str">
            <v>NonBarg</v>
          </cell>
          <cell r="L992" t="str">
            <v>NonProd</v>
          </cell>
          <cell r="M992" t="str">
            <v>No</v>
          </cell>
          <cell r="N992" t="str">
            <v>Other</v>
          </cell>
          <cell r="O992">
            <v>0</v>
          </cell>
          <cell r="P992">
            <v>7912.7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J25</v>
          </cell>
          <cell r="C993" t="str">
            <v>IMP INC DEP LIFE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71</v>
          </cell>
          <cell r="I993" t="str">
            <v>31</v>
          </cell>
          <cell r="J993" t="str">
            <v>NUCLEAR DIVISION</v>
          </cell>
          <cell r="K993" t="str">
            <v>NonBarg</v>
          </cell>
          <cell r="L993" t="str">
            <v>NonProd</v>
          </cell>
          <cell r="M993" t="str">
            <v>No</v>
          </cell>
          <cell r="N993" t="str">
            <v>Other</v>
          </cell>
          <cell r="O993">
            <v>0</v>
          </cell>
          <cell r="P993">
            <v>14879.5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J25</v>
          </cell>
          <cell r="C994" t="str">
            <v>IMP INC DEP LIFE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192</v>
          </cell>
          <cell r="I994" t="str">
            <v>33</v>
          </cell>
          <cell r="J994" t="str">
            <v>FINANCIAL</v>
          </cell>
          <cell r="K994" t="str">
            <v>NonBarg</v>
          </cell>
          <cell r="L994" t="str">
            <v>NonProd</v>
          </cell>
          <cell r="M994" t="str">
            <v>No</v>
          </cell>
          <cell r="N994" t="str">
            <v>Other</v>
          </cell>
          <cell r="O994">
            <v>0</v>
          </cell>
          <cell r="P994">
            <v>6601.28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J25</v>
          </cell>
          <cell r="C995" t="str">
            <v>IMP INC DEP LIFE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300</v>
          </cell>
          <cell r="I995" t="str">
            <v>34</v>
          </cell>
          <cell r="J995" t="str">
            <v>HUMAN RESRC &amp; CORP SVCS</v>
          </cell>
          <cell r="K995" t="str">
            <v>NonBarg</v>
          </cell>
          <cell r="L995" t="str">
            <v>NonProd</v>
          </cell>
          <cell r="M995" t="str">
            <v>No</v>
          </cell>
          <cell r="N995" t="str">
            <v>Other</v>
          </cell>
          <cell r="O995">
            <v>0</v>
          </cell>
          <cell r="P995">
            <v>7496.2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J25</v>
          </cell>
          <cell r="C996" t="str">
            <v>IMP INC DEP LIFE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398</v>
          </cell>
          <cell r="I996" t="str">
            <v>35</v>
          </cell>
          <cell r="J996" t="str">
            <v>GENERAL COUNSEL</v>
          </cell>
          <cell r="K996" t="str">
            <v>NonBarg</v>
          </cell>
          <cell r="L996" t="str">
            <v>NonProd</v>
          </cell>
          <cell r="M996" t="str">
            <v>No</v>
          </cell>
          <cell r="N996" t="str">
            <v>Other</v>
          </cell>
          <cell r="O996">
            <v>0</v>
          </cell>
          <cell r="P996">
            <v>1234.74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J25</v>
          </cell>
          <cell r="C997" t="str">
            <v>IMP INC DEP LIFE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453</v>
          </cell>
          <cell r="I997" t="str">
            <v>36</v>
          </cell>
          <cell r="J997" t="str">
            <v>GOVT AFFAIRS - FED</v>
          </cell>
          <cell r="K997" t="str">
            <v>NonBarg</v>
          </cell>
          <cell r="L997" t="str">
            <v>NonProd</v>
          </cell>
          <cell r="M997" t="str">
            <v>No</v>
          </cell>
          <cell r="N997" t="str">
            <v>Other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J25</v>
          </cell>
          <cell r="C998" t="str">
            <v>IMP INC DEP LIFE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499</v>
          </cell>
          <cell r="I998" t="str">
            <v>37</v>
          </cell>
          <cell r="J998" t="str">
            <v>CORP COMMUNICATIONS</v>
          </cell>
          <cell r="K998" t="str">
            <v>NonBarg</v>
          </cell>
          <cell r="L998" t="str">
            <v>NonProd</v>
          </cell>
          <cell r="M998" t="str">
            <v>No</v>
          </cell>
          <cell r="N998" t="str">
            <v>Other</v>
          </cell>
          <cell r="O998">
            <v>0</v>
          </cell>
          <cell r="P998">
            <v>1350.74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J25</v>
          </cell>
          <cell r="C999" t="str">
            <v>IMP INC DEP LIFE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554</v>
          </cell>
          <cell r="I999" t="str">
            <v>38</v>
          </cell>
          <cell r="J999" t="str">
            <v>INTERNAL AUDITING</v>
          </cell>
          <cell r="K999" t="str">
            <v>NonBarg</v>
          </cell>
          <cell r="L999" t="str">
            <v>NonProd</v>
          </cell>
          <cell r="M999" t="str">
            <v>No</v>
          </cell>
          <cell r="N999" t="str">
            <v>Other</v>
          </cell>
          <cell r="O999">
            <v>0</v>
          </cell>
          <cell r="P999">
            <v>111.2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J25</v>
          </cell>
          <cell r="C1000" t="str">
            <v>IMP INC DEP LIFE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628</v>
          </cell>
          <cell r="I1000" t="str">
            <v>51</v>
          </cell>
          <cell r="J1000" t="str">
            <v>CUSTOMER SERVICE</v>
          </cell>
          <cell r="K1000" t="str">
            <v>NonBarg</v>
          </cell>
          <cell r="L1000" t="str">
            <v>NonProd</v>
          </cell>
          <cell r="M1000" t="str">
            <v>No</v>
          </cell>
          <cell r="N1000" t="str">
            <v>Other</v>
          </cell>
          <cell r="O1000">
            <v>0</v>
          </cell>
          <cell r="P1000">
            <v>15117.2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J25</v>
          </cell>
          <cell r="C1001" t="str">
            <v>IMP INC DEP LIFE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745</v>
          </cell>
          <cell r="I1001" t="str">
            <v>53</v>
          </cell>
          <cell r="J1001" t="str">
            <v>POWER SYSTEMS</v>
          </cell>
          <cell r="K1001" t="str">
            <v>NonBarg</v>
          </cell>
          <cell r="L1001" t="str">
            <v>NonProd</v>
          </cell>
          <cell r="M1001" t="str">
            <v>No</v>
          </cell>
          <cell r="N1001" t="str">
            <v>Other</v>
          </cell>
          <cell r="O1001">
            <v>0</v>
          </cell>
          <cell r="P1001">
            <v>20243.830000000002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J25</v>
          </cell>
          <cell r="C1002" t="str">
            <v>IMP INC DEP LIFE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845</v>
          </cell>
          <cell r="I1002" t="str">
            <v>54</v>
          </cell>
          <cell r="J1002" t="str">
            <v>RESOURCE PLANNING</v>
          </cell>
          <cell r="K1002" t="str">
            <v>NonBarg</v>
          </cell>
          <cell r="L1002" t="str">
            <v>NonProd</v>
          </cell>
          <cell r="M1002" t="str">
            <v>No</v>
          </cell>
          <cell r="N1002" t="str">
            <v>Other</v>
          </cell>
          <cell r="O1002">
            <v>0</v>
          </cell>
          <cell r="P1002">
            <v>139.19999999999999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J25</v>
          </cell>
          <cell r="C1003" t="str">
            <v>IMP INC DEP LIFE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919</v>
          </cell>
          <cell r="I1003" t="str">
            <v>56</v>
          </cell>
          <cell r="J1003" t="str">
            <v>POWER GENERATION</v>
          </cell>
          <cell r="K1003" t="str">
            <v>NonBarg</v>
          </cell>
          <cell r="L1003" t="str">
            <v>NonProd</v>
          </cell>
          <cell r="M1003" t="str">
            <v>No</v>
          </cell>
          <cell r="N1003" t="str">
            <v>Other</v>
          </cell>
          <cell r="O1003">
            <v>0</v>
          </cell>
          <cell r="P1003">
            <v>5131.75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J25</v>
          </cell>
          <cell r="C1004" t="str">
            <v>IMP INC DEP LIFE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1025</v>
          </cell>
          <cell r="I1004" t="str">
            <v>58</v>
          </cell>
          <cell r="J1004" t="str">
            <v>INFO MANAGEMENT</v>
          </cell>
          <cell r="K1004" t="str">
            <v>NonBarg</v>
          </cell>
          <cell r="L1004" t="str">
            <v>NonProd</v>
          </cell>
          <cell r="M1004" t="str">
            <v>No</v>
          </cell>
          <cell r="N1004" t="str">
            <v>Other</v>
          </cell>
          <cell r="O1004">
            <v>0</v>
          </cell>
          <cell r="P1004">
            <v>6392.4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J25</v>
          </cell>
          <cell r="C1005" t="str">
            <v>IMP INC DEP LIFE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1085</v>
          </cell>
          <cell r="I1005" t="str">
            <v>61</v>
          </cell>
          <cell r="J1005" t="str">
            <v>GOVT AFFAIRS - STATE</v>
          </cell>
          <cell r="K1005" t="str">
            <v>NonBarg</v>
          </cell>
          <cell r="L1005" t="str">
            <v>NonProd</v>
          </cell>
          <cell r="M1005" t="str">
            <v>No</v>
          </cell>
          <cell r="N1005" t="str">
            <v>Other</v>
          </cell>
          <cell r="O1005">
            <v>0</v>
          </cell>
          <cell r="P1005">
            <v>24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J25</v>
          </cell>
          <cell r="C1006" t="str">
            <v>IMP INC DEP LIFE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1136</v>
          </cell>
          <cell r="I1006" t="str">
            <v>62</v>
          </cell>
          <cell r="J1006" t="str">
            <v>ENERGY MARKETING</v>
          </cell>
          <cell r="K1006" t="str">
            <v>NonBarg</v>
          </cell>
          <cell r="L1006" t="str">
            <v>NonProd</v>
          </cell>
          <cell r="M1006" t="str">
            <v>No</v>
          </cell>
          <cell r="N1006" t="str">
            <v>Other</v>
          </cell>
          <cell r="O1006">
            <v>0</v>
          </cell>
          <cell r="P1006">
            <v>1140.29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J25</v>
          </cell>
          <cell r="C1007" t="str">
            <v>IMP INC DEP LIFE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1197</v>
          </cell>
          <cell r="I1007" t="str">
            <v>63</v>
          </cell>
          <cell r="J1007" t="str">
            <v>REGULATORY AFFAIRS</v>
          </cell>
          <cell r="K1007" t="str">
            <v>NonBarg</v>
          </cell>
          <cell r="L1007" t="str">
            <v>NonProd</v>
          </cell>
          <cell r="M1007" t="str">
            <v>No</v>
          </cell>
          <cell r="N1007" t="str">
            <v>Other</v>
          </cell>
          <cell r="O1007">
            <v>0</v>
          </cell>
          <cell r="P1007">
            <v>1378.8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J40</v>
          </cell>
          <cell r="C1008" t="str">
            <v>PH ALLOW-TXBL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60</v>
          </cell>
          <cell r="I1008" t="str">
            <v>31</v>
          </cell>
          <cell r="J1008" t="str">
            <v>NUCLEAR DIVISION</v>
          </cell>
          <cell r="K1008" t="str">
            <v>Barg</v>
          </cell>
          <cell r="L1008" t="str">
            <v>NonProd</v>
          </cell>
          <cell r="M1008" t="str">
            <v>No</v>
          </cell>
          <cell r="N1008" t="str">
            <v>Other</v>
          </cell>
          <cell r="O1008">
            <v>0</v>
          </cell>
          <cell r="P1008">
            <v>2684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J40</v>
          </cell>
          <cell r="C1009" t="str">
            <v>PH ALLOW-TXBL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401</v>
          </cell>
          <cell r="I1009" t="str">
            <v>56</v>
          </cell>
          <cell r="J1009" t="str">
            <v>POWER GENERATION</v>
          </cell>
          <cell r="K1009" t="str">
            <v>Barg</v>
          </cell>
          <cell r="L1009" t="str">
            <v>NonProd</v>
          </cell>
          <cell r="M1009" t="str">
            <v>No</v>
          </cell>
          <cell r="N1009" t="str">
            <v>Other</v>
          </cell>
          <cell r="O1009">
            <v>0</v>
          </cell>
          <cell r="P1009">
            <v>936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J45</v>
          </cell>
          <cell r="C1010" t="str">
            <v>FIN PLAN FEE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193</v>
          </cell>
          <cell r="I1010" t="str">
            <v>33</v>
          </cell>
          <cell r="J1010" t="str">
            <v>FINANCIAL</v>
          </cell>
          <cell r="K1010" t="str">
            <v>NonBarg</v>
          </cell>
          <cell r="L1010" t="str">
            <v>NonProd</v>
          </cell>
          <cell r="M1010" t="str">
            <v>No</v>
          </cell>
          <cell r="N1010" t="str">
            <v>Other</v>
          </cell>
          <cell r="O1010">
            <v>0</v>
          </cell>
          <cell r="P1010">
            <v>83864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J45</v>
          </cell>
          <cell r="C1011" t="str">
            <v>FIN PLAN FEE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301</v>
          </cell>
          <cell r="I1011" t="str">
            <v>34</v>
          </cell>
          <cell r="J1011" t="str">
            <v>HUMAN RESRC &amp; CORP SVCS</v>
          </cell>
          <cell r="K1011" t="str">
            <v>NonBarg</v>
          </cell>
          <cell r="L1011" t="str">
            <v>NonProd</v>
          </cell>
          <cell r="M1011" t="str">
            <v>No</v>
          </cell>
          <cell r="N1011" t="str">
            <v>Other</v>
          </cell>
          <cell r="O1011">
            <v>0</v>
          </cell>
          <cell r="P1011">
            <v>5700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J68</v>
          </cell>
          <cell r="C1012" t="str">
            <v>COMMUT CO. CAR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273</v>
          </cell>
          <cell r="I1012" t="str">
            <v>53</v>
          </cell>
          <cell r="J1012" t="str">
            <v>POWER SYSTEMS</v>
          </cell>
          <cell r="K1012" t="str">
            <v>Barg</v>
          </cell>
          <cell r="L1012" t="str">
            <v>NonProd</v>
          </cell>
          <cell r="M1012" t="str">
            <v>No</v>
          </cell>
          <cell r="N1012" t="str">
            <v>Other</v>
          </cell>
          <cell r="O1012">
            <v>0</v>
          </cell>
          <cell r="P1012">
            <v>17034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J68</v>
          </cell>
          <cell r="C1013" t="str">
            <v>COMMUT CO. CAR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472</v>
          </cell>
          <cell r="I1013" t="str">
            <v>58</v>
          </cell>
          <cell r="J1013" t="str">
            <v>INFO MANAGEMENT</v>
          </cell>
          <cell r="K1013" t="str">
            <v>Barg</v>
          </cell>
          <cell r="L1013" t="str">
            <v>NonProd</v>
          </cell>
          <cell r="M1013" t="str">
            <v>No</v>
          </cell>
          <cell r="N1013" t="str">
            <v>Other</v>
          </cell>
          <cell r="O1013">
            <v>0</v>
          </cell>
          <cell r="P1013">
            <v>3748.5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J68</v>
          </cell>
          <cell r="C1014" t="str">
            <v>COMMUT CO. CAR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72</v>
          </cell>
          <cell r="I1014" t="str">
            <v>31</v>
          </cell>
          <cell r="J1014" t="str">
            <v>NUCLEAR DIVISION</v>
          </cell>
          <cell r="K1014" t="str">
            <v>NonBarg</v>
          </cell>
          <cell r="L1014" t="str">
            <v>NonProd</v>
          </cell>
          <cell r="M1014" t="str">
            <v>No</v>
          </cell>
          <cell r="N1014" t="str">
            <v>Other</v>
          </cell>
          <cell r="O1014">
            <v>0</v>
          </cell>
          <cell r="P1014">
            <v>510</v>
          </cell>
          <cell r="Q1014">
            <v>0</v>
          </cell>
          <cell r="R1014">
            <v>0</v>
          </cell>
          <cell r="S1014">
            <v>0</v>
          </cell>
        </row>
        <row r="1015">
          <cell r="B1015" t="str">
            <v>J68</v>
          </cell>
          <cell r="C1015" t="str">
            <v>COMMUT CO. CAR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302</v>
          </cell>
          <cell r="I1015" t="str">
            <v>34</v>
          </cell>
          <cell r="J1015" t="str">
            <v>HUMAN RESRC &amp; CORP SVCS</v>
          </cell>
          <cell r="K1015" t="str">
            <v>NonBarg</v>
          </cell>
          <cell r="L1015" t="str">
            <v>NonProd</v>
          </cell>
          <cell r="M1015" t="str">
            <v>No</v>
          </cell>
          <cell r="N1015" t="str">
            <v>Other</v>
          </cell>
          <cell r="O1015">
            <v>0</v>
          </cell>
          <cell r="P1015">
            <v>15886.5</v>
          </cell>
          <cell r="Q1015">
            <v>0</v>
          </cell>
          <cell r="R1015">
            <v>0</v>
          </cell>
          <cell r="S1015">
            <v>0</v>
          </cell>
        </row>
        <row r="1016">
          <cell r="B1016" t="str">
            <v>J68</v>
          </cell>
          <cell r="C1016" t="str">
            <v>COMMUT CO. CAR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399</v>
          </cell>
          <cell r="I1016" t="str">
            <v>35</v>
          </cell>
          <cell r="J1016" t="str">
            <v>GENERAL COUNSEL</v>
          </cell>
          <cell r="K1016" t="str">
            <v>NonBarg</v>
          </cell>
          <cell r="L1016" t="str">
            <v>NonProd</v>
          </cell>
          <cell r="M1016" t="str">
            <v>No</v>
          </cell>
          <cell r="N1016" t="str">
            <v>Other</v>
          </cell>
          <cell r="O1016">
            <v>0</v>
          </cell>
          <cell r="P1016">
            <v>612</v>
          </cell>
          <cell r="Q1016">
            <v>0</v>
          </cell>
          <cell r="R1016">
            <v>0</v>
          </cell>
          <cell r="S1016">
            <v>0</v>
          </cell>
        </row>
        <row r="1017">
          <cell r="B1017" t="str">
            <v>J68</v>
          </cell>
          <cell r="C1017" t="str">
            <v>COMMUT CO. CAR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629</v>
          </cell>
          <cell r="I1017" t="str">
            <v>51</v>
          </cell>
          <cell r="J1017" t="str">
            <v>CUSTOMER SERVICE</v>
          </cell>
          <cell r="K1017" t="str">
            <v>NonBarg</v>
          </cell>
          <cell r="L1017" t="str">
            <v>NonProd</v>
          </cell>
          <cell r="M1017" t="str">
            <v>No</v>
          </cell>
          <cell r="N1017" t="str">
            <v>Other</v>
          </cell>
          <cell r="O1017">
            <v>0</v>
          </cell>
          <cell r="P1017">
            <v>4998</v>
          </cell>
          <cell r="Q1017">
            <v>0</v>
          </cell>
          <cell r="R1017">
            <v>0</v>
          </cell>
          <cell r="S1017">
            <v>0</v>
          </cell>
        </row>
        <row r="1018">
          <cell r="B1018" t="str">
            <v>J68</v>
          </cell>
          <cell r="C1018" t="str">
            <v>COMMUT CO. CAR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746</v>
          </cell>
          <cell r="I1018" t="str">
            <v>53</v>
          </cell>
          <cell r="J1018" t="str">
            <v>POWER SYSTEMS</v>
          </cell>
          <cell r="K1018" t="str">
            <v>NonBarg</v>
          </cell>
          <cell r="L1018" t="str">
            <v>NonProd</v>
          </cell>
          <cell r="M1018" t="str">
            <v>No</v>
          </cell>
          <cell r="N1018" t="str">
            <v>Other</v>
          </cell>
          <cell r="O1018">
            <v>0</v>
          </cell>
          <cell r="P1018">
            <v>61026</v>
          </cell>
          <cell r="Q1018">
            <v>0</v>
          </cell>
          <cell r="R1018">
            <v>0</v>
          </cell>
          <cell r="S1018">
            <v>0</v>
          </cell>
        </row>
        <row r="1019">
          <cell r="B1019" t="str">
            <v>J68</v>
          </cell>
          <cell r="C1019" t="str">
            <v>COMMUT CO. CAR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920</v>
          </cell>
          <cell r="I1019" t="str">
            <v>56</v>
          </cell>
          <cell r="J1019" t="str">
            <v>POWER GENERATION</v>
          </cell>
          <cell r="K1019" t="str">
            <v>NonBarg</v>
          </cell>
          <cell r="L1019" t="str">
            <v>NonProd</v>
          </cell>
          <cell r="M1019" t="str">
            <v>No</v>
          </cell>
          <cell r="N1019" t="str">
            <v>Other</v>
          </cell>
          <cell r="O1019">
            <v>0</v>
          </cell>
          <cell r="P1019">
            <v>10072.5</v>
          </cell>
          <cell r="Q1019">
            <v>0</v>
          </cell>
          <cell r="R1019">
            <v>0</v>
          </cell>
          <cell r="S1019">
            <v>0</v>
          </cell>
        </row>
        <row r="1020">
          <cell r="B1020" t="str">
            <v>J68</v>
          </cell>
          <cell r="C1020" t="str">
            <v>COMMUT CO. CAR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1137</v>
          </cell>
          <cell r="I1020" t="str">
            <v>62</v>
          </cell>
          <cell r="J1020" t="str">
            <v>ENERGY MARKETING</v>
          </cell>
          <cell r="K1020" t="str">
            <v>NonBarg</v>
          </cell>
          <cell r="L1020" t="str">
            <v>NonProd</v>
          </cell>
          <cell r="M1020" t="str">
            <v>No</v>
          </cell>
          <cell r="N1020" t="str">
            <v>Other</v>
          </cell>
          <cell r="O1020">
            <v>0</v>
          </cell>
          <cell r="P1020">
            <v>153</v>
          </cell>
          <cell r="Q1020">
            <v>0</v>
          </cell>
          <cell r="R1020">
            <v>0</v>
          </cell>
          <cell r="S1020">
            <v>0</v>
          </cell>
        </row>
        <row r="1021">
          <cell r="B1021" t="str">
            <v>J81</v>
          </cell>
          <cell r="C1021" t="str">
            <v>IMP CNTR CAR V INS 1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194</v>
          </cell>
          <cell r="I1021" t="str">
            <v>33</v>
          </cell>
          <cell r="J1021" t="str">
            <v>FINANCIAL</v>
          </cell>
          <cell r="K1021" t="str">
            <v>NonBarg</v>
          </cell>
          <cell r="L1021" t="str">
            <v>NonProd</v>
          </cell>
          <cell r="M1021" t="str">
            <v>No</v>
          </cell>
          <cell r="N1021" t="str">
            <v>Other</v>
          </cell>
          <cell r="O1021">
            <v>0</v>
          </cell>
          <cell r="P1021">
            <v>252</v>
          </cell>
          <cell r="Q1021">
            <v>0</v>
          </cell>
          <cell r="R1021">
            <v>0</v>
          </cell>
          <cell r="S1021">
            <v>0</v>
          </cell>
        </row>
        <row r="1022">
          <cell r="B1022" t="str">
            <v>J81</v>
          </cell>
          <cell r="C1022" t="str">
            <v>IMP CNTR CAR V INS 1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400</v>
          </cell>
          <cell r="I1022" t="str">
            <v>35</v>
          </cell>
          <cell r="J1022" t="str">
            <v>GENERAL COUNSEL</v>
          </cell>
          <cell r="K1022" t="str">
            <v>NonBarg</v>
          </cell>
          <cell r="L1022" t="str">
            <v>NonProd</v>
          </cell>
          <cell r="M1022" t="str">
            <v>No</v>
          </cell>
          <cell r="N1022" t="str">
            <v>Other</v>
          </cell>
          <cell r="O1022">
            <v>0</v>
          </cell>
          <cell r="P1022">
            <v>252</v>
          </cell>
          <cell r="Q1022">
            <v>0</v>
          </cell>
          <cell r="R1022">
            <v>0</v>
          </cell>
          <cell r="S1022">
            <v>0</v>
          </cell>
        </row>
        <row r="1023">
          <cell r="B1023" t="str">
            <v>J81</v>
          </cell>
          <cell r="C1023" t="str">
            <v>IMP CNTR CAR V INS 1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500</v>
          </cell>
          <cell r="I1023" t="str">
            <v>37</v>
          </cell>
          <cell r="J1023" t="str">
            <v>CORP COMMUNICATIONS</v>
          </cell>
          <cell r="K1023" t="str">
            <v>NonBarg</v>
          </cell>
          <cell r="L1023" t="str">
            <v>NonProd</v>
          </cell>
          <cell r="M1023" t="str">
            <v>No</v>
          </cell>
          <cell r="N1023" t="str">
            <v>Other</v>
          </cell>
          <cell r="O1023">
            <v>0</v>
          </cell>
          <cell r="P1023">
            <v>252</v>
          </cell>
          <cell r="Q1023">
            <v>0</v>
          </cell>
          <cell r="R1023">
            <v>0</v>
          </cell>
          <cell r="S1023">
            <v>0</v>
          </cell>
        </row>
        <row r="1024">
          <cell r="B1024" t="str">
            <v>J81</v>
          </cell>
          <cell r="C1024" t="str">
            <v>IMP CNTR CAR V INS 1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630</v>
          </cell>
          <cell r="I1024" t="str">
            <v>51</v>
          </cell>
          <cell r="J1024" t="str">
            <v>CUSTOMER SERVICE</v>
          </cell>
          <cell r="K1024" t="str">
            <v>NonBarg</v>
          </cell>
          <cell r="L1024" t="str">
            <v>NonProd</v>
          </cell>
          <cell r="M1024" t="str">
            <v>No</v>
          </cell>
          <cell r="N1024" t="str">
            <v>Other</v>
          </cell>
          <cell r="O1024">
            <v>0</v>
          </cell>
          <cell r="P1024">
            <v>1522.5</v>
          </cell>
          <cell r="Q1024">
            <v>0</v>
          </cell>
          <cell r="R1024">
            <v>0</v>
          </cell>
          <cell r="S1024">
            <v>0</v>
          </cell>
        </row>
        <row r="1025">
          <cell r="B1025" t="str">
            <v>J81</v>
          </cell>
          <cell r="C1025" t="str">
            <v>IMP CNTR CAR V INS 1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747</v>
          </cell>
          <cell r="I1025" t="str">
            <v>53</v>
          </cell>
          <cell r="J1025" t="str">
            <v>POWER SYSTEMS</v>
          </cell>
          <cell r="K1025" t="str">
            <v>NonBarg</v>
          </cell>
          <cell r="L1025" t="str">
            <v>NonProd</v>
          </cell>
          <cell r="M1025" t="str">
            <v>No</v>
          </cell>
          <cell r="N1025" t="str">
            <v>Other</v>
          </cell>
          <cell r="O1025">
            <v>0</v>
          </cell>
          <cell r="P1025">
            <v>4567.5</v>
          </cell>
          <cell r="Q1025">
            <v>0</v>
          </cell>
          <cell r="R1025">
            <v>0</v>
          </cell>
          <cell r="S1025">
            <v>0</v>
          </cell>
        </row>
        <row r="1026">
          <cell r="B1026" t="str">
            <v>J81</v>
          </cell>
          <cell r="C1026" t="str">
            <v>IMP CNTR CAR V INS 1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921</v>
          </cell>
          <cell r="I1026" t="str">
            <v>56</v>
          </cell>
          <cell r="J1026" t="str">
            <v>POWER GENERATION</v>
          </cell>
          <cell r="K1026" t="str">
            <v>NonBarg</v>
          </cell>
          <cell r="L1026" t="str">
            <v>NonProd</v>
          </cell>
          <cell r="M1026" t="str">
            <v>No</v>
          </cell>
          <cell r="N1026" t="str">
            <v>Other</v>
          </cell>
          <cell r="O1026">
            <v>0</v>
          </cell>
          <cell r="P1026">
            <v>420</v>
          </cell>
          <cell r="Q1026">
            <v>0</v>
          </cell>
          <cell r="R1026">
            <v>0</v>
          </cell>
          <cell r="S1026">
            <v>0</v>
          </cell>
        </row>
        <row r="1027">
          <cell r="B1027" t="str">
            <v>J81</v>
          </cell>
          <cell r="C1027" t="str">
            <v>IMP CNTR CAR V INS 1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1026</v>
          </cell>
          <cell r="I1027" t="str">
            <v>58</v>
          </cell>
          <cell r="J1027" t="str">
            <v>INFO MANAGEMENT</v>
          </cell>
          <cell r="K1027" t="str">
            <v>NonBarg</v>
          </cell>
          <cell r="L1027" t="str">
            <v>NonProd</v>
          </cell>
          <cell r="M1027" t="str">
            <v>No</v>
          </cell>
          <cell r="N1027" t="str">
            <v>Other</v>
          </cell>
          <cell r="O1027">
            <v>0</v>
          </cell>
          <cell r="P1027">
            <v>1260</v>
          </cell>
          <cell r="Q1027">
            <v>0</v>
          </cell>
          <cell r="R1027">
            <v>0</v>
          </cell>
          <cell r="S1027">
            <v>0</v>
          </cell>
        </row>
        <row r="1028">
          <cell r="B1028" t="str">
            <v>J82</v>
          </cell>
          <cell r="C1028" t="str">
            <v>IMP CNTR CAR V INS 2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61</v>
          </cell>
          <cell r="I1028" t="str">
            <v>31</v>
          </cell>
          <cell r="J1028" t="str">
            <v>NUCLEAR DIVISION</v>
          </cell>
          <cell r="K1028" t="str">
            <v>Barg</v>
          </cell>
          <cell r="L1028" t="str">
            <v>NonProd</v>
          </cell>
          <cell r="M1028" t="str">
            <v>No</v>
          </cell>
          <cell r="N1028" t="str">
            <v>Other</v>
          </cell>
          <cell r="O1028">
            <v>0</v>
          </cell>
          <cell r="P1028">
            <v>132</v>
          </cell>
          <cell r="Q1028">
            <v>0</v>
          </cell>
          <cell r="R1028">
            <v>0</v>
          </cell>
          <cell r="S1028">
            <v>0</v>
          </cell>
        </row>
        <row r="1029">
          <cell r="B1029" t="str">
            <v>J82</v>
          </cell>
          <cell r="C1029" t="str">
            <v>IMP CNTR CAR V INS 2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274</v>
          </cell>
          <cell r="I1029" t="str">
            <v>53</v>
          </cell>
          <cell r="J1029" t="str">
            <v>POWER SYSTEMS</v>
          </cell>
          <cell r="K1029" t="str">
            <v>Barg</v>
          </cell>
          <cell r="L1029" t="str">
            <v>NonProd</v>
          </cell>
          <cell r="M1029" t="str">
            <v>No</v>
          </cell>
          <cell r="N1029" t="str">
            <v>Other</v>
          </cell>
          <cell r="O1029">
            <v>0</v>
          </cell>
          <cell r="P1029">
            <v>814</v>
          </cell>
          <cell r="Q1029">
            <v>0</v>
          </cell>
          <cell r="R1029">
            <v>0</v>
          </cell>
          <cell r="S1029">
            <v>0</v>
          </cell>
        </row>
        <row r="1030">
          <cell r="B1030" t="str">
            <v>J82</v>
          </cell>
          <cell r="C1030" t="str">
            <v>IMP CNTR CAR V INS 2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195</v>
          </cell>
          <cell r="I1030" t="str">
            <v>33</v>
          </cell>
          <cell r="J1030" t="str">
            <v>FINANCIAL</v>
          </cell>
          <cell r="K1030" t="str">
            <v>NonBarg</v>
          </cell>
          <cell r="L1030" t="str">
            <v>NonProd</v>
          </cell>
          <cell r="M1030" t="str">
            <v>No</v>
          </cell>
          <cell r="N1030" t="str">
            <v>Other</v>
          </cell>
          <cell r="O1030">
            <v>0</v>
          </cell>
          <cell r="P1030">
            <v>1903</v>
          </cell>
          <cell r="Q1030">
            <v>0</v>
          </cell>
          <cell r="R1030">
            <v>0</v>
          </cell>
          <cell r="S1030">
            <v>0</v>
          </cell>
        </row>
        <row r="1031">
          <cell r="B1031" t="str">
            <v>J82</v>
          </cell>
          <cell r="C1031" t="str">
            <v>IMP CNTR CAR V INS 2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303</v>
          </cell>
          <cell r="I1031" t="str">
            <v>34</v>
          </cell>
          <cell r="J1031" t="str">
            <v>HUMAN RESRC &amp; CORP SVCS</v>
          </cell>
          <cell r="K1031" t="str">
            <v>NonBarg</v>
          </cell>
          <cell r="L1031" t="str">
            <v>NonProd</v>
          </cell>
          <cell r="M1031" t="str">
            <v>No</v>
          </cell>
          <cell r="N1031" t="str">
            <v>Other</v>
          </cell>
          <cell r="O1031">
            <v>0</v>
          </cell>
          <cell r="P1031">
            <v>21417</v>
          </cell>
          <cell r="Q1031">
            <v>0</v>
          </cell>
          <cell r="R1031">
            <v>0</v>
          </cell>
          <cell r="S1031">
            <v>0</v>
          </cell>
        </row>
        <row r="1032">
          <cell r="B1032" t="str">
            <v>J82</v>
          </cell>
          <cell r="C1032" t="str">
            <v>IMP CNTR CAR V INS 2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401</v>
          </cell>
          <cell r="I1032" t="str">
            <v>35</v>
          </cell>
          <cell r="J1032" t="str">
            <v>GENERAL COUNSEL</v>
          </cell>
          <cell r="K1032" t="str">
            <v>NonBarg</v>
          </cell>
          <cell r="L1032" t="str">
            <v>NonProd</v>
          </cell>
          <cell r="M1032" t="str">
            <v>No</v>
          </cell>
          <cell r="N1032" t="str">
            <v>Other</v>
          </cell>
          <cell r="O1032">
            <v>0</v>
          </cell>
          <cell r="P1032">
            <v>8778</v>
          </cell>
          <cell r="Q1032">
            <v>0</v>
          </cell>
          <cell r="R1032">
            <v>0</v>
          </cell>
          <cell r="S1032">
            <v>0</v>
          </cell>
        </row>
        <row r="1033">
          <cell r="B1033" t="str">
            <v>J82</v>
          </cell>
          <cell r="C1033" t="str">
            <v>IMP CNTR CAR V INS 2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454</v>
          </cell>
          <cell r="I1033" t="str">
            <v>36</v>
          </cell>
          <cell r="J1033" t="str">
            <v>GOVT AFFAIRS - FED</v>
          </cell>
          <cell r="K1033" t="str">
            <v>NonBarg</v>
          </cell>
          <cell r="L1033" t="str">
            <v>NonProd</v>
          </cell>
          <cell r="M1033" t="str">
            <v>No</v>
          </cell>
          <cell r="N1033" t="str">
            <v>Other</v>
          </cell>
          <cell r="O1033">
            <v>0</v>
          </cell>
          <cell r="P1033">
            <v>264</v>
          </cell>
          <cell r="Q1033">
            <v>0</v>
          </cell>
          <cell r="R1033">
            <v>0</v>
          </cell>
          <cell r="S1033">
            <v>0</v>
          </cell>
        </row>
        <row r="1034">
          <cell r="B1034" t="str">
            <v>J82</v>
          </cell>
          <cell r="C1034" t="str">
            <v>IMP CNTR CAR V INS 2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501</v>
          </cell>
          <cell r="I1034" t="str">
            <v>37</v>
          </cell>
          <cell r="J1034" t="str">
            <v>CORP COMMUNICATIONS</v>
          </cell>
          <cell r="K1034" t="str">
            <v>NonBarg</v>
          </cell>
          <cell r="L1034" t="str">
            <v>NonProd</v>
          </cell>
          <cell r="M1034" t="str">
            <v>No</v>
          </cell>
          <cell r="N1034" t="str">
            <v>Other</v>
          </cell>
          <cell r="O1034">
            <v>0</v>
          </cell>
          <cell r="P1034">
            <v>4752</v>
          </cell>
          <cell r="Q1034">
            <v>0</v>
          </cell>
          <cell r="R1034">
            <v>0</v>
          </cell>
          <cell r="S1034">
            <v>0</v>
          </cell>
        </row>
        <row r="1035">
          <cell r="B1035" t="str">
            <v>J82</v>
          </cell>
          <cell r="C1035" t="str">
            <v>IMP CNTR CAR V INS 2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555</v>
          </cell>
          <cell r="I1035" t="str">
            <v>38</v>
          </cell>
          <cell r="J1035" t="str">
            <v>INTERNAL AUDITING</v>
          </cell>
          <cell r="K1035" t="str">
            <v>NonBarg</v>
          </cell>
          <cell r="L1035" t="str">
            <v>NonProd</v>
          </cell>
          <cell r="M1035" t="str">
            <v>No</v>
          </cell>
          <cell r="N1035" t="str">
            <v>Other</v>
          </cell>
          <cell r="O1035">
            <v>0</v>
          </cell>
          <cell r="P1035">
            <v>1705</v>
          </cell>
          <cell r="Q1035">
            <v>0</v>
          </cell>
          <cell r="R1035">
            <v>0</v>
          </cell>
          <cell r="S1035">
            <v>0</v>
          </cell>
        </row>
        <row r="1036">
          <cell r="B1036" t="str">
            <v>J82</v>
          </cell>
          <cell r="C1036" t="str">
            <v>IMP CNTR CAR V INS 2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631</v>
          </cell>
          <cell r="I1036" t="str">
            <v>51</v>
          </cell>
          <cell r="J1036" t="str">
            <v>CUSTOMER SERVICE</v>
          </cell>
          <cell r="K1036" t="str">
            <v>NonBarg</v>
          </cell>
          <cell r="L1036" t="str">
            <v>NonProd</v>
          </cell>
          <cell r="M1036" t="str">
            <v>No</v>
          </cell>
          <cell r="N1036" t="str">
            <v>Other</v>
          </cell>
          <cell r="O1036">
            <v>0</v>
          </cell>
          <cell r="P1036">
            <v>263417</v>
          </cell>
          <cell r="Q1036">
            <v>0</v>
          </cell>
          <cell r="R1036">
            <v>0</v>
          </cell>
          <cell r="S1036">
            <v>0</v>
          </cell>
        </row>
        <row r="1037">
          <cell r="B1037" t="str">
            <v>J82</v>
          </cell>
          <cell r="C1037" t="str">
            <v>IMP CNTR CAR V INS 2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748</v>
          </cell>
          <cell r="I1037" t="str">
            <v>53</v>
          </cell>
          <cell r="J1037" t="str">
            <v>POWER SYSTEMS</v>
          </cell>
          <cell r="K1037" t="str">
            <v>NonBarg</v>
          </cell>
          <cell r="L1037" t="str">
            <v>NonProd</v>
          </cell>
          <cell r="M1037" t="str">
            <v>No</v>
          </cell>
          <cell r="N1037" t="str">
            <v>Other</v>
          </cell>
          <cell r="O1037">
            <v>0</v>
          </cell>
          <cell r="P1037">
            <v>212168</v>
          </cell>
          <cell r="Q1037">
            <v>0</v>
          </cell>
          <cell r="R1037">
            <v>0</v>
          </cell>
          <cell r="S1037">
            <v>0</v>
          </cell>
        </row>
        <row r="1038">
          <cell r="B1038" t="str">
            <v>J82</v>
          </cell>
          <cell r="C1038" t="str">
            <v>IMP CNTR CAR V INS 2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846</v>
          </cell>
          <cell r="I1038" t="str">
            <v>54</v>
          </cell>
          <cell r="J1038" t="str">
            <v>RESOURCE PLANNING</v>
          </cell>
          <cell r="K1038" t="str">
            <v>NonBarg</v>
          </cell>
          <cell r="L1038" t="str">
            <v>NonProd</v>
          </cell>
          <cell r="M1038" t="str">
            <v>No</v>
          </cell>
          <cell r="N1038" t="str">
            <v>Other</v>
          </cell>
          <cell r="O1038">
            <v>0</v>
          </cell>
          <cell r="P1038">
            <v>517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J82</v>
          </cell>
          <cell r="C1039" t="str">
            <v>IMP CNTR CAR V INS 2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922</v>
          </cell>
          <cell r="I1039" t="str">
            <v>56</v>
          </cell>
          <cell r="J1039" t="str">
            <v>POWER GENERATION</v>
          </cell>
          <cell r="K1039" t="str">
            <v>NonBarg</v>
          </cell>
          <cell r="L1039" t="str">
            <v>NonProd</v>
          </cell>
          <cell r="M1039" t="str">
            <v>No</v>
          </cell>
          <cell r="N1039" t="str">
            <v>Other</v>
          </cell>
          <cell r="O1039">
            <v>0</v>
          </cell>
          <cell r="P1039">
            <v>11594</v>
          </cell>
          <cell r="Q1039">
            <v>0</v>
          </cell>
          <cell r="R1039">
            <v>0</v>
          </cell>
          <cell r="S1039">
            <v>0</v>
          </cell>
        </row>
        <row r="1040">
          <cell r="B1040" t="str">
            <v>J82</v>
          </cell>
          <cell r="C1040" t="str">
            <v>IMP CNTR CAR V INS 2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1027</v>
          </cell>
          <cell r="I1040" t="str">
            <v>58</v>
          </cell>
          <cell r="J1040" t="str">
            <v>INFO MANAGEMENT</v>
          </cell>
          <cell r="K1040" t="str">
            <v>NonBarg</v>
          </cell>
          <cell r="L1040" t="str">
            <v>NonProd</v>
          </cell>
          <cell r="M1040" t="str">
            <v>No</v>
          </cell>
          <cell r="N1040" t="str">
            <v>Other</v>
          </cell>
          <cell r="O1040">
            <v>0</v>
          </cell>
          <cell r="P1040">
            <v>18744</v>
          </cell>
          <cell r="Q1040">
            <v>0</v>
          </cell>
          <cell r="R1040">
            <v>0</v>
          </cell>
          <cell r="S1040">
            <v>0</v>
          </cell>
        </row>
        <row r="1041">
          <cell r="B1041" t="str">
            <v>J82</v>
          </cell>
          <cell r="C1041" t="str">
            <v>IMP CNTR CAR V INS 2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1086</v>
          </cell>
          <cell r="I1041" t="str">
            <v>61</v>
          </cell>
          <cell r="J1041" t="str">
            <v>GOVT AFFAIRS - STATE</v>
          </cell>
          <cell r="K1041" t="str">
            <v>NonBarg</v>
          </cell>
          <cell r="L1041" t="str">
            <v>NonProd</v>
          </cell>
          <cell r="M1041" t="str">
            <v>No</v>
          </cell>
          <cell r="N1041" t="str">
            <v>Other</v>
          </cell>
          <cell r="O1041">
            <v>0</v>
          </cell>
          <cell r="P1041">
            <v>264</v>
          </cell>
          <cell r="Q1041">
            <v>0</v>
          </cell>
          <cell r="R1041">
            <v>0</v>
          </cell>
          <cell r="S1041">
            <v>0</v>
          </cell>
        </row>
        <row r="1042">
          <cell r="B1042" t="str">
            <v>J82</v>
          </cell>
          <cell r="C1042" t="str">
            <v>IMP CNTR CAR V INS 2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1138</v>
          </cell>
          <cell r="I1042" t="str">
            <v>62</v>
          </cell>
          <cell r="J1042" t="str">
            <v>ENERGY MARKETING</v>
          </cell>
          <cell r="K1042" t="str">
            <v>NonBarg</v>
          </cell>
          <cell r="L1042" t="str">
            <v>NonProd</v>
          </cell>
          <cell r="M1042" t="str">
            <v>No</v>
          </cell>
          <cell r="N1042" t="str">
            <v>Other</v>
          </cell>
          <cell r="O1042">
            <v>0</v>
          </cell>
          <cell r="P1042">
            <v>1320</v>
          </cell>
          <cell r="Q1042">
            <v>0</v>
          </cell>
          <cell r="R1042">
            <v>0</v>
          </cell>
          <cell r="S1042">
            <v>0</v>
          </cell>
        </row>
        <row r="1043">
          <cell r="B1043" t="str">
            <v>J82</v>
          </cell>
          <cell r="C1043" t="str">
            <v>IMP CNTR CAR V INS 2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1198</v>
          </cell>
          <cell r="I1043" t="str">
            <v>63</v>
          </cell>
          <cell r="J1043" t="str">
            <v>REGULATORY AFFAIRS</v>
          </cell>
          <cell r="K1043" t="str">
            <v>NonBarg</v>
          </cell>
          <cell r="L1043" t="str">
            <v>NonProd</v>
          </cell>
          <cell r="M1043" t="str">
            <v>No</v>
          </cell>
          <cell r="N1043" t="str">
            <v>Other</v>
          </cell>
          <cell r="O1043">
            <v>0</v>
          </cell>
          <cell r="P1043">
            <v>1320</v>
          </cell>
          <cell r="Q1043">
            <v>0</v>
          </cell>
          <cell r="R1043">
            <v>0</v>
          </cell>
          <cell r="S1043">
            <v>0</v>
          </cell>
        </row>
        <row r="1044">
          <cell r="B1044" t="str">
            <v>J83</v>
          </cell>
          <cell r="C1044" t="str">
            <v>IMP CNTR CAR V INS 3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304</v>
          </cell>
          <cell r="I1044" t="str">
            <v>34</v>
          </cell>
          <cell r="J1044" t="str">
            <v>HUMAN RESRC &amp; CORP SVCS</v>
          </cell>
          <cell r="K1044" t="str">
            <v>NonBarg</v>
          </cell>
          <cell r="L1044" t="str">
            <v>NonProd</v>
          </cell>
          <cell r="M1044" t="str">
            <v>No</v>
          </cell>
          <cell r="N1044" t="str">
            <v>Other</v>
          </cell>
          <cell r="O1044">
            <v>0</v>
          </cell>
          <cell r="P1044">
            <v>209</v>
          </cell>
          <cell r="Q1044">
            <v>0</v>
          </cell>
          <cell r="R1044">
            <v>0</v>
          </cell>
          <cell r="S1044">
            <v>0</v>
          </cell>
        </row>
        <row r="1045">
          <cell r="B1045" t="str">
            <v>J83</v>
          </cell>
          <cell r="C1045" t="str">
            <v>IMP CNTR CAR V INS 3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402</v>
          </cell>
          <cell r="I1045" t="str">
            <v>35</v>
          </cell>
          <cell r="J1045" t="str">
            <v>GENERAL COUNSEL</v>
          </cell>
          <cell r="K1045" t="str">
            <v>NonBarg</v>
          </cell>
          <cell r="L1045" t="str">
            <v>NonProd</v>
          </cell>
          <cell r="M1045" t="str">
            <v>No</v>
          </cell>
          <cell r="N1045" t="str">
            <v>Other</v>
          </cell>
          <cell r="O1045">
            <v>0</v>
          </cell>
          <cell r="P1045">
            <v>792</v>
          </cell>
          <cell r="Q1045">
            <v>0</v>
          </cell>
          <cell r="R1045">
            <v>0</v>
          </cell>
          <cell r="S1045">
            <v>0</v>
          </cell>
        </row>
        <row r="1046">
          <cell r="B1046" t="str">
            <v>J83</v>
          </cell>
          <cell r="C1046" t="str">
            <v>IMP CNTR CAR V INS 3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632</v>
          </cell>
          <cell r="I1046" t="str">
            <v>51</v>
          </cell>
          <cell r="J1046" t="str">
            <v>CUSTOMER SERVICE</v>
          </cell>
          <cell r="K1046" t="str">
            <v>NonBarg</v>
          </cell>
          <cell r="L1046" t="str">
            <v>NonProd</v>
          </cell>
          <cell r="M1046" t="str">
            <v>No</v>
          </cell>
          <cell r="N1046" t="str">
            <v>Other</v>
          </cell>
          <cell r="O1046">
            <v>0</v>
          </cell>
          <cell r="P1046">
            <v>1056</v>
          </cell>
          <cell r="Q1046">
            <v>0</v>
          </cell>
          <cell r="R1046">
            <v>0</v>
          </cell>
          <cell r="S1046">
            <v>0</v>
          </cell>
        </row>
        <row r="1047">
          <cell r="B1047" t="str">
            <v>J83</v>
          </cell>
          <cell r="C1047" t="str">
            <v>IMP CNTR CAR V INS 3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749</v>
          </cell>
          <cell r="I1047" t="str">
            <v>53</v>
          </cell>
          <cell r="J1047" t="str">
            <v>POWER SYSTEMS</v>
          </cell>
          <cell r="K1047" t="str">
            <v>NonBarg</v>
          </cell>
          <cell r="L1047" t="str">
            <v>NonProd</v>
          </cell>
          <cell r="M1047" t="str">
            <v>No</v>
          </cell>
          <cell r="N1047" t="str">
            <v>Other</v>
          </cell>
          <cell r="O1047">
            <v>0</v>
          </cell>
          <cell r="P1047">
            <v>1529</v>
          </cell>
          <cell r="Q1047">
            <v>0</v>
          </cell>
          <cell r="R1047">
            <v>0</v>
          </cell>
          <cell r="S1047">
            <v>0</v>
          </cell>
        </row>
        <row r="1048">
          <cell r="B1048" t="str">
            <v>J83</v>
          </cell>
          <cell r="C1048" t="str">
            <v>IMP CNTR CAR V INS 3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847</v>
          </cell>
          <cell r="I1048" t="str">
            <v>54</v>
          </cell>
          <cell r="J1048" t="str">
            <v>RESOURCE PLANNING</v>
          </cell>
          <cell r="K1048" t="str">
            <v>NonBarg</v>
          </cell>
          <cell r="L1048" t="str">
            <v>NonProd</v>
          </cell>
          <cell r="M1048" t="str">
            <v>No</v>
          </cell>
          <cell r="N1048" t="str">
            <v>Other</v>
          </cell>
          <cell r="O1048">
            <v>0</v>
          </cell>
          <cell r="P1048">
            <v>11</v>
          </cell>
          <cell r="Q1048">
            <v>0</v>
          </cell>
          <cell r="R1048">
            <v>0</v>
          </cell>
          <cell r="S1048">
            <v>0</v>
          </cell>
        </row>
        <row r="1049">
          <cell r="B1049" t="str">
            <v>J83</v>
          </cell>
          <cell r="C1049" t="str">
            <v>IMP CNTR CAR V INS 3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1028</v>
          </cell>
          <cell r="I1049" t="str">
            <v>58</v>
          </cell>
          <cell r="J1049" t="str">
            <v>INFO MANAGEMENT</v>
          </cell>
          <cell r="K1049" t="str">
            <v>NonBarg</v>
          </cell>
          <cell r="L1049" t="str">
            <v>NonProd</v>
          </cell>
          <cell r="M1049" t="str">
            <v>No</v>
          </cell>
          <cell r="N1049" t="str">
            <v>Other</v>
          </cell>
          <cell r="O1049">
            <v>0</v>
          </cell>
          <cell r="P1049">
            <v>319</v>
          </cell>
          <cell r="Q1049">
            <v>0</v>
          </cell>
          <cell r="R1049">
            <v>0</v>
          </cell>
          <cell r="S1049">
            <v>0</v>
          </cell>
        </row>
        <row r="1050">
          <cell r="B1050" t="str">
            <v>J90</v>
          </cell>
          <cell r="C1050" t="str">
            <v>PERF SHARES-CASH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196</v>
          </cell>
          <cell r="I1050" t="str">
            <v>33</v>
          </cell>
          <cell r="J1050" t="str">
            <v>FINANCIAL</v>
          </cell>
          <cell r="K1050" t="str">
            <v>NonBarg</v>
          </cell>
          <cell r="L1050" t="str">
            <v>NonProd</v>
          </cell>
          <cell r="M1050" t="str">
            <v>No</v>
          </cell>
          <cell r="N1050" t="str">
            <v>Other</v>
          </cell>
          <cell r="O1050">
            <v>0</v>
          </cell>
          <cell r="P1050">
            <v>173683.99</v>
          </cell>
          <cell r="Q1050">
            <v>0</v>
          </cell>
          <cell r="R1050">
            <v>0</v>
          </cell>
          <cell r="S1050">
            <v>0</v>
          </cell>
        </row>
        <row r="1051">
          <cell r="B1051" t="str">
            <v>J93</v>
          </cell>
          <cell r="C1051" t="str">
            <v>KEY CONTRIBUTOR SHARES PAYOUT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73</v>
          </cell>
          <cell r="I1051" t="str">
            <v>31</v>
          </cell>
          <cell r="J1051" t="str">
            <v>NUCLEAR DIVISION</v>
          </cell>
          <cell r="K1051" t="str">
            <v>NonBarg</v>
          </cell>
          <cell r="L1051" t="str">
            <v>NonProd</v>
          </cell>
          <cell r="M1051" t="str">
            <v>No</v>
          </cell>
          <cell r="N1051" t="str">
            <v>Other</v>
          </cell>
          <cell r="O1051">
            <v>0</v>
          </cell>
          <cell r="P1051">
            <v>517741.21</v>
          </cell>
          <cell r="Q1051">
            <v>0</v>
          </cell>
          <cell r="R1051">
            <v>0</v>
          </cell>
          <cell r="S1051">
            <v>0</v>
          </cell>
        </row>
        <row r="1052">
          <cell r="B1052" t="str">
            <v>J93</v>
          </cell>
          <cell r="C1052" t="str">
            <v>KEY CONTRIBUTOR SHARES PAYOUT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197</v>
          </cell>
          <cell r="I1052" t="str">
            <v>33</v>
          </cell>
          <cell r="J1052" t="str">
            <v>FINANCIAL</v>
          </cell>
          <cell r="K1052" t="str">
            <v>NonBarg</v>
          </cell>
          <cell r="L1052" t="str">
            <v>NonProd</v>
          </cell>
          <cell r="M1052" t="str">
            <v>No</v>
          </cell>
          <cell r="N1052" t="str">
            <v>Other</v>
          </cell>
          <cell r="O1052">
            <v>0</v>
          </cell>
          <cell r="P1052">
            <v>132949.20000000001</v>
          </cell>
          <cell r="Q1052">
            <v>0</v>
          </cell>
          <cell r="R1052">
            <v>0</v>
          </cell>
          <cell r="S1052">
            <v>0</v>
          </cell>
        </row>
        <row r="1053">
          <cell r="B1053" t="str">
            <v>J93</v>
          </cell>
          <cell r="C1053" t="str">
            <v>KEY CONTRIBUTOR SHARES PAYOUT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305</v>
          </cell>
          <cell r="I1053" t="str">
            <v>34</v>
          </cell>
          <cell r="J1053" t="str">
            <v>HUMAN RESRC &amp; CORP SVCS</v>
          </cell>
          <cell r="K1053" t="str">
            <v>NonBarg</v>
          </cell>
          <cell r="L1053" t="str">
            <v>NonProd</v>
          </cell>
          <cell r="M1053" t="str">
            <v>No</v>
          </cell>
          <cell r="N1053" t="str">
            <v>Other</v>
          </cell>
          <cell r="O1053">
            <v>0</v>
          </cell>
          <cell r="P1053">
            <v>151665.34</v>
          </cell>
          <cell r="Q1053">
            <v>0</v>
          </cell>
          <cell r="R1053">
            <v>0</v>
          </cell>
          <cell r="S1053">
            <v>0</v>
          </cell>
        </row>
        <row r="1054">
          <cell r="B1054" t="str">
            <v>J93</v>
          </cell>
          <cell r="C1054" t="str">
            <v>KEY CONTRIBUTOR SHARES PAYOUT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403</v>
          </cell>
          <cell r="I1054" t="str">
            <v>35</v>
          </cell>
          <cell r="J1054" t="str">
            <v>GENERAL COUNSEL</v>
          </cell>
          <cell r="K1054" t="str">
            <v>NonBarg</v>
          </cell>
          <cell r="L1054" t="str">
            <v>NonProd</v>
          </cell>
          <cell r="M1054" t="str">
            <v>No</v>
          </cell>
          <cell r="N1054" t="str">
            <v>Other</v>
          </cell>
          <cell r="O1054">
            <v>0</v>
          </cell>
          <cell r="P1054">
            <v>54629.279999999999</v>
          </cell>
          <cell r="Q1054">
            <v>0</v>
          </cell>
          <cell r="R1054">
            <v>0</v>
          </cell>
          <cell r="S1054">
            <v>0</v>
          </cell>
        </row>
        <row r="1055">
          <cell r="B1055" t="str">
            <v>J93</v>
          </cell>
          <cell r="C1055" t="str">
            <v>KEY CONTRIBUTOR SHARES PAYOUT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502</v>
          </cell>
          <cell r="I1055" t="str">
            <v>37</v>
          </cell>
          <cell r="J1055" t="str">
            <v>CORP COMMUNICATIONS</v>
          </cell>
          <cell r="K1055" t="str">
            <v>NonBarg</v>
          </cell>
          <cell r="L1055" t="str">
            <v>NonProd</v>
          </cell>
          <cell r="M1055" t="str">
            <v>No</v>
          </cell>
          <cell r="N1055" t="str">
            <v>Other</v>
          </cell>
          <cell r="O1055">
            <v>0</v>
          </cell>
          <cell r="P1055">
            <v>16558.759999999998</v>
          </cell>
          <cell r="Q1055">
            <v>0</v>
          </cell>
          <cell r="R1055">
            <v>0</v>
          </cell>
          <cell r="S1055">
            <v>0</v>
          </cell>
        </row>
        <row r="1056">
          <cell r="B1056" t="str">
            <v>J93</v>
          </cell>
          <cell r="C1056" t="str">
            <v>KEY CONTRIBUTOR SHARES PAYOUT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556</v>
          </cell>
          <cell r="I1056" t="str">
            <v>38</v>
          </cell>
          <cell r="J1056" t="str">
            <v>INTERNAL AUDITING</v>
          </cell>
          <cell r="K1056" t="str">
            <v>NonBarg</v>
          </cell>
          <cell r="L1056" t="str">
            <v>NonProd</v>
          </cell>
          <cell r="M1056" t="str">
            <v>No</v>
          </cell>
          <cell r="N1056" t="str">
            <v>Other</v>
          </cell>
          <cell r="O1056">
            <v>0</v>
          </cell>
          <cell r="P1056">
            <v>5891.09</v>
          </cell>
          <cell r="Q1056">
            <v>0</v>
          </cell>
          <cell r="R1056">
            <v>0</v>
          </cell>
          <cell r="S1056">
            <v>0</v>
          </cell>
        </row>
        <row r="1057">
          <cell r="B1057" t="str">
            <v>J93</v>
          </cell>
          <cell r="C1057" t="str">
            <v>KEY CONTRIBUTOR SHARES PAYOUT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633</v>
          </cell>
          <cell r="I1057" t="str">
            <v>51</v>
          </cell>
          <cell r="J1057" t="str">
            <v>CUSTOMER SERVICE</v>
          </cell>
          <cell r="K1057" t="str">
            <v>NonBarg</v>
          </cell>
          <cell r="L1057" t="str">
            <v>NonProd</v>
          </cell>
          <cell r="M1057" t="str">
            <v>No</v>
          </cell>
          <cell r="N1057" t="str">
            <v>Other</v>
          </cell>
          <cell r="O1057">
            <v>0</v>
          </cell>
          <cell r="P1057">
            <v>135285.04999999999</v>
          </cell>
          <cell r="Q1057">
            <v>0</v>
          </cell>
          <cell r="R1057">
            <v>0</v>
          </cell>
          <cell r="S1057">
            <v>0</v>
          </cell>
        </row>
        <row r="1058">
          <cell r="B1058" t="str">
            <v>J93</v>
          </cell>
          <cell r="C1058" t="str">
            <v>KEY CONTRIBUTOR SHARES PAYOUT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750</v>
          </cell>
          <cell r="I1058" t="str">
            <v>53</v>
          </cell>
          <cell r="J1058" t="str">
            <v>POWER SYSTEMS</v>
          </cell>
          <cell r="K1058" t="str">
            <v>NonBarg</v>
          </cell>
          <cell r="L1058" t="str">
            <v>NonProd</v>
          </cell>
          <cell r="M1058" t="str">
            <v>No</v>
          </cell>
          <cell r="N1058" t="str">
            <v>Other</v>
          </cell>
          <cell r="O1058">
            <v>0</v>
          </cell>
          <cell r="P1058">
            <v>407320.37</v>
          </cell>
          <cell r="Q1058">
            <v>0</v>
          </cell>
          <cell r="R1058">
            <v>0</v>
          </cell>
          <cell r="S1058">
            <v>0</v>
          </cell>
        </row>
        <row r="1059">
          <cell r="B1059" t="str">
            <v>J93</v>
          </cell>
          <cell r="C1059" t="str">
            <v>KEY CONTRIBUTOR SHARES PAYOUT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848</v>
          </cell>
          <cell r="I1059" t="str">
            <v>54</v>
          </cell>
          <cell r="J1059" t="str">
            <v>RESOURCE PLANNING</v>
          </cell>
          <cell r="K1059" t="str">
            <v>NonBarg</v>
          </cell>
          <cell r="L1059" t="str">
            <v>NonProd</v>
          </cell>
          <cell r="M1059" t="str">
            <v>No</v>
          </cell>
          <cell r="N1059" t="str">
            <v>Other</v>
          </cell>
          <cell r="O1059">
            <v>0</v>
          </cell>
          <cell r="P1059">
            <v>14788.1</v>
          </cell>
          <cell r="Q1059">
            <v>0</v>
          </cell>
          <cell r="R1059">
            <v>0</v>
          </cell>
          <cell r="S1059">
            <v>0</v>
          </cell>
        </row>
        <row r="1060">
          <cell r="B1060" t="str">
            <v>J93</v>
          </cell>
          <cell r="C1060" t="str">
            <v>KEY CONTRIBUTOR SHARES PAYOUT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923</v>
          </cell>
          <cell r="I1060" t="str">
            <v>56</v>
          </cell>
          <cell r="J1060" t="str">
            <v>POWER GENERATION</v>
          </cell>
          <cell r="K1060" t="str">
            <v>NonBarg</v>
          </cell>
          <cell r="L1060" t="str">
            <v>NonProd</v>
          </cell>
          <cell r="M1060" t="str">
            <v>No</v>
          </cell>
          <cell r="N1060" t="str">
            <v>Other</v>
          </cell>
          <cell r="O1060">
            <v>0</v>
          </cell>
          <cell r="P1060">
            <v>213452.21</v>
          </cell>
          <cell r="Q1060">
            <v>0</v>
          </cell>
          <cell r="R1060">
            <v>0</v>
          </cell>
          <cell r="S1060">
            <v>0</v>
          </cell>
        </row>
        <row r="1061">
          <cell r="B1061" t="str">
            <v>J93</v>
          </cell>
          <cell r="C1061" t="str">
            <v>KEY CONTRIBUTOR SHARES PAYOUT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1029</v>
          </cell>
          <cell r="I1061" t="str">
            <v>58</v>
          </cell>
          <cell r="J1061" t="str">
            <v>INFO MANAGEMENT</v>
          </cell>
          <cell r="K1061" t="str">
            <v>NonBarg</v>
          </cell>
          <cell r="L1061" t="str">
            <v>NonProd</v>
          </cell>
          <cell r="M1061" t="str">
            <v>No</v>
          </cell>
          <cell r="N1061" t="str">
            <v>Other</v>
          </cell>
          <cell r="O1061">
            <v>0</v>
          </cell>
          <cell r="P1061">
            <v>198863.44</v>
          </cell>
          <cell r="Q1061">
            <v>0</v>
          </cell>
          <cell r="R1061">
            <v>0</v>
          </cell>
          <cell r="S1061">
            <v>0</v>
          </cell>
        </row>
        <row r="1062">
          <cell r="B1062" t="str">
            <v>J93</v>
          </cell>
          <cell r="C1062" t="str">
            <v>KEY CONTRIBUTOR SHARES PAYOUT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1087</v>
          </cell>
          <cell r="I1062" t="str">
            <v>61</v>
          </cell>
          <cell r="J1062" t="str">
            <v>GOVT AFFAIRS - STATE</v>
          </cell>
          <cell r="K1062" t="str">
            <v>NonBarg</v>
          </cell>
          <cell r="L1062" t="str">
            <v>NonProd</v>
          </cell>
          <cell r="M1062" t="str">
            <v>No</v>
          </cell>
          <cell r="N1062" t="str">
            <v>Other</v>
          </cell>
          <cell r="O1062">
            <v>0</v>
          </cell>
          <cell r="P1062">
            <v>10826.69</v>
          </cell>
          <cell r="Q1062">
            <v>0</v>
          </cell>
          <cell r="R1062">
            <v>0</v>
          </cell>
          <cell r="S1062">
            <v>0</v>
          </cell>
        </row>
        <row r="1063">
          <cell r="B1063" t="str">
            <v>J93</v>
          </cell>
          <cell r="C1063" t="str">
            <v>KEY CONTRIBUTOR SHARES PAYOUT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1139</v>
          </cell>
          <cell r="I1063" t="str">
            <v>62</v>
          </cell>
          <cell r="J1063" t="str">
            <v>ENERGY MARKETING</v>
          </cell>
          <cell r="K1063" t="str">
            <v>NonBarg</v>
          </cell>
          <cell r="L1063" t="str">
            <v>NonProd</v>
          </cell>
          <cell r="M1063" t="str">
            <v>No</v>
          </cell>
          <cell r="N1063" t="str">
            <v>Other</v>
          </cell>
          <cell r="O1063">
            <v>0</v>
          </cell>
          <cell r="P1063">
            <v>41948.57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J93</v>
          </cell>
          <cell r="C1064" t="str">
            <v>KEY CONTRIBUTOR SHARES PAYOUT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1199</v>
          </cell>
          <cell r="I1064" t="str">
            <v>63</v>
          </cell>
          <cell r="J1064" t="str">
            <v>REGULATORY AFFAIRS</v>
          </cell>
          <cell r="K1064" t="str">
            <v>NonBarg</v>
          </cell>
          <cell r="L1064" t="str">
            <v>NonProd</v>
          </cell>
          <cell r="M1064" t="str">
            <v>No</v>
          </cell>
          <cell r="N1064" t="str">
            <v>Other</v>
          </cell>
          <cell r="O1064">
            <v>0</v>
          </cell>
          <cell r="P1064">
            <v>32971.699999999997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P02</v>
          </cell>
          <cell r="C1065" t="str">
            <v>DEF COMP BASE SAL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198</v>
          </cell>
          <cell r="I1065" t="str">
            <v>33</v>
          </cell>
          <cell r="J1065" t="str">
            <v>FINANCIAL</v>
          </cell>
          <cell r="K1065" t="str">
            <v>NonBarg</v>
          </cell>
          <cell r="L1065" t="str">
            <v>NonProd</v>
          </cell>
          <cell r="M1065" t="str">
            <v>No</v>
          </cell>
          <cell r="N1065" t="str">
            <v>Other</v>
          </cell>
          <cell r="O1065">
            <v>0</v>
          </cell>
          <cell r="P1065">
            <v>-297632.76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P04</v>
          </cell>
          <cell r="C1066" t="str">
            <v>DEF COMP PAYOUT-PRIN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74</v>
          </cell>
          <cell r="I1066" t="str">
            <v>31</v>
          </cell>
          <cell r="J1066" t="str">
            <v>NUCLEAR DIVISION</v>
          </cell>
          <cell r="K1066" t="str">
            <v>NonBarg</v>
          </cell>
          <cell r="L1066" t="str">
            <v>NonProd</v>
          </cell>
          <cell r="M1066" t="str">
            <v>No</v>
          </cell>
          <cell r="N1066" t="str">
            <v>Other</v>
          </cell>
          <cell r="O1066">
            <v>0</v>
          </cell>
          <cell r="P1066">
            <v>4157.3999999999996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P04</v>
          </cell>
          <cell r="C1067" t="str">
            <v>DEF COMP PAYOUT-PRIN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199</v>
          </cell>
          <cell r="I1067" t="str">
            <v>33</v>
          </cell>
          <cell r="J1067" t="str">
            <v>FINANCIAL</v>
          </cell>
          <cell r="K1067" t="str">
            <v>NonBarg</v>
          </cell>
          <cell r="L1067" t="str">
            <v>NonProd</v>
          </cell>
          <cell r="M1067" t="str">
            <v>No</v>
          </cell>
          <cell r="N1067" t="str">
            <v>Other</v>
          </cell>
          <cell r="O1067">
            <v>0</v>
          </cell>
          <cell r="P1067">
            <v>378431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P04</v>
          </cell>
          <cell r="C1068" t="str">
            <v>DEF COMP PAYOUT-PRIN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306</v>
          </cell>
          <cell r="I1068" t="str">
            <v>34</v>
          </cell>
          <cell r="J1068" t="str">
            <v>HUMAN RESRC &amp; CORP SVCS</v>
          </cell>
          <cell r="K1068" t="str">
            <v>NonBarg</v>
          </cell>
          <cell r="L1068" t="str">
            <v>NonProd</v>
          </cell>
          <cell r="M1068" t="str">
            <v>No</v>
          </cell>
          <cell r="N1068" t="str">
            <v>Other</v>
          </cell>
          <cell r="O1068">
            <v>0</v>
          </cell>
          <cell r="P1068">
            <v>52432.38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P04</v>
          </cell>
          <cell r="C1069" t="str">
            <v>DEF COMP PAYOUT-PRIN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1030</v>
          </cell>
          <cell r="I1069" t="str">
            <v>58</v>
          </cell>
          <cell r="J1069" t="str">
            <v>INFO MANAGEMENT</v>
          </cell>
          <cell r="K1069" t="str">
            <v>NonBarg</v>
          </cell>
          <cell r="L1069" t="str">
            <v>NonProd</v>
          </cell>
          <cell r="M1069" t="str">
            <v>No</v>
          </cell>
          <cell r="N1069" t="str">
            <v>Other</v>
          </cell>
          <cell r="O1069">
            <v>0</v>
          </cell>
          <cell r="P1069">
            <v>11938.94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P05</v>
          </cell>
          <cell r="C1070" t="str">
            <v>DEF COMP PAYOUT-PRIN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200</v>
          </cell>
          <cell r="I1070" t="str">
            <v>33</v>
          </cell>
          <cell r="J1070" t="str">
            <v>FINANCIAL</v>
          </cell>
          <cell r="K1070" t="str">
            <v>NonBarg</v>
          </cell>
          <cell r="L1070" t="str">
            <v>NonProd</v>
          </cell>
          <cell r="M1070" t="str">
            <v>No</v>
          </cell>
          <cell r="N1070" t="str">
            <v>Other</v>
          </cell>
          <cell r="O1070">
            <v>0</v>
          </cell>
          <cell r="P1070">
            <v>10419137.810000001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P09</v>
          </cell>
          <cell r="C1071" t="str">
            <v>THRIFT DIV INCOME NO BUP W/H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62</v>
          </cell>
          <cell r="I1071" t="str">
            <v>31</v>
          </cell>
          <cell r="J1071" t="str">
            <v>NUCLEAR DIVISION</v>
          </cell>
          <cell r="K1071" t="str">
            <v>Barg</v>
          </cell>
          <cell r="L1071" t="str">
            <v>NonProd</v>
          </cell>
          <cell r="M1071" t="str">
            <v>No</v>
          </cell>
          <cell r="N1071" t="str">
            <v>Other</v>
          </cell>
          <cell r="O1071">
            <v>0</v>
          </cell>
          <cell r="P1071">
            <v>64526.33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P09</v>
          </cell>
          <cell r="C1072" t="str">
            <v>THRIFT DIV INCOME NO BUP W/H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149</v>
          </cell>
          <cell r="I1072" t="str">
            <v>34</v>
          </cell>
          <cell r="J1072" t="str">
            <v>HUMAN RESRC &amp; CORP SVCS</v>
          </cell>
          <cell r="K1072" t="str">
            <v>Barg</v>
          </cell>
          <cell r="L1072" t="str">
            <v>NonProd</v>
          </cell>
          <cell r="M1072" t="str">
            <v>No</v>
          </cell>
          <cell r="N1072" t="str">
            <v>Other</v>
          </cell>
          <cell r="O1072">
            <v>0</v>
          </cell>
          <cell r="P1072">
            <v>6794.35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P09</v>
          </cell>
          <cell r="C1073" t="str">
            <v>THRIFT DIV INCOME NO BUP W/H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202</v>
          </cell>
          <cell r="I1073" t="str">
            <v>51</v>
          </cell>
          <cell r="J1073" t="str">
            <v>CUSTOMER SERVICE</v>
          </cell>
          <cell r="K1073" t="str">
            <v>Barg</v>
          </cell>
          <cell r="L1073" t="str">
            <v>NonProd</v>
          </cell>
          <cell r="M1073" t="str">
            <v>No</v>
          </cell>
          <cell r="N1073" t="str">
            <v>Other</v>
          </cell>
          <cell r="O1073">
            <v>0</v>
          </cell>
          <cell r="P1073">
            <v>3223.34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P09</v>
          </cell>
          <cell r="C1074" t="str">
            <v>THRIFT DIV INCOME NO BUP W/H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275</v>
          </cell>
          <cell r="I1074" t="str">
            <v>53</v>
          </cell>
          <cell r="J1074" t="str">
            <v>POWER SYSTEMS</v>
          </cell>
          <cell r="K1074" t="str">
            <v>Barg</v>
          </cell>
          <cell r="L1074" t="str">
            <v>NonProd</v>
          </cell>
          <cell r="M1074" t="str">
            <v>No</v>
          </cell>
          <cell r="N1074" t="str">
            <v>Other</v>
          </cell>
          <cell r="O1074">
            <v>0</v>
          </cell>
          <cell r="P1074">
            <v>287447.59000000003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P09</v>
          </cell>
          <cell r="C1075" t="str">
            <v>THRIFT DIV INCOME NO BUP W/H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402</v>
          </cell>
          <cell r="I1075" t="str">
            <v>56</v>
          </cell>
          <cell r="J1075" t="str">
            <v>POWER GENERATION</v>
          </cell>
          <cell r="K1075" t="str">
            <v>Barg</v>
          </cell>
          <cell r="L1075" t="str">
            <v>NonProd</v>
          </cell>
          <cell r="M1075" t="str">
            <v>No</v>
          </cell>
          <cell r="N1075" t="str">
            <v>Other</v>
          </cell>
          <cell r="O1075">
            <v>0</v>
          </cell>
          <cell r="P1075">
            <v>70681.899999999994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P09</v>
          </cell>
          <cell r="C1076" t="str">
            <v>THRIFT DIV INCOME NO BUP W/H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473</v>
          </cell>
          <cell r="I1076" t="str">
            <v>58</v>
          </cell>
          <cell r="J1076" t="str">
            <v>INFO MANAGEMENT</v>
          </cell>
          <cell r="K1076" t="str">
            <v>Barg</v>
          </cell>
          <cell r="L1076" t="str">
            <v>NonProd</v>
          </cell>
          <cell r="M1076" t="str">
            <v>No</v>
          </cell>
          <cell r="N1076" t="str">
            <v>Other</v>
          </cell>
          <cell r="O1076">
            <v>0</v>
          </cell>
          <cell r="P1076">
            <v>1549.48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P09</v>
          </cell>
          <cell r="C1077" t="str">
            <v>THRIFT DIV INCOME NO BUP W/H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75</v>
          </cell>
          <cell r="I1077" t="str">
            <v>31</v>
          </cell>
          <cell r="J1077" t="str">
            <v>NUCLEAR DIVISION</v>
          </cell>
          <cell r="K1077" t="str">
            <v>NonBarg</v>
          </cell>
          <cell r="L1077" t="str">
            <v>NonProd</v>
          </cell>
          <cell r="M1077" t="str">
            <v>No</v>
          </cell>
          <cell r="N1077" t="str">
            <v>Other</v>
          </cell>
          <cell r="O1077">
            <v>0</v>
          </cell>
          <cell r="P1077">
            <v>194435.71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P09</v>
          </cell>
          <cell r="C1078" t="str">
            <v>THRIFT DIV INCOME NO BUP W/H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201</v>
          </cell>
          <cell r="I1078" t="str">
            <v>33</v>
          </cell>
          <cell r="J1078" t="str">
            <v>FINANCIAL</v>
          </cell>
          <cell r="K1078" t="str">
            <v>NonBarg</v>
          </cell>
          <cell r="L1078" t="str">
            <v>NonProd</v>
          </cell>
          <cell r="M1078" t="str">
            <v>No</v>
          </cell>
          <cell r="N1078" t="str">
            <v>Other</v>
          </cell>
          <cell r="O1078">
            <v>0</v>
          </cell>
          <cell r="P1078">
            <v>44044.39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P09</v>
          </cell>
          <cell r="C1079" t="str">
            <v>THRIFT DIV INCOME NO BUP W/H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307</v>
          </cell>
          <cell r="I1079" t="str">
            <v>34</v>
          </cell>
          <cell r="J1079" t="str">
            <v>HUMAN RESRC &amp; CORP SVCS</v>
          </cell>
          <cell r="K1079" t="str">
            <v>NonBarg</v>
          </cell>
          <cell r="L1079" t="str">
            <v>NonProd</v>
          </cell>
          <cell r="M1079" t="str">
            <v>No</v>
          </cell>
          <cell r="N1079" t="str">
            <v>Other</v>
          </cell>
          <cell r="O1079">
            <v>0</v>
          </cell>
          <cell r="P1079">
            <v>117028.58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P09</v>
          </cell>
          <cell r="C1080" t="str">
            <v>THRIFT DIV INCOME NO BUP W/H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404</v>
          </cell>
          <cell r="I1080" t="str">
            <v>35</v>
          </cell>
          <cell r="J1080" t="str">
            <v>GENERAL COUNSEL</v>
          </cell>
          <cell r="K1080" t="str">
            <v>NonBarg</v>
          </cell>
          <cell r="L1080" t="str">
            <v>NonProd</v>
          </cell>
          <cell r="M1080" t="str">
            <v>No</v>
          </cell>
          <cell r="N1080" t="str">
            <v>Other</v>
          </cell>
          <cell r="O1080">
            <v>0</v>
          </cell>
          <cell r="P1080">
            <v>13666.13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P09</v>
          </cell>
          <cell r="C1081" t="str">
            <v>THRIFT DIV INCOME NO BUP W/H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455</v>
          </cell>
          <cell r="I1081" t="str">
            <v>36</v>
          </cell>
          <cell r="J1081" t="str">
            <v>GOVT AFFAIRS - FED</v>
          </cell>
          <cell r="K1081" t="str">
            <v>NonBarg</v>
          </cell>
          <cell r="L1081" t="str">
            <v>NonProd</v>
          </cell>
          <cell r="M1081" t="str">
            <v>No</v>
          </cell>
          <cell r="N1081" t="str">
            <v>Other</v>
          </cell>
          <cell r="O1081">
            <v>0</v>
          </cell>
          <cell r="P1081">
            <v>365.97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P09</v>
          </cell>
          <cell r="C1082" t="str">
            <v>THRIFT DIV INCOME NO BUP W/H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503</v>
          </cell>
          <cell r="I1082" t="str">
            <v>37</v>
          </cell>
          <cell r="J1082" t="str">
            <v>CORP COMMUNICATIONS</v>
          </cell>
          <cell r="K1082" t="str">
            <v>NonBarg</v>
          </cell>
          <cell r="L1082" t="str">
            <v>NonProd</v>
          </cell>
          <cell r="M1082" t="str">
            <v>No</v>
          </cell>
          <cell r="N1082" t="str">
            <v>Other</v>
          </cell>
          <cell r="O1082">
            <v>0</v>
          </cell>
          <cell r="P1082">
            <v>12132.16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P09</v>
          </cell>
          <cell r="C1083" t="str">
            <v>THRIFT DIV INCOME NO BUP W/H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557</v>
          </cell>
          <cell r="I1083" t="str">
            <v>38</v>
          </cell>
          <cell r="J1083" t="str">
            <v>INTERNAL AUDITING</v>
          </cell>
          <cell r="K1083" t="str">
            <v>NonBarg</v>
          </cell>
          <cell r="L1083" t="str">
            <v>NonProd</v>
          </cell>
          <cell r="M1083" t="str">
            <v>No</v>
          </cell>
          <cell r="N1083" t="str">
            <v>Other</v>
          </cell>
          <cell r="O1083">
            <v>0</v>
          </cell>
          <cell r="P1083">
            <v>2184.1799999999998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P09</v>
          </cell>
          <cell r="C1084" t="str">
            <v>THRIFT DIV INCOME NO BUP W/H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634</v>
          </cell>
          <cell r="I1084" t="str">
            <v>51</v>
          </cell>
          <cell r="J1084" t="str">
            <v>CUSTOMER SERVICE</v>
          </cell>
          <cell r="K1084" t="str">
            <v>NonBarg</v>
          </cell>
          <cell r="L1084" t="str">
            <v>NonProd</v>
          </cell>
          <cell r="M1084" t="str">
            <v>No</v>
          </cell>
          <cell r="N1084" t="str">
            <v>Other</v>
          </cell>
          <cell r="O1084">
            <v>0</v>
          </cell>
          <cell r="P1084">
            <v>260809.44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P09</v>
          </cell>
          <cell r="C1085" t="str">
            <v>THRIFT DIV INCOME NO BUP W/H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751</v>
          </cell>
          <cell r="I1085" t="str">
            <v>53</v>
          </cell>
          <cell r="J1085" t="str">
            <v>POWER SYSTEMS</v>
          </cell>
          <cell r="K1085" t="str">
            <v>NonBarg</v>
          </cell>
          <cell r="L1085" t="str">
            <v>NonProd</v>
          </cell>
          <cell r="M1085" t="str">
            <v>No</v>
          </cell>
          <cell r="N1085" t="str">
            <v>Other</v>
          </cell>
          <cell r="O1085">
            <v>0</v>
          </cell>
          <cell r="P1085">
            <v>451316.32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P09</v>
          </cell>
          <cell r="C1086" t="str">
            <v>THRIFT DIV INCOME NO BUP W/H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849</v>
          </cell>
          <cell r="I1086" t="str">
            <v>54</v>
          </cell>
          <cell r="J1086" t="str">
            <v>RESOURCE PLANNING</v>
          </cell>
          <cell r="K1086" t="str">
            <v>NonBarg</v>
          </cell>
          <cell r="L1086" t="str">
            <v>NonProd</v>
          </cell>
          <cell r="M1086" t="str">
            <v>No</v>
          </cell>
          <cell r="N1086" t="str">
            <v>Other</v>
          </cell>
          <cell r="O1086">
            <v>0</v>
          </cell>
          <cell r="P1086">
            <v>11441.86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P09</v>
          </cell>
          <cell r="C1087" t="str">
            <v>THRIFT DIV INCOME NO BUP W/H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924</v>
          </cell>
          <cell r="I1087" t="str">
            <v>56</v>
          </cell>
          <cell r="J1087" t="str">
            <v>POWER GENERATION</v>
          </cell>
          <cell r="K1087" t="str">
            <v>NonBarg</v>
          </cell>
          <cell r="L1087" t="str">
            <v>NonProd</v>
          </cell>
          <cell r="M1087" t="str">
            <v>No</v>
          </cell>
          <cell r="N1087" t="str">
            <v>Other</v>
          </cell>
          <cell r="O1087">
            <v>0</v>
          </cell>
          <cell r="P1087">
            <v>111387.7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P09</v>
          </cell>
          <cell r="C1088" t="str">
            <v>THRIFT DIV INCOME NO BUP W/H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1031</v>
          </cell>
          <cell r="I1088" t="str">
            <v>58</v>
          </cell>
          <cell r="J1088" t="str">
            <v>INFO MANAGEMENT</v>
          </cell>
          <cell r="K1088" t="str">
            <v>NonBarg</v>
          </cell>
          <cell r="L1088" t="str">
            <v>NonProd</v>
          </cell>
          <cell r="M1088" t="str">
            <v>No</v>
          </cell>
          <cell r="N1088" t="str">
            <v>Other</v>
          </cell>
          <cell r="O1088">
            <v>0</v>
          </cell>
          <cell r="P1088">
            <v>131493.57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P09</v>
          </cell>
          <cell r="C1089" t="str">
            <v>THRIFT DIV INCOME NO BUP W/H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1140</v>
          </cell>
          <cell r="I1089" t="str">
            <v>62</v>
          </cell>
          <cell r="J1089" t="str">
            <v>ENERGY MARKETING</v>
          </cell>
          <cell r="K1089" t="str">
            <v>NonBarg</v>
          </cell>
          <cell r="L1089" t="str">
            <v>NonProd</v>
          </cell>
          <cell r="M1089" t="str">
            <v>No</v>
          </cell>
          <cell r="N1089" t="str">
            <v>Other</v>
          </cell>
          <cell r="O1089">
            <v>0</v>
          </cell>
          <cell r="P1089">
            <v>2101.7199999999998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P09</v>
          </cell>
          <cell r="C1090" t="str">
            <v>THRIFT DIV INCOME NO BUP W/H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1200</v>
          </cell>
          <cell r="I1090" t="str">
            <v>63</v>
          </cell>
          <cell r="J1090" t="str">
            <v>REGULATORY AFFAIRS</v>
          </cell>
          <cell r="K1090" t="str">
            <v>NonBarg</v>
          </cell>
          <cell r="L1090" t="str">
            <v>NonProd</v>
          </cell>
          <cell r="M1090" t="str">
            <v>No</v>
          </cell>
          <cell r="N1090" t="str">
            <v>Other</v>
          </cell>
          <cell r="O1090">
            <v>0</v>
          </cell>
          <cell r="P1090">
            <v>17525.3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P30</v>
          </cell>
          <cell r="C1091" t="str">
            <v>STOCK OPTION TAX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76</v>
          </cell>
          <cell r="I1091" t="str">
            <v>31</v>
          </cell>
          <cell r="J1091" t="str">
            <v>NUCLEAR DIVISION</v>
          </cell>
          <cell r="K1091" t="str">
            <v>NonBarg</v>
          </cell>
          <cell r="L1091" t="str">
            <v>NonProd</v>
          </cell>
          <cell r="M1091" t="str">
            <v>No</v>
          </cell>
          <cell r="N1091" t="str">
            <v>Other</v>
          </cell>
          <cell r="O1091">
            <v>0</v>
          </cell>
          <cell r="P1091">
            <v>289597.15999999997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P30</v>
          </cell>
          <cell r="C1092" t="str">
            <v>STOCK OPTION TAX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202</v>
          </cell>
          <cell r="I1092" t="str">
            <v>33</v>
          </cell>
          <cell r="J1092" t="str">
            <v>FINANCIAL</v>
          </cell>
          <cell r="K1092" t="str">
            <v>NonBarg</v>
          </cell>
          <cell r="L1092" t="str">
            <v>NonProd</v>
          </cell>
          <cell r="M1092" t="str">
            <v>No</v>
          </cell>
          <cell r="N1092" t="str">
            <v>Other</v>
          </cell>
          <cell r="O1092">
            <v>0</v>
          </cell>
          <cell r="P1092">
            <v>42639.86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P30</v>
          </cell>
          <cell r="C1093" t="str">
            <v>STOCK OPTION TAX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308</v>
          </cell>
          <cell r="I1093" t="str">
            <v>34</v>
          </cell>
          <cell r="J1093" t="str">
            <v>HUMAN RESRC &amp; CORP SVCS</v>
          </cell>
          <cell r="K1093" t="str">
            <v>NonBarg</v>
          </cell>
          <cell r="L1093" t="str">
            <v>NonProd</v>
          </cell>
          <cell r="M1093" t="str">
            <v>No</v>
          </cell>
          <cell r="N1093" t="str">
            <v>Other</v>
          </cell>
          <cell r="O1093">
            <v>0</v>
          </cell>
          <cell r="P1093">
            <v>114007.05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P30</v>
          </cell>
          <cell r="C1094" t="str">
            <v>STOCK OPTION TAX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405</v>
          </cell>
          <cell r="I1094" t="str">
            <v>35</v>
          </cell>
          <cell r="J1094" t="str">
            <v>GENERAL COUNSEL</v>
          </cell>
          <cell r="K1094" t="str">
            <v>NonBarg</v>
          </cell>
          <cell r="L1094" t="str">
            <v>NonProd</v>
          </cell>
          <cell r="M1094" t="str">
            <v>No</v>
          </cell>
          <cell r="N1094" t="str">
            <v>Other</v>
          </cell>
          <cell r="O1094">
            <v>0</v>
          </cell>
          <cell r="P1094">
            <v>4701.3500000000004</v>
          </cell>
          <cell r="Q1094">
            <v>0</v>
          </cell>
          <cell r="R1094">
            <v>0</v>
          </cell>
          <cell r="S1094">
            <v>0</v>
          </cell>
        </row>
        <row r="1095">
          <cell r="B1095" t="str">
            <v>P30</v>
          </cell>
          <cell r="C1095" t="str">
            <v>STOCK OPTION TAX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456</v>
          </cell>
          <cell r="I1095" t="str">
            <v>36</v>
          </cell>
          <cell r="J1095" t="str">
            <v>GOVT AFFAIRS - FED</v>
          </cell>
          <cell r="K1095" t="str">
            <v>NonBarg</v>
          </cell>
          <cell r="L1095" t="str">
            <v>NonProd</v>
          </cell>
          <cell r="M1095" t="str">
            <v>No</v>
          </cell>
          <cell r="N1095" t="str">
            <v>Other</v>
          </cell>
          <cell r="O1095">
            <v>0</v>
          </cell>
          <cell r="P1095">
            <v>13139.79</v>
          </cell>
          <cell r="Q1095">
            <v>0</v>
          </cell>
          <cell r="R1095">
            <v>0</v>
          </cell>
          <cell r="S1095">
            <v>0</v>
          </cell>
        </row>
        <row r="1096">
          <cell r="B1096" t="str">
            <v>P30</v>
          </cell>
          <cell r="C1096" t="str">
            <v>STOCK OPTION TAX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635</v>
          </cell>
          <cell r="I1096" t="str">
            <v>51</v>
          </cell>
          <cell r="J1096" t="str">
            <v>CUSTOMER SERVICE</v>
          </cell>
          <cell r="K1096" t="str">
            <v>NonBarg</v>
          </cell>
          <cell r="L1096" t="str">
            <v>NonProd</v>
          </cell>
          <cell r="M1096" t="str">
            <v>No</v>
          </cell>
          <cell r="N1096" t="str">
            <v>Other</v>
          </cell>
          <cell r="O1096">
            <v>0</v>
          </cell>
          <cell r="P1096">
            <v>132233.35999999999</v>
          </cell>
          <cell r="Q1096">
            <v>0</v>
          </cell>
          <cell r="R1096">
            <v>0</v>
          </cell>
          <cell r="S1096">
            <v>0</v>
          </cell>
        </row>
        <row r="1097">
          <cell r="B1097" t="str">
            <v>P30</v>
          </cell>
          <cell r="C1097" t="str">
            <v>STOCK OPTION TAX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752</v>
          </cell>
          <cell r="I1097" t="str">
            <v>53</v>
          </cell>
          <cell r="J1097" t="str">
            <v>POWER SYSTEMS</v>
          </cell>
          <cell r="K1097" t="str">
            <v>NonBarg</v>
          </cell>
          <cell r="L1097" t="str">
            <v>NonProd</v>
          </cell>
          <cell r="M1097" t="str">
            <v>No</v>
          </cell>
          <cell r="N1097" t="str">
            <v>Other</v>
          </cell>
          <cell r="O1097">
            <v>0</v>
          </cell>
          <cell r="P1097">
            <v>175549.94</v>
          </cell>
          <cell r="Q1097">
            <v>0</v>
          </cell>
          <cell r="R1097">
            <v>0</v>
          </cell>
          <cell r="S1097">
            <v>0</v>
          </cell>
        </row>
        <row r="1098">
          <cell r="B1098" t="str">
            <v>P30</v>
          </cell>
          <cell r="C1098" t="str">
            <v>STOCK OPTION TAX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850</v>
          </cell>
          <cell r="I1098" t="str">
            <v>54</v>
          </cell>
          <cell r="J1098" t="str">
            <v>RESOURCE PLANNING</v>
          </cell>
          <cell r="K1098" t="str">
            <v>NonBarg</v>
          </cell>
          <cell r="L1098" t="str">
            <v>NonProd</v>
          </cell>
          <cell r="M1098" t="str">
            <v>No</v>
          </cell>
          <cell r="N1098" t="str">
            <v>Other</v>
          </cell>
          <cell r="O1098">
            <v>0</v>
          </cell>
          <cell r="P1098">
            <v>35026.129999999997</v>
          </cell>
          <cell r="Q1098">
            <v>0</v>
          </cell>
          <cell r="R1098">
            <v>0</v>
          </cell>
          <cell r="S1098">
            <v>0</v>
          </cell>
        </row>
        <row r="1099">
          <cell r="B1099" t="str">
            <v>P30</v>
          </cell>
          <cell r="C1099" t="str">
            <v>STOCK OPTION TAX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925</v>
          </cell>
          <cell r="I1099" t="str">
            <v>56</v>
          </cell>
          <cell r="J1099" t="str">
            <v>POWER GENERATION</v>
          </cell>
          <cell r="K1099" t="str">
            <v>NonBarg</v>
          </cell>
          <cell r="L1099" t="str">
            <v>NonProd</v>
          </cell>
          <cell r="M1099" t="str">
            <v>No</v>
          </cell>
          <cell r="N1099" t="str">
            <v>Other</v>
          </cell>
          <cell r="O1099">
            <v>0</v>
          </cell>
          <cell r="P1099">
            <v>41697.01</v>
          </cell>
          <cell r="Q1099">
            <v>0</v>
          </cell>
          <cell r="R1099">
            <v>0</v>
          </cell>
          <cell r="S1099">
            <v>0</v>
          </cell>
        </row>
        <row r="1100">
          <cell r="B1100" t="str">
            <v>P30</v>
          </cell>
          <cell r="C1100" t="str">
            <v>STOCK OPTION TAX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1032</v>
          </cell>
          <cell r="I1100" t="str">
            <v>58</v>
          </cell>
          <cell r="J1100" t="str">
            <v>INFO MANAGEMENT</v>
          </cell>
          <cell r="K1100" t="str">
            <v>NonBarg</v>
          </cell>
          <cell r="L1100" t="str">
            <v>NonProd</v>
          </cell>
          <cell r="M1100" t="str">
            <v>No</v>
          </cell>
          <cell r="N1100" t="str">
            <v>Other</v>
          </cell>
          <cell r="O1100">
            <v>0</v>
          </cell>
          <cell r="P1100">
            <v>66227.39</v>
          </cell>
          <cell r="Q1100">
            <v>0</v>
          </cell>
          <cell r="R1100">
            <v>0</v>
          </cell>
          <cell r="S1100">
            <v>0</v>
          </cell>
        </row>
        <row r="1101">
          <cell r="B1101" t="str">
            <v>P30</v>
          </cell>
          <cell r="C1101" t="str">
            <v>STOCK OPTION TAX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1141</v>
          </cell>
          <cell r="I1101" t="str">
            <v>62</v>
          </cell>
          <cell r="J1101" t="str">
            <v>ENERGY MARKETING</v>
          </cell>
          <cell r="K1101" t="str">
            <v>NonBarg</v>
          </cell>
          <cell r="L1101" t="str">
            <v>NonProd</v>
          </cell>
          <cell r="M1101" t="str">
            <v>No</v>
          </cell>
          <cell r="N1101" t="str">
            <v>Other</v>
          </cell>
          <cell r="O1101">
            <v>0</v>
          </cell>
          <cell r="P1101">
            <v>21915.57</v>
          </cell>
          <cell r="Q1101">
            <v>0</v>
          </cell>
          <cell r="R1101">
            <v>0</v>
          </cell>
          <cell r="S1101">
            <v>0</v>
          </cell>
        </row>
        <row r="1102">
          <cell r="B1102" t="str">
            <v>P30</v>
          </cell>
          <cell r="C1102" t="str">
            <v>STOCK OPTION TAX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1201</v>
          </cell>
          <cell r="I1102" t="str">
            <v>63</v>
          </cell>
          <cell r="J1102" t="str">
            <v>REGULATORY AFFAIRS</v>
          </cell>
          <cell r="K1102" t="str">
            <v>NonBarg</v>
          </cell>
          <cell r="L1102" t="str">
            <v>NonProd</v>
          </cell>
          <cell r="M1102" t="str">
            <v>No</v>
          </cell>
          <cell r="N1102" t="str">
            <v>Other</v>
          </cell>
          <cell r="O1102">
            <v>0</v>
          </cell>
          <cell r="P1102">
            <v>28238.2</v>
          </cell>
          <cell r="Q1102">
            <v>0</v>
          </cell>
          <cell r="R1102">
            <v>0</v>
          </cell>
          <cell r="S1102">
            <v>0</v>
          </cell>
        </row>
        <row r="1103">
          <cell r="B1103" t="str">
            <v>P45</v>
          </cell>
          <cell r="C1103" t="str">
            <v>EXECUTIVE THRIFT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203</v>
          </cell>
          <cell r="I1103" t="str">
            <v>33</v>
          </cell>
          <cell r="J1103" t="str">
            <v>FINANCIAL</v>
          </cell>
          <cell r="K1103" t="str">
            <v>NonBarg</v>
          </cell>
          <cell r="L1103" t="str">
            <v>NonProd</v>
          </cell>
          <cell r="M1103" t="str">
            <v>No</v>
          </cell>
          <cell r="N1103" t="str">
            <v>Other</v>
          </cell>
          <cell r="O1103">
            <v>0</v>
          </cell>
          <cell r="P1103">
            <v>2922691.62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P45</v>
          </cell>
          <cell r="C1104" t="str">
            <v>EXECUTIVE THRIFT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309</v>
          </cell>
          <cell r="I1104" t="str">
            <v>34</v>
          </cell>
          <cell r="J1104" t="str">
            <v>HUMAN RESRC &amp; CORP SVCS</v>
          </cell>
          <cell r="K1104" t="str">
            <v>NonBarg</v>
          </cell>
          <cell r="L1104" t="str">
            <v>NonProd</v>
          </cell>
          <cell r="M1104" t="str">
            <v>No</v>
          </cell>
          <cell r="N1104" t="str">
            <v>Other</v>
          </cell>
          <cell r="O1104">
            <v>0</v>
          </cell>
          <cell r="P1104">
            <v>333461.46000000002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P45</v>
          </cell>
          <cell r="C1105" t="str">
            <v>EXECUTIVE THRIFT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1033</v>
          </cell>
          <cell r="I1105" t="str">
            <v>58</v>
          </cell>
          <cell r="J1105" t="str">
            <v>INFO MANAGEMENT</v>
          </cell>
          <cell r="K1105" t="str">
            <v>NonBarg</v>
          </cell>
          <cell r="L1105" t="str">
            <v>NonProd</v>
          </cell>
          <cell r="M1105" t="str">
            <v>No</v>
          </cell>
          <cell r="N1105" t="str">
            <v>Other</v>
          </cell>
          <cell r="O1105">
            <v>0</v>
          </cell>
          <cell r="P1105">
            <v>307307.62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P45</v>
          </cell>
          <cell r="C1106" t="str">
            <v>EXECUTIVE THRIFT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1142</v>
          </cell>
          <cell r="I1106" t="str">
            <v>62</v>
          </cell>
          <cell r="J1106" t="str">
            <v>ENERGY MARKETING</v>
          </cell>
          <cell r="K1106" t="str">
            <v>NonBarg</v>
          </cell>
          <cell r="L1106" t="str">
            <v>NonProd</v>
          </cell>
          <cell r="M1106" t="str">
            <v>No</v>
          </cell>
          <cell r="N1106" t="str">
            <v>Other</v>
          </cell>
          <cell r="O1106">
            <v>0</v>
          </cell>
          <cell r="P1106">
            <v>19615.38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P51</v>
          </cell>
          <cell r="C1107" t="str">
            <v>CC V INS RMB N-TX 1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204</v>
          </cell>
          <cell r="I1107" t="str">
            <v>33</v>
          </cell>
          <cell r="J1107" t="str">
            <v>FINANCIAL</v>
          </cell>
          <cell r="K1107" t="str">
            <v>NonBarg</v>
          </cell>
          <cell r="L1107" t="str">
            <v>NonProd</v>
          </cell>
          <cell r="M1107" t="str">
            <v>No</v>
          </cell>
          <cell r="N1107" t="str">
            <v>Other</v>
          </cell>
          <cell r="O1107">
            <v>0</v>
          </cell>
          <cell r="P1107">
            <v>324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P51</v>
          </cell>
          <cell r="C1108" t="str">
            <v>CC V INS RMB N-TX 1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406</v>
          </cell>
          <cell r="I1108" t="str">
            <v>35</v>
          </cell>
          <cell r="J1108" t="str">
            <v>GENERAL COUNSEL</v>
          </cell>
          <cell r="K1108" t="str">
            <v>NonBarg</v>
          </cell>
          <cell r="L1108" t="str">
            <v>NonProd</v>
          </cell>
          <cell r="M1108" t="str">
            <v>No</v>
          </cell>
          <cell r="N1108" t="str">
            <v>Other</v>
          </cell>
          <cell r="O1108">
            <v>0</v>
          </cell>
          <cell r="P1108">
            <v>324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P51</v>
          </cell>
          <cell r="C1109" t="str">
            <v>CC V INS RMB N-TX 1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504</v>
          </cell>
          <cell r="I1109" t="str">
            <v>37</v>
          </cell>
          <cell r="J1109" t="str">
            <v>CORP COMMUNICATIONS</v>
          </cell>
          <cell r="K1109" t="str">
            <v>NonBarg</v>
          </cell>
          <cell r="L1109" t="str">
            <v>NonProd</v>
          </cell>
          <cell r="M1109" t="str">
            <v>No</v>
          </cell>
          <cell r="N1109" t="str">
            <v>Other</v>
          </cell>
          <cell r="O1109">
            <v>0</v>
          </cell>
          <cell r="P1109">
            <v>324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P51</v>
          </cell>
          <cell r="C1110" t="str">
            <v>CC V INS RMB N-TX 1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636</v>
          </cell>
          <cell r="I1110" t="str">
            <v>51</v>
          </cell>
          <cell r="J1110" t="str">
            <v>CUSTOMER SERVICE</v>
          </cell>
          <cell r="K1110" t="str">
            <v>NonBarg</v>
          </cell>
          <cell r="L1110" t="str">
            <v>NonProd</v>
          </cell>
          <cell r="M1110" t="str">
            <v>No</v>
          </cell>
          <cell r="N1110" t="str">
            <v>Other</v>
          </cell>
          <cell r="O1110">
            <v>0</v>
          </cell>
          <cell r="P1110">
            <v>1957.5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P51</v>
          </cell>
          <cell r="C1111" t="str">
            <v>CC V INS RMB N-TX 1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753</v>
          </cell>
          <cell r="I1111" t="str">
            <v>53</v>
          </cell>
          <cell r="J1111" t="str">
            <v>POWER SYSTEMS</v>
          </cell>
          <cell r="K1111" t="str">
            <v>NonBarg</v>
          </cell>
          <cell r="L1111" t="str">
            <v>NonProd</v>
          </cell>
          <cell r="M1111" t="str">
            <v>No</v>
          </cell>
          <cell r="N1111" t="str">
            <v>Other</v>
          </cell>
          <cell r="O1111">
            <v>0</v>
          </cell>
          <cell r="P1111">
            <v>5872.5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P51</v>
          </cell>
          <cell r="C1112" t="str">
            <v>CC V INS RMB N-TX 1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926</v>
          </cell>
          <cell r="I1112" t="str">
            <v>56</v>
          </cell>
          <cell r="J1112" t="str">
            <v>POWER GENERATION</v>
          </cell>
          <cell r="K1112" t="str">
            <v>NonBarg</v>
          </cell>
          <cell r="L1112" t="str">
            <v>NonProd</v>
          </cell>
          <cell r="M1112" t="str">
            <v>No</v>
          </cell>
          <cell r="N1112" t="str">
            <v>Other</v>
          </cell>
          <cell r="O1112">
            <v>0</v>
          </cell>
          <cell r="P1112">
            <v>540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P51</v>
          </cell>
          <cell r="C1113" t="str">
            <v>CC V INS RMB N-TX 1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1034</v>
          </cell>
          <cell r="I1113" t="str">
            <v>58</v>
          </cell>
          <cell r="J1113" t="str">
            <v>INFO MANAGEMENT</v>
          </cell>
          <cell r="K1113" t="str">
            <v>NonBarg</v>
          </cell>
          <cell r="L1113" t="str">
            <v>NonProd</v>
          </cell>
          <cell r="M1113" t="str">
            <v>No</v>
          </cell>
          <cell r="N1113" t="str">
            <v>Other</v>
          </cell>
          <cell r="O1113">
            <v>0</v>
          </cell>
          <cell r="P1113">
            <v>1620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P52</v>
          </cell>
          <cell r="C1114" t="str">
            <v>CC V INS RMB N-TX 2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63</v>
          </cell>
          <cell r="I1114" t="str">
            <v>31</v>
          </cell>
          <cell r="J1114" t="str">
            <v>NUCLEAR DIVISION</v>
          </cell>
          <cell r="K1114" t="str">
            <v>Barg</v>
          </cell>
          <cell r="L1114" t="str">
            <v>NonProd</v>
          </cell>
          <cell r="M1114" t="str">
            <v>No</v>
          </cell>
          <cell r="N1114" t="str">
            <v>Other</v>
          </cell>
          <cell r="O1114">
            <v>0</v>
          </cell>
          <cell r="P1114">
            <v>222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P52</v>
          </cell>
          <cell r="C1115" t="str">
            <v>CC V INS RMB N-TX 2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276</v>
          </cell>
          <cell r="I1115" t="str">
            <v>53</v>
          </cell>
          <cell r="J1115" t="str">
            <v>POWER SYSTEMS</v>
          </cell>
          <cell r="K1115" t="str">
            <v>Barg</v>
          </cell>
          <cell r="L1115" t="str">
            <v>NonProd</v>
          </cell>
          <cell r="M1115" t="str">
            <v>No</v>
          </cell>
          <cell r="N1115" t="str">
            <v>Other</v>
          </cell>
          <cell r="O1115">
            <v>0</v>
          </cell>
          <cell r="P1115">
            <v>1369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P52</v>
          </cell>
          <cell r="C1116" t="str">
            <v>CC V INS RMB N-TX 2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205</v>
          </cell>
          <cell r="I1116" t="str">
            <v>33</v>
          </cell>
          <cell r="J1116" t="str">
            <v>FINANCIAL</v>
          </cell>
          <cell r="K1116" t="str">
            <v>NonBarg</v>
          </cell>
          <cell r="L1116" t="str">
            <v>NonProd</v>
          </cell>
          <cell r="M1116" t="str">
            <v>No</v>
          </cell>
          <cell r="N1116" t="str">
            <v>Other</v>
          </cell>
          <cell r="O1116">
            <v>0</v>
          </cell>
          <cell r="P1116">
            <v>3200.5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P52</v>
          </cell>
          <cell r="C1117" t="str">
            <v>CC V INS RMB N-TX 2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310</v>
          </cell>
          <cell r="I1117" t="str">
            <v>34</v>
          </cell>
          <cell r="J1117" t="str">
            <v>HUMAN RESRC &amp; CORP SVCS</v>
          </cell>
          <cell r="K1117" t="str">
            <v>NonBarg</v>
          </cell>
          <cell r="L1117" t="str">
            <v>NonProd</v>
          </cell>
          <cell r="M1117" t="str">
            <v>No</v>
          </cell>
          <cell r="N1117" t="str">
            <v>Other</v>
          </cell>
          <cell r="O1117">
            <v>0</v>
          </cell>
          <cell r="P1117">
            <v>35575.5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P52</v>
          </cell>
          <cell r="C1118" t="str">
            <v>CC V INS RMB N-TX 2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407</v>
          </cell>
          <cell r="I1118" t="str">
            <v>35</v>
          </cell>
          <cell r="J1118" t="str">
            <v>GENERAL COUNSEL</v>
          </cell>
          <cell r="K1118" t="str">
            <v>NonBarg</v>
          </cell>
          <cell r="L1118" t="str">
            <v>NonProd</v>
          </cell>
          <cell r="M1118" t="str">
            <v>No</v>
          </cell>
          <cell r="N1118" t="str">
            <v>Other</v>
          </cell>
          <cell r="O1118">
            <v>0</v>
          </cell>
          <cell r="P1118">
            <v>15207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P52</v>
          </cell>
          <cell r="C1119" t="str">
            <v>CC V INS RMB N-TX 2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457</v>
          </cell>
          <cell r="I1119" t="str">
            <v>36</v>
          </cell>
          <cell r="J1119" t="str">
            <v>GOVT AFFAIRS - FED</v>
          </cell>
          <cell r="K1119" t="str">
            <v>NonBarg</v>
          </cell>
          <cell r="L1119" t="str">
            <v>NonProd</v>
          </cell>
          <cell r="M1119" t="str">
            <v>No</v>
          </cell>
          <cell r="N1119" t="str">
            <v>Other</v>
          </cell>
          <cell r="O1119">
            <v>0</v>
          </cell>
          <cell r="P1119">
            <v>444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P52</v>
          </cell>
          <cell r="C1120" t="str">
            <v>CC V INS RMB N-TX 2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505</v>
          </cell>
          <cell r="I1120" t="str">
            <v>37</v>
          </cell>
          <cell r="J1120" t="str">
            <v>CORP COMMUNICATIONS</v>
          </cell>
          <cell r="K1120" t="str">
            <v>NonBarg</v>
          </cell>
          <cell r="L1120" t="str">
            <v>NonProd</v>
          </cell>
          <cell r="M1120" t="str">
            <v>No</v>
          </cell>
          <cell r="N1120" t="str">
            <v>Other</v>
          </cell>
          <cell r="O1120">
            <v>0</v>
          </cell>
          <cell r="P1120">
            <v>7992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P52</v>
          </cell>
          <cell r="C1121" t="str">
            <v>CC V INS RMB N-TX 2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558</v>
          </cell>
          <cell r="I1121" t="str">
            <v>38</v>
          </cell>
          <cell r="J1121" t="str">
            <v>INTERNAL AUDITING</v>
          </cell>
          <cell r="K1121" t="str">
            <v>NonBarg</v>
          </cell>
          <cell r="L1121" t="str">
            <v>NonProd</v>
          </cell>
          <cell r="M1121" t="str">
            <v>No</v>
          </cell>
          <cell r="N1121" t="str">
            <v>Other</v>
          </cell>
          <cell r="O1121">
            <v>0</v>
          </cell>
          <cell r="P1121">
            <v>2867.5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P52</v>
          </cell>
          <cell r="C1122" t="str">
            <v>CC V INS RMB N-TX 2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637</v>
          </cell>
          <cell r="I1122" t="str">
            <v>51</v>
          </cell>
          <cell r="J1122" t="str">
            <v>CUSTOMER SERVICE</v>
          </cell>
          <cell r="K1122" t="str">
            <v>NonBarg</v>
          </cell>
          <cell r="L1122" t="str">
            <v>NonProd</v>
          </cell>
          <cell r="M1122" t="str">
            <v>No</v>
          </cell>
          <cell r="N1122" t="str">
            <v>Other</v>
          </cell>
          <cell r="O1122">
            <v>0</v>
          </cell>
          <cell r="P1122">
            <v>443056.5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P52</v>
          </cell>
          <cell r="C1123" t="str">
            <v>CC V INS RMB N-TX 2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754</v>
          </cell>
          <cell r="I1123" t="str">
            <v>53</v>
          </cell>
          <cell r="J1123" t="str">
            <v>POWER SYSTEMS</v>
          </cell>
          <cell r="K1123" t="str">
            <v>NonBarg</v>
          </cell>
          <cell r="L1123" t="str">
            <v>NonProd</v>
          </cell>
          <cell r="M1123" t="str">
            <v>No</v>
          </cell>
          <cell r="N1123" t="str">
            <v>Other</v>
          </cell>
          <cell r="O1123">
            <v>0</v>
          </cell>
          <cell r="P1123">
            <v>357272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P52</v>
          </cell>
          <cell r="C1124" t="str">
            <v>CC V INS RMB N-TX 2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851</v>
          </cell>
          <cell r="I1124" t="str">
            <v>54</v>
          </cell>
          <cell r="J1124" t="str">
            <v>RESOURCE PLANNING</v>
          </cell>
          <cell r="K1124" t="str">
            <v>NonBarg</v>
          </cell>
          <cell r="L1124" t="str">
            <v>NonProd</v>
          </cell>
          <cell r="M1124" t="str">
            <v>No</v>
          </cell>
          <cell r="N1124" t="str">
            <v>Other</v>
          </cell>
          <cell r="O1124">
            <v>0</v>
          </cell>
          <cell r="P1124">
            <v>869.5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P52</v>
          </cell>
          <cell r="C1125" t="str">
            <v>CC V INS RMB N-TX 2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927</v>
          </cell>
          <cell r="I1125" t="str">
            <v>56</v>
          </cell>
          <cell r="J1125" t="str">
            <v>POWER GENERATION</v>
          </cell>
          <cell r="K1125" t="str">
            <v>NonBarg</v>
          </cell>
          <cell r="L1125" t="str">
            <v>NonProd</v>
          </cell>
          <cell r="M1125" t="str">
            <v>No</v>
          </cell>
          <cell r="N1125" t="str">
            <v>Other</v>
          </cell>
          <cell r="O1125">
            <v>0</v>
          </cell>
          <cell r="P1125">
            <v>19499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P52</v>
          </cell>
          <cell r="C1126" t="str">
            <v>CC V INS RMB N-TX 2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1035</v>
          </cell>
          <cell r="I1126" t="str">
            <v>58</v>
          </cell>
          <cell r="J1126" t="str">
            <v>INFO MANAGEMENT</v>
          </cell>
          <cell r="K1126" t="str">
            <v>NonBarg</v>
          </cell>
          <cell r="L1126" t="str">
            <v>NonProd</v>
          </cell>
          <cell r="M1126" t="str">
            <v>No</v>
          </cell>
          <cell r="N1126" t="str">
            <v>Other</v>
          </cell>
          <cell r="O1126">
            <v>0</v>
          </cell>
          <cell r="P1126">
            <v>31524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P52</v>
          </cell>
          <cell r="C1127" t="str">
            <v>CC V INS RMB N-TX 2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1088</v>
          </cell>
          <cell r="I1127" t="str">
            <v>61</v>
          </cell>
          <cell r="J1127" t="str">
            <v>GOVT AFFAIRS - STATE</v>
          </cell>
          <cell r="K1127" t="str">
            <v>NonBarg</v>
          </cell>
          <cell r="L1127" t="str">
            <v>NonProd</v>
          </cell>
          <cell r="M1127" t="str">
            <v>No</v>
          </cell>
          <cell r="N1127" t="str">
            <v>Other</v>
          </cell>
          <cell r="O1127">
            <v>0</v>
          </cell>
          <cell r="P1127">
            <v>444</v>
          </cell>
          <cell r="Q1127">
            <v>0</v>
          </cell>
          <cell r="R1127">
            <v>0</v>
          </cell>
          <cell r="S1127">
            <v>0</v>
          </cell>
        </row>
        <row r="1128">
          <cell r="B1128" t="str">
            <v>P52</v>
          </cell>
          <cell r="C1128" t="str">
            <v>CC V INS RMB N-TX 2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1143</v>
          </cell>
          <cell r="I1128" t="str">
            <v>62</v>
          </cell>
          <cell r="J1128" t="str">
            <v>ENERGY MARKETING</v>
          </cell>
          <cell r="K1128" t="str">
            <v>NonBarg</v>
          </cell>
          <cell r="L1128" t="str">
            <v>NonProd</v>
          </cell>
          <cell r="M1128" t="str">
            <v>No</v>
          </cell>
          <cell r="N1128" t="str">
            <v>Other</v>
          </cell>
          <cell r="O1128">
            <v>0</v>
          </cell>
          <cell r="P1128">
            <v>2220</v>
          </cell>
          <cell r="Q1128">
            <v>0</v>
          </cell>
          <cell r="R1128">
            <v>0</v>
          </cell>
          <cell r="S1128">
            <v>0</v>
          </cell>
        </row>
        <row r="1129">
          <cell r="B1129" t="str">
            <v>P52</v>
          </cell>
          <cell r="C1129" t="str">
            <v>CC V INS RMB N-TX 2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1202</v>
          </cell>
          <cell r="I1129" t="str">
            <v>63</v>
          </cell>
          <cell r="J1129" t="str">
            <v>REGULATORY AFFAIRS</v>
          </cell>
          <cell r="K1129" t="str">
            <v>NonBarg</v>
          </cell>
          <cell r="L1129" t="str">
            <v>NonProd</v>
          </cell>
          <cell r="M1129" t="str">
            <v>No</v>
          </cell>
          <cell r="N1129" t="str">
            <v>Other</v>
          </cell>
          <cell r="O1129">
            <v>0</v>
          </cell>
          <cell r="P1129">
            <v>2220</v>
          </cell>
          <cell r="Q1129">
            <v>0</v>
          </cell>
          <cell r="R1129">
            <v>0</v>
          </cell>
          <cell r="S1129">
            <v>0</v>
          </cell>
        </row>
        <row r="1130">
          <cell r="B1130" t="str">
            <v>P53</v>
          </cell>
          <cell r="C1130" t="str">
            <v>CC V INS RMB N-TX 3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311</v>
          </cell>
          <cell r="I1130" t="str">
            <v>34</v>
          </cell>
          <cell r="J1130" t="str">
            <v>HUMAN RESRC &amp; CORP SVCS</v>
          </cell>
          <cell r="K1130" t="str">
            <v>NonBarg</v>
          </cell>
          <cell r="L1130" t="str">
            <v>NonProd</v>
          </cell>
          <cell r="M1130" t="str">
            <v>No</v>
          </cell>
          <cell r="N1130" t="str">
            <v>Other</v>
          </cell>
          <cell r="O1130">
            <v>0</v>
          </cell>
          <cell r="P1130">
            <v>351.5</v>
          </cell>
          <cell r="Q1130">
            <v>0</v>
          </cell>
          <cell r="R1130">
            <v>0</v>
          </cell>
          <cell r="S1130">
            <v>0</v>
          </cell>
        </row>
        <row r="1131">
          <cell r="B1131" t="str">
            <v>P53</v>
          </cell>
          <cell r="C1131" t="str">
            <v>CC V INS RMB N-TX 3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408</v>
          </cell>
          <cell r="I1131" t="str">
            <v>35</v>
          </cell>
          <cell r="J1131" t="str">
            <v>GENERAL COUNSEL</v>
          </cell>
          <cell r="K1131" t="str">
            <v>NonBarg</v>
          </cell>
          <cell r="L1131" t="str">
            <v>NonProd</v>
          </cell>
          <cell r="M1131" t="str">
            <v>No</v>
          </cell>
          <cell r="N1131" t="str">
            <v>Other</v>
          </cell>
          <cell r="O1131">
            <v>0</v>
          </cell>
          <cell r="P1131">
            <v>888</v>
          </cell>
          <cell r="Q1131">
            <v>0</v>
          </cell>
          <cell r="R1131">
            <v>0</v>
          </cell>
          <cell r="S1131">
            <v>0</v>
          </cell>
        </row>
        <row r="1132">
          <cell r="B1132" t="str">
            <v>P53</v>
          </cell>
          <cell r="C1132" t="str">
            <v>CC V INS RMB N-TX 3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638</v>
          </cell>
          <cell r="I1132" t="str">
            <v>51</v>
          </cell>
          <cell r="J1132" t="str">
            <v>CUSTOMER SERVICE</v>
          </cell>
          <cell r="K1132" t="str">
            <v>NonBarg</v>
          </cell>
          <cell r="L1132" t="str">
            <v>NonProd</v>
          </cell>
          <cell r="M1132" t="str">
            <v>No</v>
          </cell>
          <cell r="N1132" t="str">
            <v>Other</v>
          </cell>
          <cell r="O1132">
            <v>0</v>
          </cell>
          <cell r="P1132">
            <v>1776</v>
          </cell>
          <cell r="Q1132">
            <v>0</v>
          </cell>
          <cell r="R1132">
            <v>0</v>
          </cell>
          <cell r="S1132">
            <v>0</v>
          </cell>
        </row>
        <row r="1133">
          <cell r="B1133" t="str">
            <v>P53</v>
          </cell>
          <cell r="C1133" t="str">
            <v>CC V INS RMB N-TX 3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755</v>
          </cell>
          <cell r="I1133" t="str">
            <v>53</v>
          </cell>
          <cell r="J1133" t="str">
            <v>POWER SYSTEMS</v>
          </cell>
          <cell r="K1133" t="str">
            <v>NonBarg</v>
          </cell>
          <cell r="L1133" t="str">
            <v>NonProd</v>
          </cell>
          <cell r="M1133" t="str">
            <v>No</v>
          </cell>
          <cell r="N1133" t="str">
            <v>Other</v>
          </cell>
          <cell r="O1133">
            <v>0</v>
          </cell>
          <cell r="P1133">
            <v>2571.5</v>
          </cell>
          <cell r="Q1133">
            <v>0</v>
          </cell>
          <cell r="R1133">
            <v>0</v>
          </cell>
          <cell r="S1133">
            <v>0</v>
          </cell>
        </row>
        <row r="1134">
          <cell r="B1134" t="str">
            <v>P53</v>
          </cell>
          <cell r="C1134" t="str">
            <v>CC V INS RMB N-TX 3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852</v>
          </cell>
          <cell r="I1134" t="str">
            <v>54</v>
          </cell>
          <cell r="J1134" t="str">
            <v>RESOURCE PLANNING</v>
          </cell>
          <cell r="K1134" t="str">
            <v>NonBarg</v>
          </cell>
          <cell r="L1134" t="str">
            <v>NonProd</v>
          </cell>
          <cell r="M1134" t="str">
            <v>No</v>
          </cell>
          <cell r="N1134" t="str">
            <v>Other</v>
          </cell>
          <cell r="O1134">
            <v>0</v>
          </cell>
          <cell r="P1134">
            <v>18.5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P53</v>
          </cell>
          <cell r="C1135" t="str">
            <v>CC V INS RMB N-TX 3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1036</v>
          </cell>
          <cell r="I1135" t="str">
            <v>58</v>
          </cell>
          <cell r="J1135" t="str">
            <v>INFO MANAGEMENT</v>
          </cell>
          <cell r="K1135" t="str">
            <v>NonBarg</v>
          </cell>
          <cell r="L1135" t="str">
            <v>NonProd</v>
          </cell>
          <cell r="M1135" t="str">
            <v>No</v>
          </cell>
          <cell r="N1135" t="str">
            <v>Other</v>
          </cell>
          <cell r="O1135">
            <v>0</v>
          </cell>
          <cell r="P1135">
            <v>536.5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P55</v>
          </cell>
          <cell r="C1136" t="str">
            <v>LS V INS RMB N-TX 2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206</v>
          </cell>
          <cell r="I1136" t="str">
            <v>33</v>
          </cell>
          <cell r="J1136" t="str">
            <v>FINANCIAL</v>
          </cell>
          <cell r="K1136" t="str">
            <v>NonBarg</v>
          </cell>
          <cell r="L1136" t="str">
            <v>NonProd</v>
          </cell>
          <cell r="M1136" t="str">
            <v>No</v>
          </cell>
          <cell r="N1136" t="str">
            <v>Other</v>
          </cell>
          <cell r="O1136">
            <v>0</v>
          </cell>
          <cell r="P1136">
            <v>18.5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P58</v>
          </cell>
          <cell r="C1137" t="str">
            <v>LS V INS RMB N-TX 5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207</v>
          </cell>
          <cell r="I1137" t="str">
            <v>33</v>
          </cell>
          <cell r="J1137" t="str">
            <v>FINANCIAL</v>
          </cell>
          <cell r="K1137" t="str">
            <v>NonBarg</v>
          </cell>
          <cell r="L1137" t="str">
            <v>NonProd</v>
          </cell>
          <cell r="M1137" t="str">
            <v>No</v>
          </cell>
          <cell r="N1137" t="str">
            <v>Other</v>
          </cell>
          <cell r="O1137">
            <v>0</v>
          </cell>
          <cell r="P1137">
            <v>55.5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P61</v>
          </cell>
          <cell r="C1138" t="str">
            <v>MOV EXP NON TXBL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277</v>
          </cell>
          <cell r="I1138" t="str">
            <v>53</v>
          </cell>
          <cell r="J1138" t="str">
            <v>POWER SYSTEMS</v>
          </cell>
          <cell r="K1138" t="str">
            <v>Barg</v>
          </cell>
          <cell r="L1138" t="str">
            <v>NonProd</v>
          </cell>
          <cell r="M1138" t="str">
            <v>No</v>
          </cell>
          <cell r="N1138" t="str">
            <v>Other</v>
          </cell>
          <cell r="O1138">
            <v>0</v>
          </cell>
          <cell r="P1138">
            <v>26766.86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P61</v>
          </cell>
          <cell r="C1139" t="str">
            <v>MOV EXP NON TXBL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403</v>
          </cell>
          <cell r="I1139" t="str">
            <v>56</v>
          </cell>
          <cell r="J1139" t="str">
            <v>POWER GENERATION</v>
          </cell>
          <cell r="K1139" t="str">
            <v>Barg</v>
          </cell>
          <cell r="L1139" t="str">
            <v>NonProd</v>
          </cell>
          <cell r="M1139" t="str">
            <v>No</v>
          </cell>
          <cell r="N1139" t="str">
            <v>Other</v>
          </cell>
          <cell r="O1139">
            <v>0</v>
          </cell>
          <cell r="P1139">
            <v>3124.39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P61</v>
          </cell>
          <cell r="C1140" t="str">
            <v>MOV EXP NON TXBL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77</v>
          </cell>
          <cell r="I1140" t="str">
            <v>31</v>
          </cell>
          <cell r="J1140" t="str">
            <v>NUCLEAR DIVISION</v>
          </cell>
          <cell r="K1140" t="str">
            <v>NonBarg</v>
          </cell>
          <cell r="L1140" t="str">
            <v>NonProd</v>
          </cell>
          <cell r="M1140" t="str">
            <v>No</v>
          </cell>
          <cell r="N1140" t="str">
            <v>Other</v>
          </cell>
          <cell r="O1140">
            <v>0</v>
          </cell>
          <cell r="P1140">
            <v>4008.29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P61</v>
          </cell>
          <cell r="C1141" t="str">
            <v>MOV EXP NON TXBL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312</v>
          </cell>
          <cell r="I1141" t="str">
            <v>34</v>
          </cell>
          <cell r="J1141" t="str">
            <v>HUMAN RESRC &amp; CORP SVCS</v>
          </cell>
          <cell r="K1141" t="str">
            <v>NonBarg</v>
          </cell>
          <cell r="L1141" t="str">
            <v>NonProd</v>
          </cell>
          <cell r="M1141" t="str">
            <v>No</v>
          </cell>
          <cell r="N1141" t="str">
            <v>Other</v>
          </cell>
          <cell r="O1141">
            <v>0</v>
          </cell>
          <cell r="P1141">
            <v>2629.39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P61</v>
          </cell>
          <cell r="C1142" t="str">
            <v>MOV EXP NON TXBL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409</v>
          </cell>
          <cell r="I1142" t="str">
            <v>35</v>
          </cell>
          <cell r="J1142" t="str">
            <v>GENERAL COUNSEL</v>
          </cell>
          <cell r="K1142" t="str">
            <v>NonBarg</v>
          </cell>
          <cell r="L1142" t="str">
            <v>NonProd</v>
          </cell>
          <cell r="M1142" t="str">
            <v>No</v>
          </cell>
          <cell r="N1142" t="str">
            <v>Other</v>
          </cell>
          <cell r="O1142">
            <v>0</v>
          </cell>
          <cell r="P1142">
            <v>444.47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P61</v>
          </cell>
          <cell r="C1143" t="str">
            <v>MOV EXP NON TXBL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559</v>
          </cell>
          <cell r="I1143" t="str">
            <v>38</v>
          </cell>
          <cell r="J1143" t="str">
            <v>INTERNAL AUDITING</v>
          </cell>
          <cell r="K1143" t="str">
            <v>NonBarg</v>
          </cell>
          <cell r="L1143" t="str">
            <v>NonProd</v>
          </cell>
          <cell r="M1143" t="str">
            <v>No</v>
          </cell>
          <cell r="N1143" t="str">
            <v>Other</v>
          </cell>
          <cell r="O1143">
            <v>0</v>
          </cell>
          <cell r="P1143">
            <v>2256.52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P61</v>
          </cell>
          <cell r="C1144" t="str">
            <v>MOV EXP NON TXBL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639</v>
          </cell>
          <cell r="I1144" t="str">
            <v>51</v>
          </cell>
          <cell r="J1144" t="str">
            <v>CUSTOMER SERVICE</v>
          </cell>
          <cell r="K1144" t="str">
            <v>NonBarg</v>
          </cell>
          <cell r="L1144" t="str">
            <v>NonProd</v>
          </cell>
          <cell r="M1144" t="str">
            <v>No</v>
          </cell>
          <cell r="N1144" t="str">
            <v>Other</v>
          </cell>
          <cell r="O1144">
            <v>0</v>
          </cell>
          <cell r="P1144">
            <v>1087.24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P61</v>
          </cell>
          <cell r="C1145" t="str">
            <v>MOV EXP NON TXBL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756</v>
          </cell>
          <cell r="I1145" t="str">
            <v>53</v>
          </cell>
          <cell r="J1145" t="str">
            <v>POWER SYSTEMS</v>
          </cell>
          <cell r="K1145" t="str">
            <v>NonBarg</v>
          </cell>
          <cell r="L1145" t="str">
            <v>NonProd</v>
          </cell>
          <cell r="M1145" t="str">
            <v>No</v>
          </cell>
          <cell r="N1145" t="str">
            <v>Other</v>
          </cell>
          <cell r="O1145">
            <v>0</v>
          </cell>
          <cell r="P1145">
            <v>5128.53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P61</v>
          </cell>
          <cell r="C1146" t="str">
            <v>MOV EXP NON TXBL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928</v>
          </cell>
          <cell r="I1146" t="str">
            <v>56</v>
          </cell>
          <cell r="J1146" t="str">
            <v>POWER GENERATION</v>
          </cell>
          <cell r="K1146" t="str">
            <v>NonBarg</v>
          </cell>
          <cell r="L1146" t="str">
            <v>NonProd</v>
          </cell>
          <cell r="M1146" t="str">
            <v>No</v>
          </cell>
          <cell r="N1146" t="str">
            <v>Other</v>
          </cell>
          <cell r="O1146">
            <v>0</v>
          </cell>
          <cell r="P1146">
            <v>4953.05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P61</v>
          </cell>
          <cell r="C1147" t="str">
            <v>MOV EXP NON TXBL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1037</v>
          </cell>
          <cell r="I1147" t="str">
            <v>58</v>
          </cell>
          <cell r="J1147" t="str">
            <v>INFO MANAGEMENT</v>
          </cell>
          <cell r="K1147" t="str">
            <v>NonBarg</v>
          </cell>
          <cell r="L1147" t="str">
            <v>NonProd</v>
          </cell>
          <cell r="M1147" t="str">
            <v>No</v>
          </cell>
          <cell r="N1147" t="str">
            <v>Other</v>
          </cell>
          <cell r="O1147">
            <v>0</v>
          </cell>
          <cell r="P1147">
            <v>2639.93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P61</v>
          </cell>
          <cell r="C1148" t="str">
            <v>MOV EXP NON TXBL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1144</v>
          </cell>
          <cell r="I1148" t="str">
            <v>62</v>
          </cell>
          <cell r="J1148" t="str">
            <v>ENERGY MARKETING</v>
          </cell>
          <cell r="K1148" t="str">
            <v>NonBarg</v>
          </cell>
          <cell r="L1148" t="str">
            <v>NonProd</v>
          </cell>
          <cell r="M1148" t="str">
            <v>No</v>
          </cell>
          <cell r="N1148" t="str">
            <v>Other</v>
          </cell>
          <cell r="O1148">
            <v>0</v>
          </cell>
          <cell r="P1148">
            <v>1905.4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Q10</v>
          </cell>
          <cell r="C1149" t="str">
            <v>PH ALLOW NON TXBL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64</v>
          </cell>
          <cell r="I1149" t="str">
            <v>31</v>
          </cell>
          <cell r="J1149" t="str">
            <v>NUCLEAR DIVISION</v>
          </cell>
          <cell r="K1149" t="str">
            <v>Barg</v>
          </cell>
          <cell r="L1149" t="str">
            <v>NonProd</v>
          </cell>
          <cell r="M1149" t="str">
            <v>No</v>
          </cell>
          <cell r="N1149" t="str">
            <v>Other</v>
          </cell>
          <cell r="O1149">
            <v>0</v>
          </cell>
          <cell r="P1149">
            <v>342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Q10</v>
          </cell>
          <cell r="C1150" t="str">
            <v>PH ALLOW NON TXBL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404</v>
          </cell>
          <cell r="I1150" t="str">
            <v>56</v>
          </cell>
          <cell r="J1150" t="str">
            <v>POWER GENERATION</v>
          </cell>
          <cell r="K1150" t="str">
            <v>Barg</v>
          </cell>
          <cell r="L1150" t="str">
            <v>NonProd</v>
          </cell>
          <cell r="M1150" t="str">
            <v>No</v>
          </cell>
          <cell r="N1150" t="str">
            <v>Other</v>
          </cell>
          <cell r="O1150">
            <v>0</v>
          </cell>
          <cell r="P1150">
            <v>990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Q12</v>
          </cell>
          <cell r="C1151" t="str">
            <v>TAX ADVANCE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78</v>
          </cell>
          <cell r="I1151" t="str">
            <v>31</v>
          </cell>
          <cell r="J1151" t="str">
            <v>NUCLEAR DIVISION</v>
          </cell>
          <cell r="K1151" t="str">
            <v>NonBarg</v>
          </cell>
          <cell r="L1151" t="str">
            <v>NonProd</v>
          </cell>
          <cell r="M1151" t="str">
            <v>No</v>
          </cell>
          <cell r="N1151" t="str">
            <v>Other</v>
          </cell>
          <cell r="O1151">
            <v>0</v>
          </cell>
          <cell r="P1151">
            <v>3300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Q12</v>
          </cell>
          <cell r="C1152" t="str">
            <v>TAX ADVANCE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929</v>
          </cell>
          <cell r="I1152" t="str">
            <v>56</v>
          </cell>
          <cell r="J1152" t="str">
            <v>POWER GENERATION</v>
          </cell>
          <cell r="K1152" t="str">
            <v>NonBarg</v>
          </cell>
          <cell r="L1152" t="str">
            <v>NonProd</v>
          </cell>
          <cell r="M1152" t="str">
            <v>No</v>
          </cell>
          <cell r="N1152" t="str">
            <v>Other</v>
          </cell>
          <cell r="O1152">
            <v>0</v>
          </cell>
          <cell r="P1152">
            <v>-11356.66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R40</v>
          </cell>
          <cell r="C1153" t="str">
            <v>FULL DY DIS-NOT PAID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65</v>
          </cell>
          <cell r="I1153" t="str">
            <v>31</v>
          </cell>
          <cell r="J1153" t="str">
            <v>NUCLEAR DIVISION</v>
          </cell>
          <cell r="K1153" t="str">
            <v>Barg</v>
          </cell>
          <cell r="L1153" t="str">
            <v>NonProd</v>
          </cell>
          <cell r="M1153" t="str">
            <v>No</v>
          </cell>
          <cell r="N1153" t="str">
            <v>Other</v>
          </cell>
          <cell r="O1153">
            <v>4936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R40</v>
          </cell>
          <cell r="C1154" t="str">
            <v>FULL DY DIS-NOT PAID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150</v>
          </cell>
          <cell r="I1154" t="str">
            <v>34</v>
          </cell>
          <cell r="J1154" t="str">
            <v>HUMAN RESRC &amp; CORP SVCS</v>
          </cell>
          <cell r="K1154" t="str">
            <v>Barg</v>
          </cell>
          <cell r="L1154" t="str">
            <v>NonProd</v>
          </cell>
          <cell r="M1154" t="str">
            <v>No</v>
          </cell>
          <cell r="N1154" t="str">
            <v>Other</v>
          </cell>
          <cell r="O1154">
            <v>1616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R40</v>
          </cell>
          <cell r="C1155" t="str">
            <v>FULL DY DIS-NOT PAID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203</v>
          </cell>
          <cell r="I1155" t="str">
            <v>51</v>
          </cell>
          <cell r="J1155" t="str">
            <v>CUSTOMER SERVICE</v>
          </cell>
          <cell r="K1155" t="str">
            <v>Barg</v>
          </cell>
          <cell r="L1155" t="str">
            <v>NonProd</v>
          </cell>
          <cell r="M1155" t="str">
            <v>No</v>
          </cell>
          <cell r="N1155" t="str">
            <v>Other</v>
          </cell>
          <cell r="O1155">
            <v>1928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R40</v>
          </cell>
          <cell r="C1156" t="str">
            <v>FULL DY DIS-NOT PAID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278</v>
          </cell>
          <cell r="I1156" t="str">
            <v>53</v>
          </cell>
          <cell r="J1156" t="str">
            <v>POWER SYSTEMS</v>
          </cell>
          <cell r="K1156" t="str">
            <v>Barg</v>
          </cell>
          <cell r="L1156" t="str">
            <v>NonProd</v>
          </cell>
          <cell r="M1156" t="str">
            <v>No</v>
          </cell>
          <cell r="N1156" t="str">
            <v>Other</v>
          </cell>
          <cell r="O1156">
            <v>42233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R40</v>
          </cell>
          <cell r="C1157" t="str">
            <v>FULL DY DIS-NOT PAID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405</v>
          </cell>
          <cell r="I1157" t="str">
            <v>56</v>
          </cell>
          <cell r="J1157" t="str">
            <v>POWER GENERATION</v>
          </cell>
          <cell r="K1157" t="str">
            <v>Barg</v>
          </cell>
          <cell r="L1157" t="str">
            <v>NonProd</v>
          </cell>
          <cell r="M1157" t="str">
            <v>No</v>
          </cell>
          <cell r="N1157" t="str">
            <v>Other</v>
          </cell>
          <cell r="O1157">
            <v>3370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R40</v>
          </cell>
          <cell r="C1158" t="str">
            <v>FULL DY DIS-NOT PAID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474</v>
          </cell>
          <cell r="I1158" t="str">
            <v>58</v>
          </cell>
          <cell r="J1158" t="str">
            <v>INFO MANAGEMENT</v>
          </cell>
          <cell r="K1158" t="str">
            <v>Barg</v>
          </cell>
          <cell r="L1158" t="str">
            <v>NonProd</v>
          </cell>
          <cell r="M1158" t="str">
            <v>No</v>
          </cell>
          <cell r="N1158" t="str">
            <v>Other</v>
          </cell>
          <cell r="O1158">
            <v>240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R40</v>
          </cell>
          <cell r="C1159" t="str">
            <v>FULL DY DIS-NOT PAID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79</v>
          </cell>
          <cell r="I1159" t="str">
            <v>31</v>
          </cell>
          <cell r="J1159" t="str">
            <v>NUCLEAR DIVISION</v>
          </cell>
          <cell r="K1159" t="str">
            <v>NonBarg</v>
          </cell>
          <cell r="L1159" t="str">
            <v>NonProd</v>
          </cell>
          <cell r="M1159" t="str">
            <v>No</v>
          </cell>
          <cell r="N1159" t="str">
            <v>Other</v>
          </cell>
          <cell r="O1159">
            <v>229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R40</v>
          </cell>
          <cell r="C1160" t="str">
            <v>FULL DY DIS-NOT PAID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313</v>
          </cell>
          <cell r="I1160" t="str">
            <v>34</v>
          </cell>
          <cell r="J1160" t="str">
            <v>HUMAN RESRC &amp; CORP SVCS</v>
          </cell>
          <cell r="K1160" t="str">
            <v>NonBarg</v>
          </cell>
          <cell r="L1160" t="str">
            <v>NonProd</v>
          </cell>
          <cell r="M1160" t="str">
            <v>No</v>
          </cell>
          <cell r="N1160" t="str">
            <v>Other</v>
          </cell>
          <cell r="O1160">
            <v>168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R40</v>
          </cell>
          <cell r="C1161" t="str">
            <v>FULL DY DIS-NOT PAID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640</v>
          </cell>
          <cell r="I1161" t="str">
            <v>51</v>
          </cell>
          <cell r="J1161" t="str">
            <v>CUSTOMER SERVICE</v>
          </cell>
          <cell r="K1161" t="str">
            <v>NonBarg</v>
          </cell>
          <cell r="L1161" t="str">
            <v>NonProd</v>
          </cell>
          <cell r="M1161" t="str">
            <v>No</v>
          </cell>
          <cell r="N1161" t="str">
            <v>Other</v>
          </cell>
          <cell r="O1161">
            <v>5956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R40</v>
          </cell>
          <cell r="C1162" t="str">
            <v>FULL DY DIS-NOT PAID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757</v>
          </cell>
          <cell r="I1162" t="str">
            <v>53</v>
          </cell>
          <cell r="J1162" t="str">
            <v>POWER SYSTEMS</v>
          </cell>
          <cell r="K1162" t="str">
            <v>NonBarg</v>
          </cell>
          <cell r="L1162" t="str">
            <v>NonProd</v>
          </cell>
          <cell r="M1162" t="str">
            <v>No</v>
          </cell>
          <cell r="N1162" t="str">
            <v>Other</v>
          </cell>
          <cell r="O1162">
            <v>80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R42</v>
          </cell>
          <cell r="C1163" t="str">
            <v>HOL WRK-VAC-NOT PAID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66</v>
          </cell>
          <cell r="I1163" t="str">
            <v>31</v>
          </cell>
          <cell r="J1163" t="str">
            <v>NUCLEAR DIVISION</v>
          </cell>
          <cell r="K1163" t="str">
            <v>Barg</v>
          </cell>
          <cell r="L1163" t="str">
            <v>NonProd</v>
          </cell>
          <cell r="M1163" t="str">
            <v>No</v>
          </cell>
          <cell r="N1163" t="str">
            <v>Other</v>
          </cell>
          <cell r="O1163">
            <v>5872</v>
          </cell>
          <cell r="P1163">
            <v>163041.82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R42</v>
          </cell>
          <cell r="C1164" t="str">
            <v>HOL WRK-VAC-NOT PAID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151</v>
          </cell>
          <cell r="I1164" t="str">
            <v>34</v>
          </cell>
          <cell r="J1164" t="str">
            <v>HUMAN RESRC &amp; CORP SVCS</v>
          </cell>
          <cell r="K1164" t="str">
            <v>Barg</v>
          </cell>
          <cell r="L1164" t="str">
            <v>NonProd</v>
          </cell>
          <cell r="M1164" t="str">
            <v>No</v>
          </cell>
          <cell r="N1164" t="str">
            <v>Other</v>
          </cell>
          <cell r="O1164">
            <v>8</v>
          </cell>
          <cell r="P1164">
            <v>199.76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R42</v>
          </cell>
          <cell r="C1165" t="str">
            <v>HOL WRK-VAC-NOT PAID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279</v>
          </cell>
          <cell r="I1165" t="str">
            <v>53</v>
          </cell>
          <cell r="J1165" t="str">
            <v>POWER SYSTEMS</v>
          </cell>
          <cell r="K1165" t="str">
            <v>Barg</v>
          </cell>
          <cell r="L1165" t="str">
            <v>NonProd</v>
          </cell>
          <cell r="M1165" t="str">
            <v>No</v>
          </cell>
          <cell r="N1165" t="str">
            <v>Other</v>
          </cell>
          <cell r="O1165">
            <v>28305</v>
          </cell>
          <cell r="P1165">
            <v>692936.09</v>
          </cell>
          <cell r="Q1165">
            <v>0</v>
          </cell>
          <cell r="R1165">
            <v>0</v>
          </cell>
          <cell r="S1165">
            <v>0</v>
          </cell>
        </row>
        <row r="1166">
          <cell r="B1166" t="str">
            <v>R42</v>
          </cell>
          <cell r="C1166" t="str">
            <v>HOL WRK-VAC-NOT PAID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406</v>
          </cell>
          <cell r="I1166" t="str">
            <v>56</v>
          </cell>
          <cell r="J1166" t="str">
            <v>POWER GENERATION</v>
          </cell>
          <cell r="K1166" t="str">
            <v>Barg</v>
          </cell>
          <cell r="L1166" t="str">
            <v>NonProd</v>
          </cell>
          <cell r="M1166" t="str">
            <v>No</v>
          </cell>
          <cell r="N1166" t="str">
            <v>Other</v>
          </cell>
          <cell r="O1166">
            <v>10048</v>
          </cell>
          <cell r="P1166">
            <v>252127.52</v>
          </cell>
          <cell r="Q1166">
            <v>0</v>
          </cell>
          <cell r="R1166">
            <v>0</v>
          </cell>
          <cell r="S1166">
            <v>0</v>
          </cell>
        </row>
        <row r="1167">
          <cell r="B1167" t="str">
            <v>R42</v>
          </cell>
          <cell r="C1167" t="str">
            <v>HOL WRK-VAC-NOT PAID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80</v>
          </cell>
          <cell r="I1167" t="str">
            <v>31</v>
          </cell>
          <cell r="J1167" t="str">
            <v>NUCLEAR DIVISION</v>
          </cell>
          <cell r="K1167" t="str">
            <v>NonBarg</v>
          </cell>
          <cell r="L1167" t="str">
            <v>NonProd</v>
          </cell>
          <cell r="M1167" t="str">
            <v>No</v>
          </cell>
          <cell r="N1167" t="str">
            <v>Other</v>
          </cell>
          <cell r="O1167">
            <v>1888</v>
          </cell>
          <cell r="P1167">
            <v>76134.679999999993</v>
          </cell>
          <cell r="Q1167">
            <v>0</v>
          </cell>
          <cell r="R1167">
            <v>0</v>
          </cell>
          <cell r="S1167">
            <v>0</v>
          </cell>
        </row>
        <row r="1168">
          <cell r="B1168" t="str">
            <v>R42</v>
          </cell>
          <cell r="C1168" t="str">
            <v>HOL WRK-VAC-NOT PAID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314</v>
          </cell>
          <cell r="I1168" t="str">
            <v>34</v>
          </cell>
          <cell r="J1168" t="str">
            <v>HUMAN RESRC &amp; CORP SVCS</v>
          </cell>
          <cell r="K1168" t="str">
            <v>NonBarg</v>
          </cell>
          <cell r="L1168" t="str">
            <v>NonProd</v>
          </cell>
          <cell r="M1168" t="str">
            <v>No</v>
          </cell>
          <cell r="N1168" t="str">
            <v>Other</v>
          </cell>
          <cell r="O1168">
            <v>240</v>
          </cell>
          <cell r="P1168">
            <v>4911.8999999999996</v>
          </cell>
          <cell r="Q1168">
            <v>0</v>
          </cell>
          <cell r="R1168">
            <v>0</v>
          </cell>
          <cell r="S1168">
            <v>0</v>
          </cell>
        </row>
        <row r="1169">
          <cell r="B1169" t="str">
            <v>R42</v>
          </cell>
          <cell r="C1169" t="str">
            <v>HOL WRK-VAC-NOT PAID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410</v>
          </cell>
          <cell r="I1169" t="str">
            <v>35</v>
          </cell>
          <cell r="J1169" t="str">
            <v>GENERAL COUNSEL</v>
          </cell>
          <cell r="K1169" t="str">
            <v>NonBarg</v>
          </cell>
          <cell r="L1169" t="str">
            <v>NonProd</v>
          </cell>
          <cell r="M1169" t="str">
            <v>No</v>
          </cell>
          <cell r="N1169" t="str">
            <v>Other</v>
          </cell>
          <cell r="O1169">
            <v>8</v>
          </cell>
          <cell r="P1169">
            <v>347</v>
          </cell>
          <cell r="Q1169">
            <v>0</v>
          </cell>
          <cell r="R1169">
            <v>0</v>
          </cell>
          <cell r="S1169">
            <v>0</v>
          </cell>
        </row>
        <row r="1170">
          <cell r="B1170" t="str">
            <v>R42</v>
          </cell>
          <cell r="C1170" t="str">
            <v>HOL WRK-VAC-NOT PAID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641</v>
          </cell>
          <cell r="I1170" t="str">
            <v>51</v>
          </cell>
          <cell r="J1170" t="str">
            <v>CUSTOMER SERVICE</v>
          </cell>
          <cell r="K1170" t="str">
            <v>NonBarg</v>
          </cell>
          <cell r="L1170" t="str">
            <v>NonProd</v>
          </cell>
          <cell r="M1170" t="str">
            <v>No</v>
          </cell>
          <cell r="N1170" t="str">
            <v>Other</v>
          </cell>
          <cell r="O1170">
            <v>968</v>
          </cell>
          <cell r="P1170">
            <v>15151.4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R42</v>
          </cell>
          <cell r="C1171" t="str">
            <v>HOL WRK-VAC-NOT PAID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758</v>
          </cell>
          <cell r="I1171" t="str">
            <v>53</v>
          </cell>
          <cell r="J1171" t="str">
            <v>POWER SYSTEMS</v>
          </cell>
          <cell r="K1171" t="str">
            <v>NonBarg</v>
          </cell>
          <cell r="L1171" t="str">
            <v>NonProd</v>
          </cell>
          <cell r="M1171" t="str">
            <v>No</v>
          </cell>
          <cell r="N1171" t="str">
            <v>Other</v>
          </cell>
          <cell r="O1171">
            <v>1640</v>
          </cell>
          <cell r="P1171">
            <v>55829.74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R42</v>
          </cell>
          <cell r="C1172" t="str">
            <v>HOL WRK-VAC-NOT PAID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930</v>
          </cell>
          <cell r="I1172" t="str">
            <v>56</v>
          </cell>
          <cell r="J1172" t="str">
            <v>POWER GENERATION</v>
          </cell>
          <cell r="K1172" t="str">
            <v>NonBarg</v>
          </cell>
          <cell r="L1172" t="str">
            <v>NonProd</v>
          </cell>
          <cell r="M1172" t="str">
            <v>No</v>
          </cell>
          <cell r="N1172" t="str">
            <v>Other</v>
          </cell>
          <cell r="O1172">
            <v>536</v>
          </cell>
          <cell r="P1172">
            <v>16803.82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R42</v>
          </cell>
          <cell r="C1173" t="str">
            <v>HOL WRK-VAC-NOT PAID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1038</v>
          </cell>
          <cell r="I1173" t="str">
            <v>58</v>
          </cell>
          <cell r="J1173" t="str">
            <v>INFO MANAGEMENT</v>
          </cell>
          <cell r="K1173" t="str">
            <v>NonBarg</v>
          </cell>
          <cell r="L1173" t="str">
            <v>NonProd</v>
          </cell>
          <cell r="M1173" t="str">
            <v>No</v>
          </cell>
          <cell r="N1173" t="str">
            <v>Other</v>
          </cell>
          <cell r="O1173">
            <v>72</v>
          </cell>
          <cell r="P1173">
            <v>2412.8000000000002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R42</v>
          </cell>
          <cell r="C1174" t="str">
            <v>HOL WRK-VAC-NOT PAID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1145</v>
          </cell>
          <cell r="I1174" t="str">
            <v>62</v>
          </cell>
          <cell r="J1174" t="str">
            <v>ENERGY MARKETING</v>
          </cell>
          <cell r="K1174" t="str">
            <v>NonBarg</v>
          </cell>
          <cell r="L1174" t="str">
            <v>NonProd</v>
          </cell>
          <cell r="M1174" t="str">
            <v>No</v>
          </cell>
          <cell r="N1174" t="str">
            <v>Other</v>
          </cell>
          <cell r="O1174">
            <v>96</v>
          </cell>
          <cell r="P1174">
            <v>3464.3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R42</v>
          </cell>
          <cell r="C1175" t="str">
            <v>HOL WRK-VAC-NOT PAID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1203</v>
          </cell>
          <cell r="I1175" t="str">
            <v>63</v>
          </cell>
          <cell r="J1175" t="str">
            <v>REGULATORY AFFAIRS</v>
          </cell>
          <cell r="K1175" t="str">
            <v>NonBarg</v>
          </cell>
          <cell r="L1175" t="str">
            <v>NonProd</v>
          </cell>
          <cell r="M1175" t="str">
            <v>No</v>
          </cell>
          <cell r="N1175" t="str">
            <v>Other</v>
          </cell>
          <cell r="O1175">
            <v>8</v>
          </cell>
          <cell r="P1175">
            <v>234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R59</v>
          </cell>
          <cell r="C1176" t="str">
            <v>FMLA - INFO ONLY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67</v>
          </cell>
          <cell r="I1176" t="str">
            <v>31</v>
          </cell>
          <cell r="J1176" t="str">
            <v>NUCLEAR DIVISION</v>
          </cell>
          <cell r="K1176" t="str">
            <v>Barg</v>
          </cell>
          <cell r="L1176" t="str">
            <v>NonProd</v>
          </cell>
          <cell r="M1176" t="str">
            <v>No</v>
          </cell>
          <cell r="N1176" t="str">
            <v>Other</v>
          </cell>
          <cell r="O1176">
            <v>11759.5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R59</v>
          </cell>
          <cell r="C1177" t="str">
            <v>FMLA - INFO ONLY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152</v>
          </cell>
          <cell r="I1177" t="str">
            <v>34</v>
          </cell>
          <cell r="J1177" t="str">
            <v>HUMAN RESRC &amp; CORP SVCS</v>
          </cell>
          <cell r="K1177" t="str">
            <v>Barg</v>
          </cell>
          <cell r="L1177" t="str">
            <v>NonProd</v>
          </cell>
          <cell r="M1177" t="str">
            <v>No</v>
          </cell>
          <cell r="N1177" t="str">
            <v>Other</v>
          </cell>
          <cell r="O1177">
            <v>2072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R59</v>
          </cell>
          <cell r="C1178" t="str">
            <v>FMLA - INFO ONLY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204</v>
          </cell>
          <cell r="I1178" t="str">
            <v>51</v>
          </cell>
          <cell r="J1178" t="str">
            <v>CUSTOMER SERVICE</v>
          </cell>
          <cell r="K1178" t="str">
            <v>Barg</v>
          </cell>
          <cell r="L1178" t="str">
            <v>NonProd</v>
          </cell>
          <cell r="M1178" t="str">
            <v>No</v>
          </cell>
          <cell r="N1178" t="str">
            <v>Other</v>
          </cell>
          <cell r="O1178">
            <v>408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R59</v>
          </cell>
          <cell r="C1179" t="str">
            <v>FMLA - INFO ONLY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280</v>
          </cell>
          <cell r="I1179" t="str">
            <v>53</v>
          </cell>
          <cell r="J1179" t="str">
            <v>POWER SYSTEMS</v>
          </cell>
          <cell r="K1179" t="str">
            <v>Barg</v>
          </cell>
          <cell r="L1179" t="str">
            <v>NonProd</v>
          </cell>
          <cell r="M1179" t="str">
            <v>No</v>
          </cell>
          <cell r="N1179" t="str">
            <v>Other</v>
          </cell>
          <cell r="O1179">
            <v>8307.5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R59</v>
          </cell>
          <cell r="C1180" t="str">
            <v>FMLA - INFO ONLY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407</v>
          </cell>
          <cell r="I1180" t="str">
            <v>56</v>
          </cell>
          <cell r="J1180" t="str">
            <v>POWER GENERATION</v>
          </cell>
          <cell r="K1180" t="str">
            <v>Barg</v>
          </cell>
          <cell r="L1180" t="str">
            <v>NonProd</v>
          </cell>
          <cell r="M1180" t="str">
            <v>No</v>
          </cell>
          <cell r="N1180" t="str">
            <v>Other</v>
          </cell>
          <cell r="O1180">
            <v>6263.5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B1181" t="str">
            <v>R59</v>
          </cell>
          <cell r="C1181" t="str">
            <v>FMLA - INFO ONLY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475</v>
          </cell>
          <cell r="I1181" t="str">
            <v>58</v>
          </cell>
          <cell r="J1181" t="str">
            <v>INFO MANAGEMENT</v>
          </cell>
          <cell r="K1181" t="str">
            <v>Barg</v>
          </cell>
          <cell r="L1181" t="str">
            <v>NonProd</v>
          </cell>
          <cell r="M1181" t="str">
            <v>No</v>
          </cell>
          <cell r="N1181" t="str">
            <v>Other</v>
          </cell>
          <cell r="O1181">
            <v>56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</row>
        <row r="1182">
          <cell r="B1182" t="str">
            <v>R59</v>
          </cell>
          <cell r="C1182" t="str">
            <v>FMLA - INFO ONLY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81</v>
          </cell>
          <cell r="I1182" t="str">
            <v>31</v>
          </cell>
          <cell r="J1182" t="str">
            <v>NUCLEAR DIVISION</v>
          </cell>
          <cell r="K1182" t="str">
            <v>NonBarg</v>
          </cell>
          <cell r="L1182" t="str">
            <v>NonProd</v>
          </cell>
          <cell r="M1182" t="str">
            <v>No</v>
          </cell>
          <cell r="N1182" t="str">
            <v>Other</v>
          </cell>
          <cell r="O1182">
            <v>7558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</row>
        <row r="1183">
          <cell r="B1183" t="str">
            <v>R59</v>
          </cell>
          <cell r="C1183" t="str">
            <v>FMLA - INFO ONLY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208</v>
          </cell>
          <cell r="I1183" t="str">
            <v>33</v>
          </cell>
          <cell r="J1183" t="str">
            <v>FINANCIAL</v>
          </cell>
          <cell r="K1183" t="str">
            <v>NonBarg</v>
          </cell>
          <cell r="L1183" t="str">
            <v>NonProd</v>
          </cell>
          <cell r="M1183" t="str">
            <v>No</v>
          </cell>
          <cell r="N1183" t="str">
            <v>Other</v>
          </cell>
          <cell r="O1183">
            <v>2137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R59</v>
          </cell>
          <cell r="C1184" t="str">
            <v>FMLA - INFO ONLY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315</v>
          </cell>
          <cell r="I1184" t="str">
            <v>34</v>
          </cell>
          <cell r="J1184" t="str">
            <v>HUMAN RESRC &amp; CORP SVCS</v>
          </cell>
          <cell r="K1184" t="str">
            <v>NonBarg</v>
          </cell>
          <cell r="L1184" t="str">
            <v>NonProd</v>
          </cell>
          <cell r="M1184" t="str">
            <v>No</v>
          </cell>
          <cell r="N1184" t="str">
            <v>Other</v>
          </cell>
          <cell r="O1184">
            <v>8574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B1185" t="str">
            <v>R59</v>
          </cell>
          <cell r="C1185" t="str">
            <v>FMLA - INFO ONLY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411</v>
          </cell>
          <cell r="I1185" t="str">
            <v>35</v>
          </cell>
          <cell r="J1185" t="str">
            <v>GENERAL COUNSEL</v>
          </cell>
          <cell r="K1185" t="str">
            <v>NonBarg</v>
          </cell>
          <cell r="L1185" t="str">
            <v>NonProd</v>
          </cell>
          <cell r="M1185" t="str">
            <v>No</v>
          </cell>
          <cell r="N1185" t="str">
            <v>Other</v>
          </cell>
          <cell r="O1185">
            <v>1136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</row>
        <row r="1186">
          <cell r="B1186" t="str">
            <v>R59</v>
          </cell>
          <cell r="C1186" t="str">
            <v>FMLA - INFO ONLY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506</v>
          </cell>
          <cell r="I1186" t="str">
            <v>37</v>
          </cell>
          <cell r="J1186" t="str">
            <v>CORP COMMUNICATIONS</v>
          </cell>
          <cell r="K1186" t="str">
            <v>NonBarg</v>
          </cell>
          <cell r="L1186" t="str">
            <v>NonProd</v>
          </cell>
          <cell r="M1186" t="str">
            <v>No</v>
          </cell>
          <cell r="N1186" t="str">
            <v>Other</v>
          </cell>
          <cell r="O1186">
            <v>1183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B1187" t="str">
            <v>R59</v>
          </cell>
          <cell r="C1187" t="str">
            <v>FMLA - INFO ONLY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560</v>
          </cell>
          <cell r="I1187" t="str">
            <v>38</v>
          </cell>
          <cell r="J1187" t="str">
            <v>INTERNAL AUDITING</v>
          </cell>
          <cell r="K1187" t="str">
            <v>NonBarg</v>
          </cell>
          <cell r="L1187" t="str">
            <v>NonProd</v>
          </cell>
          <cell r="M1187" t="str">
            <v>No</v>
          </cell>
          <cell r="N1187" t="str">
            <v>Other</v>
          </cell>
          <cell r="O1187">
            <v>196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R59</v>
          </cell>
          <cell r="C1188" t="str">
            <v>FMLA - INFO ONLY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642</v>
          </cell>
          <cell r="I1188" t="str">
            <v>51</v>
          </cell>
          <cell r="J1188" t="str">
            <v>CUSTOMER SERVICE</v>
          </cell>
          <cell r="K1188" t="str">
            <v>NonBarg</v>
          </cell>
          <cell r="L1188" t="str">
            <v>NonProd</v>
          </cell>
          <cell r="M1188" t="str">
            <v>No</v>
          </cell>
          <cell r="N1188" t="str">
            <v>Other</v>
          </cell>
          <cell r="O1188">
            <v>34545.25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R59</v>
          </cell>
          <cell r="C1189" t="str">
            <v>FMLA - INFO ONLY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759</v>
          </cell>
          <cell r="I1189" t="str">
            <v>53</v>
          </cell>
          <cell r="J1189" t="str">
            <v>POWER SYSTEMS</v>
          </cell>
          <cell r="K1189" t="str">
            <v>NonBarg</v>
          </cell>
          <cell r="L1189" t="str">
            <v>NonProd</v>
          </cell>
          <cell r="M1189" t="str">
            <v>No</v>
          </cell>
          <cell r="N1189" t="str">
            <v>Other</v>
          </cell>
          <cell r="O1189">
            <v>10350.5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R59</v>
          </cell>
          <cell r="C1190" t="str">
            <v>FMLA - INFO ONLY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931</v>
          </cell>
          <cell r="I1190" t="str">
            <v>56</v>
          </cell>
          <cell r="J1190" t="str">
            <v>POWER GENERATION</v>
          </cell>
          <cell r="K1190" t="str">
            <v>NonBarg</v>
          </cell>
          <cell r="L1190" t="str">
            <v>NonProd</v>
          </cell>
          <cell r="M1190" t="str">
            <v>No</v>
          </cell>
          <cell r="N1190" t="str">
            <v>Other</v>
          </cell>
          <cell r="O1190">
            <v>912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R59</v>
          </cell>
          <cell r="C1191" t="str">
            <v>FMLA - INFO ONLY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1039</v>
          </cell>
          <cell r="I1191" t="str">
            <v>58</v>
          </cell>
          <cell r="J1191" t="str">
            <v>INFO MANAGEMENT</v>
          </cell>
          <cell r="K1191" t="str">
            <v>NonBarg</v>
          </cell>
          <cell r="L1191" t="str">
            <v>NonProd</v>
          </cell>
          <cell r="M1191" t="str">
            <v>No</v>
          </cell>
          <cell r="N1191" t="str">
            <v>Other</v>
          </cell>
          <cell r="O1191">
            <v>5603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R59</v>
          </cell>
          <cell r="C1192" t="str">
            <v>FMLA - INFO ONLY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1204</v>
          </cell>
          <cell r="I1192" t="str">
            <v>63</v>
          </cell>
          <cell r="J1192" t="str">
            <v>REGULATORY AFFAIRS</v>
          </cell>
          <cell r="K1192" t="str">
            <v>NonBarg</v>
          </cell>
          <cell r="L1192" t="str">
            <v>NonProd</v>
          </cell>
          <cell r="M1192" t="str">
            <v>No</v>
          </cell>
          <cell r="N1192" t="str">
            <v>Other</v>
          </cell>
          <cell r="O1192">
            <v>834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R60</v>
          </cell>
          <cell r="C1193" t="str">
            <v>NO REPORT-NOT PAID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281</v>
          </cell>
          <cell r="I1193" t="str">
            <v>53</v>
          </cell>
          <cell r="J1193" t="str">
            <v>POWER SYSTEMS</v>
          </cell>
          <cell r="K1193" t="str">
            <v>Barg</v>
          </cell>
          <cell r="L1193" t="str">
            <v>NonProd</v>
          </cell>
          <cell r="M1193" t="str">
            <v>No</v>
          </cell>
          <cell r="N1193" t="str">
            <v>Other</v>
          </cell>
          <cell r="O1193">
            <v>83.25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R60</v>
          </cell>
          <cell r="C1194" t="str">
            <v>NO REPORT-NOT PAID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408</v>
          </cell>
          <cell r="I1194" t="str">
            <v>56</v>
          </cell>
          <cell r="J1194" t="str">
            <v>POWER GENERATION</v>
          </cell>
          <cell r="K1194" t="str">
            <v>Barg</v>
          </cell>
          <cell r="L1194" t="str">
            <v>NonProd</v>
          </cell>
          <cell r="M1194" t="str">
            <v>No</v>
          </cell>
          <cell r="N1194" t="str">
            <v>Other</v>
          </cell>
          <cell r="O1194">
            <v>32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R60</v>
          </cell>
          <cell r="C1195" t="str">
            <v>NO REPORT-NOT PAID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643</v>
          </cell>
          <cell r="I1195" t="str">
            <v>51</v>
          </cell>
          <cell r="J1195" t="str">
            <v>CUSTOMER SERVICE</v>
          </cell>
          <cell r="K1195" t="str">
            <v>NonBarg</v>
          </cell>
          <cell r="L1195" t="str">
            <v>NonProd</v>
          </cell>
          <cell r="M1195" t="str">
            <v>No</v>
          </cell>
          <cell r="N1195" t="str">
            <v>Other</v>
          </cell>
          <cell r="O1195">
            <v>459.5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R61</v>
          </cell>
          <cell r="C1196" t="str">
            <v>DISCIP ACTN N-PD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68</v>
          </cell>
          <cell r="I1196" t="str">
            <v>31</v>
          </cell>
          <cell r="J1196" t="str">
            <v>NUCLEAR DIVISION</v>
          </cell>
          <cell r="K1196" t="str">
            <v>Barg</v>
          </cell>
          <cell r="L1196" t="str">
            <v>NonProd</v>
          </cell>
          <cell r="M1196" t="str">
            <v>No</v>
          </cell>
          <cell r="N1196" t="str">
            <v>Other</v>
          </cell>
          <cell r="O1196">
            <v>2291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R61</v>
          </cell>
          <cell r="C1197" t="str">
            <v>DISCIP ACTN N-PD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153</v>
          </cell>
          <cell r="I1197" t="str">
            <v>34</v>
          </cell>
          <cell r="J1197" t="str">
            <v>HUMAN RESRC &amp; CORP SVCS</v>
          </cell>
          <cell r="K1197" t="str">
            <v>Barg</v>
          </cell>
          <cell r="L1197" t="str">
            <v>NonProd</v>
          </cell>
          <cell r="M1197" t="str">
            <v>No</v>
          </cell>
          <cell r="N1197" t="str">
            <v>Other</v>
          </cell>
          <cell r="O1197">
            <v>1704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R61</v>
          </cell>
          <cell r="C1198" t="str">
            <v>DISCIP ACTN N-PD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282</v>
          </cell>
          <cell r="I1198" t="str">
            <v>53</v>
          </cell>
          <cell r="J1198" t="str">
            <v>POWER SYSTEMS</v>
          </cell>
          <cell r="K1198" t="str">
            <v>Barg</v>
          </cell>
          <cell r="L1198" t="str">
            <v>NonProd</v>
          </cell>
          <cell r="M1198" t="str">
            <v>No</v>
          </cell>
          <cell r="N1198" t="str">
            <v>Other</v>
          </cell>
          <cell r="O1198">
            <v>2048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R61</v>
          </cell>
          <cell r="C1199" t="str">
            <v>DISCIP ACTN N-PD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409</v>
          </cell>
          <cell r="I1199" t="str">
            <v>56</v>
          </cell>
          <cell r="J1199" t="str">
            <v>POWER GENERATION</v>
          </cell>
          <cell r="K1199" t="str">
            <v>Barg</v>
          </cell>
          <cell r="L1199" t="str">
            <v>NonProd</v>
          </cell>
          <cell r="M1199" t="str">
            <v>No</v>
          </cell>
          <cell r="N1199" t="str">
            <v>Other</v>
          </cell>
          <cell r="O1199">
            <v>206.25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R61</v>
          </cell>
          <cell r="C1200" t="str">
            <v>DISCIP ACTN N-PD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82</v>
          </cell>
          <cell r="I1200" t="str">
            <v>31</v>
          </cell>
          <cell r="J1200" t="str">
            <v>NUCLEAR DIVISION</v>
          </cell>
          <cell r="K1200" t="str">
            <v>NonBarg</v>
          </cell>
          <cell r="L1200" t="str">
            <v>NonProd</v>
          </cell>
          <cell r="M1200" t="str">
            <v>No</v>
          </cell>
          <cell r="N1200" t="str">
            <v>Other</v>
          </cell>
          <cell r="O1200">
            <v>248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R61</v>
          </cell>
          <cell r="C1201" t="str">
            <v>DISCIP ACTN N-PD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316</v>
          </cell>
          <cell r="I1201" t="str">
            <v>34</v>
          </cell>
          <cell r="J1201" t="str">
            <v>HUMAN RESRC &amp; CORP SVCS</v>
          </cell>
          <cell r="K1201" t="str">
            <v>NonBarg</v>
          </cell>
          <cell r="L1201" t="str">
            <v>NonProd</v>
          </cell>
          <cell r="M1201" t="str">
            <v>No</v>
          </cell>
          <cell r="N1201" t="str">
            <v>Other</v>
          </cell>
          <cell r="O1201">
            <v>143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R61</v>
          </cell>
          <cell r="C1202" t="str">
            <v>DISCIP ACTN N-PD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644</v>
          </cell>
          <cell r="I1202" t="str">
            <v>51</v>
          </cell>
          <cell r="J1202" t="str">
            <v>CUSTOMER SERVICE</v>
          </cell>
          <cell r="K1202" t="str">
            <v>NonBarg</v>
          </cell>
          <cell r="L1202" t="str">
            <v>NonProd</v>
          </cell>
          <cell r="M1202" t="str">
            <v>No</v>
          </cell>
          <cell r="N1202" t="str">
            <v>Other</v>
          </cell>
          <cell r="O1202">
            <v>1375.25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R61</v>
          </cell>
          <cell r="C1203" t="str">
            <v>DISCIP ACTN N-PD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760</v>
          </cell>
          <cell r="I1203" t="str">
            <v>53</v>
          </cell>
          <cell r="J1203" t="str">
            <v>POWER SYSTEMS</v>
          </cell>
          <cell r="K1203" t="str">
            <v>NonBarg</v>
          </cell>
          <cell r="L1203" t="str">
            <v>NonProd</v>
          </cell>
          <cell r="M1203" t="str">
            <v>No</v>
          </cell>
          <cell r="N1203" t="str">
            <v>Other</v>
          </cell>
          <cell r="O1203">
            <v>80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R62</v>
          </cell>
          <cell r="C1204" t="str">
            <v>LV OF ABS-NOT PAID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69</v>
          </cell>
          <cell r="I1204" t="str">
            <v>31</v>
          </cell>
          <cell r="J1204" t="str">
            <v>NUCLEAR DIVISION</v>
          </cell>
          <cell r="K1204" t="str">
            <v>Barg</v>
          </cell>
          <cell r="L1204" t="str">
            <v>NonProd</v>
          </cell>
          <cell r="M1204" t="str">
            <v>No</v>
          </cell>
          <cell r="N1204" t="str">
            <v>Other</v>
          </cell>
          <cell r="O1204">
            <v>471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R62</v>
          </cell>
          <cell r="C1205" t="str">
            <v>LV OF ABS-NOT PAID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283</v>
          </cell>
          <cell r="I1205" t="str">
            <v>53</v>
          </cell>
          <cell r="J1205" t="str">
            <v>POWER SYSTEMS</v>
          </cell>
          <cell r="K1205" t="str">
            <v>Barg</v>
          </cell>
          <cell r="L1205" t="str">
            <v>NonProd</v>
          </cell>
          <cell r="M1205" t="str">
            <v>No</v>
          </cell>
          <cell r="N1205" t="str">
            <v>Other</v>
          </cell>
          <cell r="O1205">
            <v>867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R62</v>
          </cell>
          <cell r="C1206" t="str">
            <v>LV OF ABS-NOT PAID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410</v>
          </cell>
          <cell r="I1206" t="str">
            <v>56</v>
          </cell>
          <cell r="J1206" t="str">
            <v>POWER GENERATION</v>
          </cell>
          <cell r="K1206" t="str">
            <v>Barg</v>
          </cell>
          <cell r="L1206" t="str">
            <v>NonProd</v>
          </cell>
          <cell r="M1206" t="str">
            <v>No</v>
          </cell>
          <cell r="N1206" t="str">
            <v>Other</v>
          </cell>
          <cell r="O1206">
            <v>72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R62</v>
          </cell>
          <cell r="C1207" t="str">
            <v>LV OF ABS-NOT PAID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476</v>
          </cell>
          <cell r="I1207" t="str">
            <v>58</v>
          </cell>
          <cell r="J1207" t="str">
            <v>INFO MANAGEMENT</v>
          </cell>
          <cell r="K1207" t="str">
            <v>Barg</v>
          </cell>
          <cell r="L1207" t="str">
            <v>NonProd</v>
          </cell>
          <cell r="M1207" t="str">
            <v>No</v>
          </cell>
          <cell r="N1207" t="str">
            <v>Other</v>
          </cell>
          <cell r="O1207">
            <v>64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R62</v>
          </cell>
          <cell r="C1208" t="str">
            <v>LV OF ABS-NOT PAID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83</v>
          </cell>
          <cell r="I1208" t="str">
            <v>31</v>
          </cell>
          <cell r="J1208" t="str">
            <v>NUCLEAR DIVISION</v>
          </cell>
          <cell r="K1208" t="str">
            <v>NonBarg</v>
          </cell>
          <cell r="L1208" t="str">
            <v>NonProd</v>
          </cell>
          <cell r="M1208" t="str">
            <v>No</v>
          </cell>
          <cell r="N1208" t="str">
            <v>Other</v>
          </cell>
          <cell r="O1208">
            <v>120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R62</v>
          </cell>
          <cell r="C1209" t="str">
            <v>LV OF ABS-NOT PAID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317</v>
          </cell>
          <cell r="I1209" t="str">
            <v>34</v>
          </cell>
          <cell r="J1209" t="str">
            <v>HUMAN RESRC &amp; CORP SVCS</v>
          </cell>
          <cell r="K1209" t="str">
            <v>NonBarg</v>
          </cell>
          <cell r="L1209" t="str">
            <v>NonProd</v>
          </cell>
          <cell r="M1209" t="str">
            <v>No</v>
          </cell>
          <cell r="N1209" t="str">
            <v>Other</v>
          </cell>
          <cell r="O1209">
            <v>427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R62</v>
          </cell>
          <cell r="C1210" t="str">
            <v>LV OF ABS-NOT PAID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561</v>
          </cell>
          <cell r="I1210" t="str">
            <v>38</v>
          </cell>
          <cell r="J1210" t="str">
            <v>INTERNAL AUDITING</v>
          </cell>
          <cell r="K1210" t="str">
            <v>NonBarg</v>
          </cell>
          <cell r="L1210" t="str">
            <v>NonProd</v>
          </cell>
          <cell r="M1210" t="str">
            <v>No</v>
          </cell>
          <cell r="N1210" t="str">
            <v>Other</v>
          </cell>
          <cell r="O1210">
            <v>64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R62</v>
          </cell>
          <cell r="C1211" t="str">
            <v>LV OF ABS-NOT PAID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645</v>
          </cell>
          <cell r="I1211" t="str">
            <v>51</v>
          </cell>
          <cell r="J1211" t="str">
            <v>CUSTOMER SERVICE</v>
          </cell>
          <cell r="K1211" t="str">
            <v>NonBarg</v>
          </cell>
          <cell r="L1211" t="str">
            <v>NonProd</v>
          </cell>
          <cell r="M1211" t="str">
            <v>No</v>
          </cell>
          <cell r="N1211" t="str">
            <v>Other</v>
          </cell>
          <cell r="O1211">
            <v>406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R62</v>
          </cell>
          <cell r="C1212" t="str">
            <v>LV OF ABS-NOT PAID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761</v>
          </cell>
          <cell r="I1212" t="str">
            <v>53</v>
          </cell>
          <cell r="J1212" t="str">
            <v>POWER SYSTEMS</v>
          </cell>
          <cell r="K1212" t="str">
            <v>NonBarg</v>
          </cell>
          <cell r="L1212" t="str">
            <v>NonProd</v>
          </cell>
          <cell r="M1212" t="str">
            <v>No</v>
          </cell>
          <cell r="N1212" t="str">
            <v>Other</v>
          </cell>
          <cell r="O1212">
            <v>608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R62</v>
          </cell>
          <cell r="C1213" t="str">
            <v>LV OF ABS-NOT PAID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932</v>
          </cell>
          <cell r="I1213" t="str">
            <v>56</v>
          </cell>
          <cell r="J1213" t="str">
            <v>POWER GENERATION</v>
          </cell>
          <cell r="K1213" t="str">
            <v>NonBarg</v>
          </cell>
          <cell r="L1213" t="str">
            <v>NonProd</v>
          </cell>
          <cell r="M1213" t="str">
            <v>No</v>
          </cell>
          <cell r="N1213" t="str">
            <v>Other</v>
          </cell>
          <cell r="O1213">
            <v>44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R62</v>
          </cell>
          <cell r="C1214" t="str">
            <v>LV OF ABS-NOT PAID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1040</v>
          </cell>
          <cell r="I1214" t="str">
            <v>58</v>
          </cell>
          <cell r="J1214" t="str">
            <v>INFO MANAGEMENT</v>
          </cell>
          <cell r="K1214" t="str">
            <v>NonBarg</v>
          </cell>
          <cell r="L1214" t="str">
            <v>NonProd</v>
          </cell>
          <cell r="M1214" t="str">
            <v>No</v>
          </cell>
          <cell r="N1214" t="str">
            <v>Other</v>
          </cell>
          <cell r="O1214">
            <v>168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R62</v>
          </cell>
          <cell r="C1215" t="str">
            <v>LV OF ABS-NOT PAID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1146</v>
          </cell>
          <cell r="I1215" t="str">
            <v>62</v>
          </cell>
          <cell r="J1215" t="str">
            <v>ENERGY MARKETING</v>
          </cell>
          <cell r="K1215" t="str">
            <v>NonBarg</v>
          </cell>
          <cell r="L1215" t="str">
            <v>NonProd</v>
          </cell>
          <cell r="M1215" t="str">
            <v>No</v>
          </cell>
          <cell r="N1215" t="str">
            <v>Other</v>
          </cell>
          <cell r="O1215">
            <v>32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R62</v>
          </cell>
          <cell r="C1216" t="str">
            <v>LV OF ABS-NOT PAID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1205</v>
          </cell>
          <cell r="I1216" t="str">
            <v>63</v>
          </cell>
          <cell r="J1216" t="str">
            <v>REGULATORY AFFAIRS</v>
          </cell>
          <cell r="K1216" t="str">
            <v>NonBarg</v>
          </cell>
          <cell r="L1216" t="str">
            <v>NonProd</v>
          </cell>
          <cell r="M1216" t="str">
            <v>No</v>
          </cell>
          <cell r="N1216" t="str">
            <v>Other</v>
          </cell>
          <cell r="O1216">
            <v>16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R63</v>
          </cell>
          <cell r="C1217" t="str">
            <v>EMPL ILL-NOT PAID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70</v>
          </cell>
          <cell r="I1217" t="str">
            <v>31</v>
          </cell>
          <cell r="J1217" t="str">
            <v>NUCLEAR DIVISION</v>
          </cell>
          <cell r="K1217" t="str">
            <v>Barg</v>
          </cell>
          <cell r="L1217" t="str">
            <v>NonProd</v>
          </cell>
          <cell r="M1217" t="str">
            <v>No</v>
          </cell>
          <cell r="N1217" t="str">
            <v>Other</v>
          </cell>
          <cell r="O1217">
            <v>997.75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R63</v>
          </cell>
          <cell r="C1218" t="str">
            <v>EMPL ILL-NOT PAID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154</v>
          </cell>
          <cell r="I1218" t="str">
            <v>34</v>
          </cell>
          <cell r="J1218" t="str">
            <v>HUMAN RESRC &amp; CORP SVCS</v>
          </cell>
          <cell r="K1218" t="str">
            <v>Barg</v>
          </cell>
          <cell r="L1218" t="str">
            <v>NonProd</v>
          </cell>
          <cell r="M1218" t="str">
            <v>No</v>
          </cell>
          <cell r="N1218" t="str">
            <v>Other</v>
          </cell>
          <cell r="O1218">
            <v>141.5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R63</v>
          </cell>
          <cell r="C1219" t="str">
            <v>EMPL ILL-NOT PAID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205</v>
          </cell>
          <cell r="I1219" t="str">
            <v>51</v>
          </cell>
          <cell r="J1219" t="str">
            <v>CUSTOMER SERVICE</v>
          </cell>
          <cell r="K1219" t="str">
            <v>Barg</v>
          </cell>
          <cell r="L1219" t="str">
            <v>NonProd</v>
          </cell>
          <cell r="M1219" t="str">
            <v>No</v>
          </cell>
          <cell r="N1219" t="str">
            <v>Other</v>
          </cell>
          <cell r="O1219">
            <v>144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R63</v>
          </cell>
          <cell r="C1220" t="str">
            <v>EMPL ILL-NOT PAID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284</v>
          </cell>
          <cell r="I1220" t="str">
            <v>53</v>
          </cell>
          <cell r="J1220" t="str">
            <v>POWER SYSTEMS</v>
          </cell>
          <cell r="K1220" t="str">
            <v>Barg</v>
          </cell>
          <cell r="L1220" t="str">
            <v>NonProd</v>
          </cell>
          <cell r="M1220" t="str">
            <v>No</v>
          </cell>
          <cell r="N1220" t="str">
            <v>Other</v>
          </cell>
          <cell r="O1220">
            <v>3716.25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R63</v>
          </cell>
          <cell r="C1221" t="str">
            <v>EMPL ILL-NOT PAID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411</v>
          </cell>
          <cell r="I1221" t="str">
            <v>56</v>
          </cell>
          <cell r="J1221" t="str">
            <v>POWER GENERATION</v>
          </cell>
          <cell r="K1221" t="str">
            <v>Barg</v>
          </cell>
          <cell r="L1221" t="str">
            <v>NonProd</v>
          </cell>
          <cell r="M1221" t="str">
            <v>No</v>
          </cell>
          <cell r="N1221" t="str">
            <v>Other</v>
          </cell>
          <cell r="O1221">
            <v>987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R63</v>
          </cell>
          <cell r="C1222" t="str">
            <v>EMPL ILL-NOT PAID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84</v>
          </cell>
          <cell r="I1222" t="str">
            <v>31</v>
          </cell>
          <cell r="J1222" t="str">
            <v>NUCLEAR DIVISION</v>
          </cell>
          <cell r="K1222" t="str">
            <v>NonBarg</v>
          </cell>
          <cell r="L1222" t="str">
            <v>NonProd</v>
          </cell>
          <cell r="M1222" t="str">
            <v>No</v>
          </cell>
          <cell r="N1222" t="str">
            <v>Other</v>
          </cell>
          <cell r="O1222">
            <v>58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R63</v>
          </cell>
          <cell r="C1223" t="str">
            <v>EMPL ILL-NOT PAID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318</v>
          </cell>
          <cell r="I1223" t="str">
            <v>34</v>
          </cell>
          <cell r="J1223" t="str">
            <v>HUMAN RESRC &amp; CORP SVCS</v>
          </cell>
          <cell r="K1223" t="str">
            <v>NonBarg</v>
          </cell>
          <cell r="L1223" t="str">
            <v>NonProd</v>
          </cell>
          <cell r="M1223" t="str">
            <v>No</v>
          </cell>
          <cell r="N1223" t="str">
            <v>Other</v>
          </cell>
          <cell r="O1223">
            <v>183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R63</v>
          </cell>
          <cell r="C1224" t="str">
            <v>EMPL ILL-NOT PAID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412</v>
          </cell>
          <cell r="I1224" t="str">
            <v>35</v>
          </cell>
          <cell r="J1224" t="str">
            <v>GENERAL COUNSEL</v>
          </cell>
          <cell r="K1224" t="str">
            <v>NonBarg</v>
          </cell>
          <cell r="L1224" t="str">
            <v>NonProd</v>
          </cell>
          <cell r="M1224" t="str">
            <v>No</v>
          </cell>
          <cell r="N1224" t="str">
            <v>Other</v>
          </cell>
          <cell r="O1224">
            <v>41.5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R63</v>
          </cell>
          <cell r="C1225" t="str">
            <v>EMPL ILL-NOT PAID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507</v>
          </cell>
          <cell r="I1225" t="str">
            <v>37</v>
          </cell>
          <cell r="J1225" t="str">
            <v>CORP COMMUNICATIONS</v>
          </cell>
          <cell r="K1225" t="str">
            <v>NonBarg</v>
          </cell>
          <cell r="L1225" t="str">
            <v>NonProd</v>
          </cell>
          <cell r="M1225" t="str">
            <v>No</v>
          </cell>
          <cell r="N1225" t="str">
            <v>Other</v>
          </cell>
          <cell r="O1225">
            <v>12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R63</v>
          </cell>
          <cell r="C1226" t="str">
            <v>EMPL ILL-NOT PAID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646</v>
          </cell>
          <cell r="I1226" t="str">
            <v>51</v>
          </cell>
          <cell r="J1226" t="str">
            <v>CUSTOMER SERVICE</v>
          </cell>
          <cell r="K1226" t="str">
            <v>NonBarg</v>
          </cell>
          <cell r="L1226" t="str">
            <v>NonProd</v>
          </cell>
          <cell r="M1226" t="str">
            <v>No</v>
          </cell>
          <cell r="N1226" t="str">
            <v>Other</v>
          </cell>
          <cell r="O1226">
            <v>15816.25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R63</v>
          </cell>
          <cell r="C1227" t="str">
            <v>EMPL ILL-NOT PAID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762</v>
          </cell>
          <cell r="I1227" t="str">
            <v>53</v>
          </cell>
          <cell r="J1227" t="str">
            <v>POWER SYSTEMS</v>
          </cell>
          <cell r="K1227" t="str">
            <v>NonBarg</v>
          </cell>
          <cell r="L1227" t="str">
            <v>NonProd</v>
          </cell>
          <cell r="M1227" t="str">
            <v>No</v>
          </cell>
          <cell r="N1227" t="str">
            <v>Other</v>
          </cell>
          <cell r="O1227">
            <v>109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R63</v>
          </cell>
          <cell r="C1228" t="str">
            <v>EMPL ILL-NOT PAID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933</v>
          </cell>
          <cell r="I1228" t="str">
            <v>56</v>
          </cell>
          <cell r="J1228" t="str">
            <v>POWER GENERATION</v>
          </cell>
          <cell r="K1228" t="str">
            <v>NonBarg</v>
          </cell>
          <cell r="L1228" t="str">
            <v>NonProd</v>
          </cell>
          <cell r="M1228" t="str">
            <v>No</v>
          </cell>
          <cell r="N1228" t="str">
            <v>Other</v>
          </cell>
          <cell r="O1228">
            <v>11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R63</v>
          </cell>
          <cell r="C1229" t="str">
            <v>EMPL ILL-NOT PAID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1041</v>
          </cell>
          <cell r="I1229" t="str">
            <v>58</v>
          </cell>
          <cell r="J1229" t="str">
            <v>INFO MANAGEMENT</v>
          </cell>
          <cell r="K1229" t="str">
            <v>NonBarg</v>
          </cell>
          <cell r="L1229" t="str">
            <v>NonProd</v>
          </cell>
          <cell r="M1229" t="str">
            <v>No</v>
          </cell>
          <cell r="N1229" t="str">
            <v>Other</v>
          </cell>
          <cell r="O1229">
            <v>8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R64</v>
          </cell>
          <cell r="C1230" t="str">
            <v>FAMILY LEAVE NOT-PD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71</v>
          </cell>
          <cell r="I1230" t="str">
            <v>31</v>
          </cell>
          <cell r="J1230" t="str">
            <v>NUCLEAR DIVISION</v>
          </cell>
          <cell r="K1230" t="str">
            <v>Barg</v>
          </cell>
          <cell r="L1230" t="str">
            <v>NonProd</v>
          </cell>
          <cell r="M1230" t="str">
            <v>No</v>
          </cell>
          <cell r="N1230" t="str">
            <v>Other</v>
          </cell>
          <cell r="O1230">
            <v>138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R64</v>
          </cell>
          <cell r="C1231" t="str">
            <v>FAMILY LEAVE NOT-PD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285</v>
          </cell>
          <cell r="I1231" t="str">
            <v>53</v>
          </cell>
          <cell r="J1231" t="str">
            <v>POWER SYSTEMS</v>
          </cell>
          <cell r="K1231" t="str">
            <v>Barg</v>
          </cell>
          <cell r="L1231" t="str">
            <v>NonProd</v>
          </cell>
          <cell r="M1231" t="str">
            <v>No</v>
          </cell>
          <cell r="N1231" t="str">
            <v>Other</v>
          </cell>
          <cell r="O1231">
            <v>521.5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R64</v>
          </cell>
          <cell r="C1232" t="str">
            <v>FAMILY LEAVE NOT-PD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412</v>
          </cell>
          <cell r="I1232" t="str">
            <v>56</v>
          </cell>
          <cell r="J1232" t="str">
            <v>POWER GENERATION</v>
          </cell>
          <cell r="K1232" t="str">
            <v>Barg</v>
          </cell>
          <cell r="L1232" t="str">
            <v>NonProd</v>
          </cell>
          <cell r="M1232" t="str">
            <v>No</v>
          </cell>
          <cell r="N1232" t="str">
            <v>Other</v>
          </cell>
          <cell r="O1232">
            <v>45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R64</v>
          </cell>
          <cell r="C1233" t="str">
            <v>FAMILY LEAVE NOT-PD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85</v>
          </cell>
          <cell r="I1233" t="str">
            <v>31</v>
          </cell>
          <cell r="J1233" t="str">
            <v>NUCLEAR DIVISION</v>
          </cell>
          <cell r="K1233" t="str">
            <v>NonBarg</v>
          </cell>
          <cell r="L1233" t="str">
            <v>NonProd</v>
          </cell>
          <cell r="M1233" t="str">
            <v>No</v>
          </cell>
          <cell r="N1233" t="str">
            <v>Other</v>
          </cell>
          <cell r="O1233">
            <v>57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R64</v>
          </cell>
          <cell r="C1234" t="str">
            <v>FAMILY LEAVE NOT-PD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209</v>
          </cell>
          <cell r="I1234" t="str">
            <v>33</v>
          </cell>
          <cell r="J1234" t="str">
            <v>FINANCIAL</v>
          </cell>
          <cell r="K1234" t="str">
            <v>NonBarg</v>
          </cell>
          <cell r="L1234" t="str">
            <v>NonProd</v>
          </cell>
          <cell r="M1234" t="str">
            <v>No</v>
          </cell>
          <cell r="N1234" t="str">
            <v>Other</v>
          </cell>
          <cell r="O1234">
            <v>452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R64</v>
          </cell>
          <cell r="C1235" t="str">
            <v>FAMILY LEAVE NOT-PD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319</v>
          </cell>
          <cell r="I1235" t="str">
            <v>34</v>
          </cell>
          <cell r="J1235" t="str">
            <v>HUMAN RESRC &amp; CORP SVCS</v>
          </cell>
          <cell r="K1235" t="str">
            <v>NonBarg</v>
          </cell>
          <cell r="L1235" t="str">
            <v>NonProd</v>
          </cell>
          <cell r="M1235" t="str">
            <v>No</v>
          </cell>
          <cell r="N1235" t="str">
            <v>Other</v>
          </cell>
          <cell r="O1235">
            <v>21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R64</v>
          </cell>
          <cell r="C1236" t="str">
            <v>FAMILY LEAVE NOT-PD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562</v>
          </cell>
          <cell r="I1236" t="str">
            <v>38</v>
          </cell>
          <cell r="J1236" t="str">
            <v>INTERNAL AUDITING</v>
          </cell>
          <cell r="K1236" t="str">
            <v>NonBarg</v>
          </cell>
          <cell r="L1236" t="str">
            <v>NonProd</v>
          </cell>
          <cell r="M1236" t="str">
            <v>No</v>
          </cell>
          <cell r="N1236" t="str">
            <v>Other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R64</v>
          </cell>
          <cell r="C1237" t="str">
            <v>FAMILY LEAVE NOT-PD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647</v>
          </cell>
          <cell r="I1237" t="str">
            <v>51</v>
          </cell>
          <cell r="J1237" t="str">
            <v>CUSTOMER SERVICE</v>
          </cell>
          <cell r="K1237" t="str">
            <v>NonBarg</v>
          </cell>
          <cell r="L1237" t="str">
            <v>NonProd</v>
          </cell>
          <cell r="M1237" t="str">
            <v>No</v>
          </cell>
          <cell r="N1237" t="str">
            <v>Other</v>
          </cell>
          <cell r="O1237">
            <v>4348.25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R64</v>
          </cell>
          <cell r="C1238" t="str">
            <v>FAMILY LEAVE NOT-PD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763</v>
          </cell>
          <cell r="I1238" t="str">
            <v>53</v>
          </cell>
          <cell r="J1238" t="str">
            <v>POWER SYSTEMS</v>
          </cell>
          <cell r="K1238" t="str">
            <v>NonBarg</v>
          </cell>
          <cell r="L1238" t="str">
            <v>NonProd</v>
          </cell>
          <cell r="M1238" t="str">
            <v>No</v>
          </cell>
          <cell r="N1238" t="str">
            <v>Other</v>
          </cell>
          <cell r="O1238">
            <v>117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R64</v>
          </cell>
          <cell r="C1239" t="str">
            <v>FAMILY LEAVE NOT-PD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853</v>
          </cell>
          <cell r="I1239" t="str">
            <v>54</v>
          </cell>
          <cell r="J1239" t="str">
            <v>RESOURCE PLANNING</v>
          </cell>
          <cell r="K1239" t="str">
            <v>NonBarg</v>
          </cell>
          <cell r="L1239" t="str">
            <v>NonProd</v>
          </cell>
          <cell r="M1239" t="str">
            <v>No</v>
          </cell>
          <cell r="N1239" t="str">
            <v>Other</v>
          </cell>
          <cell r="O1239">
            <v>4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R64</v>
          </cell>
          <cell r="C1240" t="str">
            <v>FAMILY LEAVE NOT-PD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1206</v>
          </cell>
          <cell r="I1240" t="str">
            <v>63</v>
          </cell>
          <cell r="J1240" t="str">
            <v>REGULATORY AFFAIRS</v>
          </cell>
          <cell r="K1240" t="str">
            <v>NonBarg</v>
          </cell>
          <cell r="L1240" t="str">
            <v>NonProd</v>
          </cell>
          <cell r="M1240" t="str">
            <v>No</v>
          </cell>
          <cell r="N1240" t="str">
            <v>Other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R65</v>
          </cell>
          <cell r="C1241" t="str">
            <v>EMPL REQ N-PD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72</v>
          </cell>
          <cell r="I1241" t="str">
            <v>31</v>
          </cell>
          <cell r="J1241" t="str">
            <v>NUCLEAR DIVISION</v>
          </cell>
          <cell r="K1241" t="str">
            <v>Barg</v>
          </cell>
          <cell r="L1241" t="str">
            <v>NonProd</v>
          </cell>
          <cell r="M1241" t="str">
            <v>No</v>
          </cell>
          <cell r="N1241" t="str">
            <v>Other</v>
          </cell>
          <cell r="O1241">
            <v>2526.5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R65</v>
          </cell>
          <cell r="C1242" t="str">
            <v>EMPL REQ N-PD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155</v>
          </cell>
          <cell r="I1242" t="str">
            <v>34</v>
          </cell>
          <cell r="J1242" t="str">
            <v>HUMAN RESRC &amp; CORP SVCS</v>
          </cell>
          <cell r="K1242" t="str">
            <v>Barg</v>
          </cell>
          <cell r="L1242" t="str">
            <v>NonProd</v>
          </cell>
          <cell r="M1242" t="str">
            <v>No</v>
          </cell>
          <cell r="N1242" t="str">
            <v>Other</v>
          </cell>
          <cell r="O1242">
            <v>-80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R65</v>
          </cell>
          <cell r="C1243" t="str">
            <v>EMPL REQ N-PD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206</v>
          </cell>
          <cell r="I1243" t="str">
            <v>51</v>
          </cell>
          <cell r="J1243" t="str">
            <v>CUSTOMER SERVICE</v>
          </cell>
          <cell r="K1243" t="str">
            <v>Barg</v>
          </cell>
          <cell r="L1243" t="str">
            <v>NonProd</v>
          </cell>
          <cell r="M1243" t="str">
            <v>No</v>
          </cell>
          <cell r="N1243" t="str">
            <v>Other</v>
          </cell>
          <cell r="O1243">
            <v>24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R65</v>
          </cell>
          <cell r="C1244" t="str">
            <v>EMPL REQ N-PD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286</v>
          </cell>
          <cell r="I1244" t="str">
            <v>53</v>
          </cell>
          <cell r="J1244" t="str">
            <v>POWER SYSTEMS</v>
          </cell>
          <cell r="K1244" t="str">
            <v>Barg</v>
          </cell>
          <cell r="L1244" t="str">
            <v>NonProd</v>
          </cell>
          <cell r="M1244" t="str">
            <v>No</v>
          </cell>
          <cell r="N1244" t="str">
            <v>Other</v>
          </cell>
          <cell r="O1244">
            <v>8507.5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R65</v>
          </cell>
          <cell r="C1245" t="str">
            <v>EMPL REQ N-PD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413</v>
          </cell>
          <cell r="I1245" t="str">
            <v>56</v>
          </cell>
          <cell r="J1245" t="str">
            <v>POWER GENERATION</v>
          </cell>
          <cell r="K1245" t="str">
            <v>Barg</v>
          </cell>
          <cell r="L1245" t="str">
            <v>NonProd</v>
          </cell>
          <cell r="M1245" t="str">
            <v>No</v>
          </cell>
          <cell r="N1245" t="str">
            <v>Other</v>
          </cell>
          <cell r="O1245">
            <v>2062.75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R65</v>
          </cell>
          <cell r="C1246" t="str">
            <v>EMPL REQ N-PD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477</v>
          </cell>
          <cell r="I1246" t="str">
            <v>58</v>
          </cell>
          <cell r="J1246" t="str">
            <v>INFO MANAGEMENT</v>
          </cell>
          <cell r="K1246" t="str">
            <v>Barg</v>
          </cell>
          <cell r="L1246" t="str">
            <v>NonProd</v>
          </cell>
          <cell r="M1246" t="str">
            <v>No</v>
          </cell>
          <cell r="N1246" t="str">
            <v>Other</v>
          </cell>
          <cell r="O1246">
            <v>110.5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R65</v>
          </cell>
          <cell r="C1247" t="str">
            <v>EMPL REQ N-PD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86</v>
          </cell>
          <cell r="I1247" t="str">
            <v>31</v>
          </cell>
          <cell r="J1247" t="str">
            <v>NUCLEAR DIVISION</v>
          </cell>
          <cell r="K1247" t="str">
            <v>NonBarg</v>
          </cell>
          <cell r="L1247" t="str">
            <v>NonProd</v>
          </cell>
          <cell r="M1247" t="str">
            <v>No</v>
          </cell>
          <cell r="N1247" t="str">
            <v>Other</v>
          </cell>
          <cell r="O1247">
            <v>504.5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R65</v>
          </cell>
          <cell r="C1248" t="str">
            <v>EMPL REQ N-PD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210</v>
          </cell>
          <cell r="I1248" t="str">
            <v>33</v>
          </cell>
          <cell r="J1248" t="str">
            <v>FINANCIAL</v>
          </cell>
          <cell r="K1248" t="str">
            <v>NonBarg</v>
          </cell>
          <cell r="L1248" t="str">
            <v>NonProd</v>
          </cell>
          <cell r="M1248" t="str">
            <v>No</v>
          </cell>
          <cell r="N1248" t="str">
            <v>Other</v>
          </cell>
          <cell r="O1248">
            <v>428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R65</v>
          </cell>
          <cell r="C1249" t="str">
            <v>EMPL REQ N-PD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320</v>
          </cell>
          <cell r="I1249" t="str">
            <v>34</v>
          </cell>
          <cell r="J1249" t="str">
            <v>HUMAN RESRC &amp; CORP SVCS</v>
          </cell>
          <cell r="K1249" t="str">
            <v>NonBarg</v>
          </cell>
          <cell r="L1249" t="str">
            <v>NonProd</v>
          </cell>
          <cell r="M1249" t="str">
            <v>No</v>
          </cell>
          <cell r="N1249" t="str">
            <v>Other</v>
          </cell>
          <cell r="O1249">
            <v>893.25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R65</v>
          </cell>
          <cell r="C1250" t="str">
            <v>EMPL REQ N-PD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413</v>
          </cell>
          <cell r="I1250" t="str">
            <v>35</v>
          </cell>
          <cell r="J1250" t="str">
            <v>GENERAL COUNSEL</v>
          </cell>
          <cell r="K1250" t="str">
            <v>NonBarg</v>
          </cell>
          <cell r="L1250" t="str">
            <v>NonProd</v>
          </cell>
          <cell r="M1250" t="str">
            <v>No</v>
          </cell>
          <cell r="N1250" t="str">
            <v>Other</v>
          </cell>
          <cell r="O1250">
            <v>128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R65</v>
          </cell>
          <cell r="C1251" t="str">
            <v>EMPL REQ N-PD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508</v>
          </cell>
          <cell r="I1251" t="str">
            <v>37</v>
          </cell>
          <cell r="J1251" t="str">
            <v>CORP COMMUNICATIONS</v>
          </cell>
          <cell r="K1251" t="str">
            <v>NonBarg</v>
          </cell>
          <cell r="L1251" t="str">
            <v>NonProd</v>
          </cell>
          <cell r="M1251" t="str">
            <v>No</v>
          </cell>
          <cell r="N1251" t="str">
            <v>Other</v>
          </cell>
          <cell r="O1251">
            <v>64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R65</v>
          </cell>
          <cell r="C1252" t="str">
            <v>EMPL REQ N-PD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563</v>
          </cell>
          <cell r="I1252" t="str">
            <v>38</v>
          </cell>
          <cell r="J1252" t="str">
            <v>INTERNAL AUDITING</v>
          </cell>
          <cell r="K1252" t="str">
            <v>NonBarg</v>
          </cell>
          <cell r="L1252" t="str">
            <v>NonProd</v>
          </cell>
          <cell r="M1252" t="str">
            <v>No</v>
          </cell>
          <cell r="N1252" t="str">
            <v>Other</v>
          </cell>
          <cell r="O1252">
            <v>120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R65</v>
          </cell>
          <cell r="C1253" t="str">
            <v>EMPL REQ N-PD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648</v>
          </cell>
          <cell r="I1253" t="str">
            <v>51</v>
          </cell>
          <cell r="J1253" t="str">
            <v>CUSTOMER SERVICE</v>
          </cell>
          <cell r="K1253" t="str">
            <v>NonBarg</v>
          </cell>
          <cell r="L1253" t="str">
            <v>NonProd</v>
          </cell>
          <cell r="M1253" t="str">
            <v>No</v>
          </cell>
          <cell r="N1253" t="str">
            <v>Other</v>
          </cell>
          <cell r="O1253">
            <v>23720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R65</v>
          </cell>
          <cell r="C1254" t="str">
            <v>EMPL REQ N-PD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764</v>
          </cell>
          <cell r="I1254" t="str">
            <v>53</v>
          </cell>
          <cell r="J1254" t="str">
            <v>POWER SYSTEMS</v>
          </cell>
          <cell r="K1254" t="str">
            <v>NonBarg</v>
          </cell>
          <cell r="L1254" t="str">
            <v>NonProd</v>
          </cell>
          <cell r="M1254" t="str">
            <v>No</v>
          </cell>
          <cell r="N1254" t="str">
            <v>Other</v>
          </cell>
          <cell r="O1254">
            <v>866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R65</v>
          </cell>
          <cell r="C1255" t="str">
            <v>EMPL REQ N-PD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854</v>
          </cell>
          <cell r="I1255" t="str">
            <v>54</v>
          </cell>
          <cell r="J1255" t="str">
            <v>RESOURCE PLANNING</v>
          </cell>
          <cell r="K1255" t="str">
            <v>NonBarg</v>
          </cell>
          <cell r="L1255" t="str">
            <v>NonProd</v>
          </cell>
          <cell r="M1255" t="str">
            <v>No</v>
          </cell>
          <cell r="N1255" t="str">
            <v>Other</v>
          </cell>
          <cell r="O1255">
            <v>72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R65</v>
          </cell>
          <cell r="C1256" t="str">
            <v>EMPL REQ N-PD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934</v>
          </cell>
          <cell r="I1256" t="str">
            <v>56</v>
          </cell>
          <cell r="J1256" t="str">
            <v>POWER GENERATION</v>
          </cell>
          <cell r="K1256" t="str">
            <v>NonBarg</v>
          </cell>
          <cell r="L1256" t="str">
            <v>NonProd</v>
          </cell>
          <cell r="M1256" t="str">
            <v>No</v>
          </cell>
          <cell r="N1256" t="str">
            <v>Other</v>
          </cell>
          <cell r="O1256">
            <v>317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R65</v>
          </cell>
          <cell r="C1257" t="str">
            <v>EMPL REQ N-PD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1042</v>
          </cell>
          <cell r="I1257" t="str">
            <v>58</v>
          </cell>
          <cell r="J1257" t="str">
            <v>INFO MANAGEMENT</v>
          </cell>
          <cell r="K1257" t="str">
            <v>NonBarg</v>
          </cell>
          <cell r="L1257" t="str">
            <v>NonProd</v>
          </cell>
          <cell r="M1257" t="str">
            <v>No</v>
          </cell>
          <cell r="N1257" t="str">
            <v>Other</v>
          </cell>
          <cell r="O1257">
            <v>769.25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R65</v>
          </cell>
          <cell r="C1258" t="str">
            <v>EMPL REQ N-PD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1207</v>
          </cell>
          <cell r="I1258" t="str">
            <v>63</v>
          </cell>
          <cell r="J1258" t="str">
            <v>REGULATORY AFFAIRS</v>
          </cell>
          <cell r="K1258" t="str">
            <v>NonBarg</v>
          </cell>
          <cell r="L1258" t="str">
            <v>NonProd</v>
          </cell>
          <cell r="M1258" t="str">
            <v>No</v>
          </cell>
          <cell r="N1258" t="str">
            <v>Other</v>
          </cell>
          <cell r="O1258">
            <v>200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R66</v>
          </cell>
          <cell r="C1259" t="str">
            <v>UNION AFF-NOT PAID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73</v>
          </cell>
          <cell r="I1259" t="str">
            <v>31</v>
          </cell>
          <cell r="J1259" t="str">
            <v>NUCLEAR DIVISION</v>
          </cell>
          <cell r="K1259" t="str">
            <v>Barg</v>
          </cell>
          <cell r="L1259" t="str">
            <v>NonProd</v>
          </cell>
          <cell r="M1259" t="str">
            <v>No</v>
          </cell>
          <cell r="N1259" t="str">
            <v>Other</v>
          </cell>
          <cell r="O1259">
            <v>897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R66</v>
          </cell>
          <cell r="C1260" t="str">
            <v>UNION AFF-NOT PAID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287</v>
          </cell>
          <cell r="I1260" t="str">
            <v>53</v>
          </cell>
          <cell r="J1260" t="str">
            <v>POWER SYSTEMS</v>
          </cell>
          <cell r="K1260" t="str">
            <v>Barg</v>
          </cell>
          <cell r="L1260" t="str">
            <v>NonProd</v>
          </cell>
          <cell r="M1260" t="str">
            <v>No</v>
          </cell>
          <cell r="N1260" t="str">
            <v>Other</v>
          </cell>
          <cell r="O1260">
            <v>2175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R66</v>
          </cell>
          <cell r="C1261" t="str">
            <v>UNION AFF-NOT PAID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414</v>
          </cell>
          <cell r="I1261" t="str">
            <v>56</v>
          </cell>
          <cell r="J1261" t="str">
            <v>POWER GENERATION</v>
          </cell>
          <cell r="K1261" t="str">
            <v>Barg</v>
          </cell>
          <cell r="L1261" t="str">
            <v>NonProd</v>
          </cell>
          <cell r="M1261" t="str">
            <v>No</v>
          </cell>
          <cell r="N1261" t="str">
            <v>Other</v>
          </cell>
          <cell r="O1261">
            <v>685.5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R68</v>
          </cell>
          <cell r="C1262" t="str">
            <v>WORK STOP-NOT PAID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288</v>
          </cell>
          <cell r="I1262" t="str">
            <v>53</v>
          </cell>
          <cell r="J1262" t="str">
            <v>POWER SYSTEMS</v>
          </cell>
          <cell r="K1262" t="str">
            <v>Barg</v>
          </cell>
          <cell r="L1262" t="str">
            <v>NonProd</v>
          </cell>
          <cell r="M1262" t="str">
            <v>No</v>
          </cell>
          <cell r="N1262" t="str">
            <v>Other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R68</v>
          </cell>
          <cell r="C1263" t="str">
            <v>WORK STOP-NOT PAID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765</v>
          </cell>
          <cell r="I1263" t="str">
            <v>53</v>
          </cell>
          <cell r="J1263" t="str">
            <v>POWER SYSTEMS</v>
          </cell>
          <cell r="K1263" t="str">
            <v>NonBarg</v>
          </cell>
          <cell r="L1263" t="str">
            <v>NonProd</v>
          </cell>
          <cell r="M1263" t="str">
            <v>No</v>
          </cell>
          <cell r="N1263" t="str">
            <v>Other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R69</v>
          </cell>
          <cell r="C1264" t="str">
            <v>OTHER-NOT PAID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74</v>
          </cell>
          <cell r="I1264" t="str">
            <v>31</v>
          </cell>
          <cell r="J1264" t="str">
            <v>NUCLEAR DIVISION</v>
          </cell>
          <cell r="K1264" t="str">
            <v>Barg</v>
          </cell>
          <cell r="L1264" t="str">
            <v>NonProd</v>
          </cell>
          <cell r="M1264" t="str">
            <v>No</v>
          </cell>
          <cell r="N1264" t="str">
            <v>Other</v>
          </cell>
          <cell r="O1264">
            <v>168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R69</v>
          </cell>
          <cell r="C1265" t="str">
            <v>OTHER-NOT PAID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289</v>
          </cell>
          <cell r="I1265" t="str">
            <v>53</v>
          </cell>
          <cell r="J1265" t="str">
            <v>POWER SYSTEMS</v>
          </cell>
          <cell r="K1265" t="str">
            <v>Barg</v>
          </cell>
          <cell r="L1265" t="str">
            <v>NonProd</v>
          </cell>
          <cell r="M1265" t="str">
            <v>No</v>
          </cell>
          <cell r="N1265" t="str">
            <v>Other</v>
          </cell>
          <cell r="O1265">
            <v>467.75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R69</v>
          </cell>
          <cell r="C1266" t="str">
            <v>OTHER-NOT PAID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415</v>
          </cell>
          <cell r="I1266" t="str">
            <v>56</v>
          </cell>
          <cell r="J1266" t="str">
            <v>POWER GENERATION</v>
          </cell>
          <cell r="K1266" t="str">
            <v>Barg</v>
          </cell>
          <cell r="L1266" t="str">
            <v>NonProd</v>
          </cell>
          <cell r="M1266" t="str">
            <v>No</v>
          </cell>
          <cell r="N1266" t="str">
            <v>Other</v>
          </cell>
          <cell r="O1266">
            <v>6261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R69</v>
          </cell>
          <cell r="C1267" t="str">
            <v>OTHER-NOT PAID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87</v>
          </cell>
          <cell r="I1267" t="str">
            <v>31</v>
          </cell>
          <cell r="J1267" t="str">
            <v>NUCLEAR DIVISION</v>
          </cell>
          <cell r="K1267" t="str">
            <v>NonBarg</v>
          </cell>
          <cell r="L1267" t="str">
            <v>NonProd</v>
          </cell>
          <cell r="M1267" t="str">
            <v>No</v>
          </cell>
          <cell r="N1267" t="str">
            <v>Other</v>
          </cell>
          <cell r="O1267">
            <v>175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R69</v>
          </cell>
          <cell r="C1268" t="str">
            <v>OTHER-NOT PAID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321</v>
          </cell>
          <cell r="I1268" t="str">
            <v>34</v>
          </cell>
          <cell r="J1268" t="str">
            <v>HUMAN RESRC &amp; CORP SVCS</v>
          </cell>
          <cell r="K1268" t="str">
            <v>NonBarg</v>
          </cell>
          <cell r="L1268" t="str">
            <v>NonProd</v>
          </cell>
          <cell r="M1268" t="str">
            <v>No</v>
          </cell>
          <cell r="N1268" t="str">
            <v>Other</v>
          </cell>
          <cell r="O1268">
            <v>321.25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R69</v>
          </cell>
          <cell r="C1269" t="str">
            <v>OTHER-NOT PAID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414</v>
          </cell>
          <cell r="I1269" t="str">
            <v>35</v>
          </cell>
          <cell r="J1269" t="str">
            <v>GENERAL COUNSEL</v>
          </cell>
          <cell r="K1269" t="str">
            <v>NonBarg</v>
          </cell>
          <cell r="L1269" t="str">
            <v>NonProd</v>
          </cell>
          <cell r="M1269" t="str">
            <v>No</v>
          </cell>
          <cell r="N1269" t="str">
            <v>Other</v>
          </cell>
          <cell r="O1269">
            <v>20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R69</v>
          </cell>
          <cell r="C1270" t="str">
            <v>OTHER-NOT PAID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649</v>
          </cell>
          <cell r="I1270" t="str">
            <v>51</v>
          </cell>
          <cell r="J1270" t="str">
            <v>CUSTOMER SERVICE</v>
          </cell>
          <cell r="K1270" t="str">
            <v>NonBarg</v>
          </cell>
          <cell r="L1270" t="str">
            <v>NonProd</v>
          </cell>
          <cell r="M1270" t="str">
            <v>No</v>
          </cell>
          <cell r="N1270" t="str">
            <v>Other</v>
          </cell>
          <cell r="O1270">
            <v>2579.5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R69</v>
          </cell>
          <cell r="C1271" t="str">
            <v>OTHER-NOT PAID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766</v>
          </cell>
          <cell r="I1271" t="str">
            <v>53</v>
          </cell>
          <cell r="J1271" t="str">
            <v>POWER SYSTEMS</v>
          </cell>
          <cell r="K1271" t="str">
            <v>NonBarg</v>
          </cell>
          <cell r="L1271" t="str">
            <v>NonProd</v>
          </cell>
          <cell r="M1271" t="str">
            <v>No</v>
          </cell>
          <cell r="N1271" t="str">
            <v>Other</v>
          </cell>
          <cell r="O1271">
            <v>194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R69</v>
          </cell>
          <cell r="C1272" t="str">
            <v>OTHER-NOT PAID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935</v>
          </cell>
          <cell r="I1272" t="str">
            <v>56</v>
          </cell>
          <cell r="J1272" t="str">
            <v>POWER GENERATION</v>
          </cell>
          <cell r="K1272" t="str">
            <v>NonBarg</v>
          </cell>
          <cell r="L1272" t="str">
            <v>NonProd</v>
          </cell>
          <cell r="M1272" t="str">
            <v>No</v>
          </cell>
          <cell r="N1272" t="str">
            <v>Other</v>
          </cell>
          <cell r="O1272">
            <v>2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R69</v>
          </cell>
          <cell r="C1273" t="str">
            <v>OTHER-NOT PAID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1043</v>
          </cell>
          <cell r="I1273" t="str">
            <v>58</v>
          </cell>
          <cell r="J1273" t="str">
            <v>INFO MANAGEMENT</v>
          </cell>
          <cell r="K1273" t="str">
            <v>NonBarg</v>
          </cell>
          <cell r="L1273" t="str">
            <v>NonProd</v>
          </cell>
          <cell r="M1273" t="str">
            <v>No</v>
          </cell>
          <cell r="N1273" t="str">
            <v>Other</v>
          </cell>
          <cell r="O1273">
            <v>64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R69</v>
          </cell>
          <cell r="C1274" t="str">
            <v>OTHER-NOT PAID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1147</v>
          </cell>
          <cell r="I1274" t="str">
            <v>62</v>
          </cell>
          <cell r="J1274" t="str">
            <v>ENERGY MARKETING</v>
          </cell>
          <cell r="K1274" t="str">
            <v>NonBarg</v>
          </cell>
          <cell r="L1274" t="str">
            <v>NonProd</v>
          </cell>
          <cell r="M1274" t="str">
            <v>No</v>
          </cell>
          <cell r="N1274" t="str">
            <v>Other</v>
          </cell>
          <cell r="O1274">
            <v>16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R71</v>
          </cell>
          <cell r="C1275" t="str">
            <v>DEFERRED COMP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88</v>
          </cell>
          <cell r="I1275" t="str">
            <v>31</v>
          </cell>
          <cell r="J1275" t="str">
            <v>NUCLEAR DIVISION</v>
          </cell>
          <cell r="K1275" t="str">
            <v>NonBarg</v>
          </cell>
          <cell r="L1275" t="str">
            <v>NonProd</v>
          </cell>
          <cell r="M1275" t="str">
            <v>No</v>
          </cell>
          <cell r="N1275" t="str">
            <v>Other</v>
          </cell>
          <cell r="O1275">
            <v>0</v>
          </cell>
          <cell r="P1275">
            <v>145057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R71</v>
          </cell>
          <cell r="C1276" t="str">
            <v>DEFERRED COMP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211</v>
          </cell>
          <cell r="I1276" t="str">
            <v>33</v>
          </cell>
          <cell r="J1276" t="str">
            <v>FINANCIAL</v>
          </cell>
          <cell r="K1276" t="str">
            <v>NonBarg</v>
          </cell>
          <cell r="L1276" t="str">
            <v>NonProd</v>
          </cell>
          <cell r="M1276" t="str">
            <v>No</v>
          </cell>
          <cell r="N1276" t="str">
            <v>Other</v>
          </cell>
          <cell r="O1276">
            <v>0</v>
          </cell>
          <cell r="P1276">
            <v>1054247.27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R71</v>
          </cell>
          <cell r="C1277" t="str">
            <v>DEFERRED COMP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322</v>
          </cell>
          <cell r="I1277" t="str">
            <v>34</v>
          </cell>
          <cell r="J1277" t="str">
            <v>HUMAN RESRC &amp; CORP SVCS</v>
          </cell>
          <cell r="K1277" t="str">
            <v>NonBarg</v>
          </cell>
          <cell r="L1277" t="str">
            <v>NonProd</v>
          </cell>
          <cell r="M1277" t="str">
            <v>No</v>
          </cell>
          <cell r="N1277" t="str">
            <v>Other</v>
          </cell>
          <cell r="O1277">
            <v>0</v>
          </cell>
          <cell r="P1277">
            <v>144102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R71</v>
          </cell>
          <cell r="C1278" t="str">
            <v>DEFERRED COMP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415</v>
          </cell>
          <cell r="I1278" t="str">
            <v>35</v>
          </cell>
          <cell r="J1278" t="str">
            <v>GENERAL COUNSEL</v>
          </cell>
          <cell r="K1278" t="str">
            <v>NonBarg</v>
          </cell>
          <cell r="L1278" t="str">
            <v>NonProd</v>
          </cell>
          <cell r="M1278" t="str">
            <v>No</v>
          </cell>
          <cell r="N1278" t="str">
            <v>Other</v>
          </cell>
          <cell r="O1278">
            <v>0</v>
          </cell>
          <cell r="P1278">
            <v>175190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R71</v>
          </cell>
          <cell r="C1279" t="str">
            <v>DEFERRED COMP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767</v>
          </cell>
          <cell r="I1279" t="str">
            <v>53</v>
          </cell>
          <cell r="J1279" t="str">
            <v>POWER SYSTEMS</v>
          </cell>
          <cell r="K1279" t="str">
            <v>NonBarg</v>
          </cell>
          <cell r="L1279" t="str">
            <v>NonProd</v>
          </cell>
          <cell r="M1279" t="str">
            <v>No</v>
          </cell>
          <cell r="N1279" t="str">
            <v>Other</v>
          </cell>
          <cell r="O1279">
            <v>0</v>
          </cell>
          <cell r="P1279">
            <v>168972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R71</v>
          </cell>
          <cell r="C1280" t="str">
            <v>DEFERRED COMP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855</v>
          </cell>
          <cell r="I1280" t="str">
            <v>54</v>
          </cell>
          <cell r="J1280" t="str">
            <v>RESOURCE PLANNING</v>
          </cell>
          <cell r="K1280" t="str">
            <v>NonBarg</v>
          </cell>
          <cell r="L1280" t="str">
            <v>NonProd</v>
          </cell>
          <cell r="M1280" t="str">
            <v>No</v>
          </cell>
          <cell r="N1280" t="str">
            <v>Other</v>
          </cell>
          <cell r="O1280">
            <v>0</v>
          </cell>
          <cell r="P1280">
            <v>33261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R71</v>
          </cell>
          <cell r="C1281" t="str">
            <v>DEFERRED COMP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936</v>
          </cell>
          <cell r="I1281" t="str">
            <v>56</v>
          </cell>
          <cell r="J1281" t="str">
            <v>POWER GENERATION</v>
          </cell>
          <cell r="K1281" t="str">
            <v>NonBarg</v>
          </cell>
          <cell r="L1281" t="str">
            <v>NonProd</v>
          </cell>
          <cell r="M1281" t="str">
            <v>No</v>
          </cell>
          <cell r="N1281" t="str">
            <v>Other</v>
          </cell>
          <cell r="O1281">
            <v>0</v>
          </cell>
          <cell r="P1281">
            <v>161892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R71</v>
          </cell>
          <cell r="C1282" t="str">
            <v>DEFERRED COMP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1044</v>
          </cell>
          <cell r="I1282" t="str">
            <v>58</v>
          </cell>
          <cell r="J1282" t="str">
            <v>INFO MANAGEMENT</v>
          </cell>
          <cell r="K1282" t="str">
            <v>NonBarg</v>
          </cell>
          <cell r="L1282" t="str">
            <v>NonProd</v>
          </cell>
          <cell r="M1282" t="str">
            <v>No</v>
          </cell>
          <cell r="N1282" t="str">
            <v>Other</v>
          </cell>
          <cell r="O1282">
            <v>0</v>
          </cell>
          <cell r="P1282">
            <v>257594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R71</v>
          </cell>
          <cell r="C1283" t="str">
            <v>DEFERRED COMP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1089</v>
          </cell>
          <cell r="I1283" t="str">
            <v>61</v>
          </cell>
          <cell r="J1283" t="str">
            <v>GOVT AFFAIRS - STATE</v>
          </cell>
          <cell r="K1283" t="str">
            <v>NonBarg</v>
          </cell>
          <cell r="L1283" t="str">
            <v>NonProd</v>
          </cell>
          <cell r="M1283" t="str">
            <v>No</v>
          </cell>
          <cell r="N1283" t="str">
            <v>Other</v>
          </cell>
          <cell r="O1283">
            <v>0</v>
          </cell>
          <cell r="P1283">
            <v>68086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R71</v>
          </cell>
          <cell r="C1284" t="str">
            <v>DEFERRED COMP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1148</v>
          </cell>
          <cell r="I1284" t="str">
            <v>62</v>
          </cell>
          <cell r="J1284" t="str">
            <v>ENERGY MARKETING</v>
          </cell>
          <cell r="K1284" t="str">
            <v>NonBarg</v>
          </cell>
          <cell r="L1284" t="str">
            <v>NonProd</v>
          </cell>
          <cell r="M1284" t="str">
            <v>No</v>
          </cell>
          <cell r="N1284" t="str">
            <v>Other</v>
          </cell>
          <cell r="O1284">
            <v>0</v>
          </cell>
          <cell r="P1284">
            <v>165830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R71</v>
          </cell>
          <cell r="C1285" t="str">
            <v>DEFERRED COMP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1208</v>
          </cell>
          <cell r="I1285" t="str">
            <v>63</v>
          </cell>
          <cell r="J1285" t="str">
            <v>REGULATORY AFFAIRS</v>
          </cell>
          <cell r="K1285" t="str">
            <v>NonBarg</v>
          </cell>
          <cell r="L1285" t="str">
            <v>NonProd</v>
          </cell>
          <cell r="M1285" t="str">
            <v>No</v>
          </cell>
          <cell r="N1285" t="str">
            <v>Other</v>
          </cell>
          <cell r="O1285">
            <v>0</v>
          </cell>
          <cell r="P1285">
            <v>37557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R80</v>
          </cell>
          <cell r="C1286" t="str">
            <v>THRIFT BASE-MIL LV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89</v>
          </cell>
          <cell r="I1286" t="str">
            <v>31</v>
          </cell>
          <cell r="J1286" t="str">
            <v>NUCLEAR DIVISION</v>
          </cell>
          <cell r="K1286" t="str">
            <v>NonBarg</v>
          </cell>
          <cell r="L1286" t="str">
            <v>NonProd</v>
          </cell>
          <cell r="M1286" t="str">
            <v>No</v>
          </cell>
          <cell r="N1286" t="str">
            <v>Other</v>
          </cell>
          <cell r="O1286">
            <v>840</v>
          </cell>
          <cell r="P1286">
            <v>28665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R80</v>
          </cell>
          <cell r="C1287" t="str">
            <v>THRIFT BASE-MIL LV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416</v>
          </cell>
          <cell r="I1287" t="str">
            <v>35</v>
          </cell>
          <cell r="J1287" t="str">
            <v>GENERAL COUNSEL</v>
          </cell>
          <cell r="K1287" t="str">
            <v>NonBarg</v>
          </cell>
          <cell r="L1287" t="str">
            <v>NonProd</v>
          </cell>
          <cell r="M1287" t="str">
            <v>No</v>
          </cell>
          <cell r="N1287" t="str">
            <v>Other</v>
          </cell>
          <cell r="O1287">
            <v>480</v>
          </cell>
          <cell r="P1287">
            <v>18750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R80</v>
          </cell>
          <cell r="C1288" t="str">
            <v>THRIFT BASE-MIL LV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768</v>
          </cell>
          <cell r="I1288" t="str">
            <v>53</v>
          </cell>
          <cell r="J1288" t="str">
            <v>POWER SYSTEMS</v>
          </cell>
          <cell r="K1288" t="str">
            <v>NonBarg</v>
          </cell>
          <cell r="L1288" t="str">
            <v>NonProd</v>
          </cell>
          <cell r="M1288" t="str">
            <v>No</v>
          </cell>
          <cell r="N1288" t="str">
            <v>Other</v>
          </cell>
          <cell r="O1288">
            <v>200</v>
          </cell>
          <cell r="P1288">
            <v>4707.5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S50</v>
          </cell>
          <cell r="C1289" t="str">
            <v>SHIFT DIFF REG M-8AM</v>
          </cell>
          <cell r="D1289">
            <v>0</v>
          </cell>
          <cell r="E1289">
            <v>72898.820000000007</v>
          </cell>
          <cell r="F1289">
            <v>5.7596330430954585E-4</v>
          </cell>
          <cell r="G1289">
            <v>72898.820000000007</v>
          </cell>
          <cell r="H1289">
            <v>75</v>
          </cell>
          <cell r="I1289" t="str">
            <v>31</v>
          </cell>
          <cell r="J1289" t="str">
            <v>NUCLEAR DIVISION</v>
          </cell>
          <cell r="K1289" t="str">
            <v>Barg</v>
          </cell>
          <cell r="L1289" t="str">
            <v>NonProd</v>
          </cell>
          <cell r="M1289" t="str">
            <v>Yes</v>
          </cell>
          <cell r="N1289" t="str">
            <v>Other</v>
          </cell>
          <cell r="O1289">
            <v>97197</v>
          </cell>
          <cell r="P1289">
            <v>72898.820000000007</v>
          </cell>
          <cell r="Q1289">
            <v>72898.820000000007</v>
          </cell>
          <cell r="R1289">
            <v>0</v>
          </cell>
          <cell r="S1289">
            <v>72898.820000000007</v>
          </cell>
        </row>
        <row r="1290">
          <cell r="B1290" t="str">
            <v>S50</v>
          </cell>
          <cell r="C1290" t="str">
            <v>SHIFT DIFF REG M-8AM</v>
          </cell>
          <cell r="D1290">
            <v>0</v>
          </cell>
          <cell r="E1290">
            <v>73701.100000000006</v>
          </cell>
          <cell r="F1290">
            <v>5.8230200553655422E-4</v>
          </cell>
          <cell r="G1290">
            <v>73701.100000000006</v>
          </cell>
          <cell r="H1290">
            <v>290</v>
          </cell>
          <cell r="I1290" t="str">
            <v>53</v>
          </cell>
          <cell r="J1290" t="str">
            <v>POWER SYSTEMS</v>
          </cell>
          <cell r="K1290" t="str">
            <v>Barg</v>
          </cell>
          <cell r="L1290" t="str">
            <v>NonProd</v>
          </cell>
          <cell r="M1290" t="str">
            <v>Yes</v>
          </cell>
          <cell r="N1290" t="str">
            <v>Other</v>
          </cell>
          <cell r="O1290">
            <v>98267.5</v>
          </cell>
          <cell r="P1290">
            <v>73701.100000000006</v>
          </cell>
          <cell r="Q1290">
            <v>73701.100000000006</v>
          </cell>
          <cell r="R1290">
            <v>0</v>
          </cell>
          <cell r="S1290">
            <v>73701.100000000006</v>
          </cell>
        </row>
        <row r="1291">
          <cell r="B1291" t="str">
            <v>S50</v>
          </cell>
          <cell r="C1291" t="str">
            <v>SHIFT DIFF REG M-8AM</v>
          </cell>
          <cell r="D1291">
            <v>0</v>
          </cell>
          <cell r="E1291">
            <v>156464.68</v>
          </cell>
          <cell r="F1291">
            <v>1.2362053885170664E-3</v>
          </cell>
          <cell r="G1291">
            <v>156464.68</v>
          </cell>
          <cell r="H1291">
            <v>416</v>
          </cell>
          <cell r="I1291" t="str">
            <v>56</v>
          </cell>
          <cell r="J1291" t="str">
            <v>POWER GENERATION</v>
          </cell>
          <cell r="K1291" t="str">
            <v>Barg</v>
          </cell>
          <cell r="L1291" t="str">
            <v>NonProd</v>
          </cell>
          <cell r="M1291" t="str">
            <v>Yes</v>
          </cell>
          <cell r="N1291" t="str">
            <v>Other</v>
          </cell>
          <cell r="O1291">
            <v>208619.5</v>
          </cell>
          <cell r="P1291">
            <v>156464.68</v>
          </cell>
          <cell r="Q1291">
            <v>156464.68</v>
          </cell>
          <cell r="R1291">
            <v>0</v>
          </cell>
          <cell r="S1291">
            <v>156464.68</v>
          </cell>
        </row>
        <row r="1292">
          <cell r="B1292" t="str">
            <v>S50</v>
          </cell>
          <cell r="C1292" t="str">
            <v>SHIFT DIFF REG M-8AM</v>
          </cell>
          <cell r="D1292">
            <v>0</v>
          </cell>
          <cell r="E1292">
            <v>8179.32</v>
          </cell>
          <cell r="F1292">
            <v>6.4623654734125377E-5</v>
          </cell>
          <cell r="G1292">
            <v>8179.32</v>
          </cell>
          <cell r="H1292">
            <v>90</v>
          </cell>
          <cell r="I1292" t="str">
            <v>31</v>
          </cell>
          <cell r="J1292" t="str">
            <v>NUCLEAR DIVISION</v>
          </cell>
          <cell r="K1292" t="str">
            <v>NonBarg</v>
          </cell>
          <cell r="L1292" t="str">
            <v>NonProd</v>
          </cell>
          <cell r="M1292" t="str">
            <v>Yes</v>
          </cell>
          <cell r="N1292" t="str">
            <v>Other</v>
          </cell>
          <cell r="O1292">
            <v>10905.75</v>
          </cell>
          <cell r="P1292">
            <v>8179.32</v>
          </cell>
          <cell r="Q1292">
            <v>0</v>
          </cell>
          <cell r="R1292">
            <v>8179.32</v>
          </cell>
          <cell r="S1292">
            <v>8179.32</v>
          </cell>
        </row>
        <row r="1293">
          <cell r="B1293" t="str">
            <v>S50</v>
          </cell>
          <cell r="C1293" t="str">
            <v>SHIFT DIFF REG M-8AM</v>
          </cell>
          <cell r="D1293">
            <v>0</v>
          </cell>
          <cell r="E1293">
            <v>4316.63</v>
          </cell>
          <cell r="F1293">
            <v>3.4105085353668475E-5</v>
          </cell>
          <cell r="G1293">
            <v>4316.63</v>
          </cell>
          <cell r="H1293">
            <v>323</v>
          </cell>
          <cell r="I1293" t="str">
            <v>34</v>
          </cell>
          <cell r="J1293" t="str">
            <v>HUMAN RESRC &amp; CORP SVCS</v>
          </cell>
          <cell r="K1293" t="str">
            <v>NonBarg</v>
          </cell>
          <cell r="L1293" t="str">
            <v>NonProd</v>
          </cell>
          <cell r="M1293" t="str">
            <v>Yes</v>
          </cell>
          <cell r="N1293" t="str">
            <v>Other</v>
          </cell>
          <cell r="O1293">
            <v>5755.5</v>
          </cell>
          <cell r="P1293">
            <v>4316.63</v>
          </cell>
          <cell r="Q1293">
            <v>0</v>
          </cell>
          <cell r="R1293">
            <v>4316.63</v>
          </cell>
          <cell r="S1293">
            <v>4316.63</v>
          </cell>
        </row>
        <row r="1294">
          <cell r="B1294" t="str">
            <v>S50</v>
          </cell>
          <cell r="C1294" t="str">
            <v>SHIFT DIFF REG M-8AM</v>
          </cell>
          <cell r="D1294">
            <v>0</v>
          </cell>
          <cell r="E1294">
            <v>41749.760000000002</v>
          </cell>
          <cell r="F1294">
            <v>3.2985897060789878E-4</v>
          </cell>
          <cell r="G1294">
            <v>41749.760000000002</v>
          </cell>
          <cell r="H1294">
            <v>650</v>
          </cell>
          <cell r="I1294" t="str">
            <v>51</v>
          </cell>
          <cell r="J1294" t="str">
            <v>CUSTOMER SERVICE</v>
          </cell>
          <cell r="K1294" t="str">
            <v>NonBarg</v>
          </cell>
          <cell r="L1294" t="str">
            <v>NonProd</v>
          </cell>
          <cell r="M1294" t="str">
            <v>Yes</v>
          </cell>
          <cell r="N1294" t="str">
            <v>Other</v>
          </cell>
          <cell r="O1294">
            <v>55666.25</v>
          </cell>
          <cell r="P1294">
            <v>41749.760000000002</v>
          </cell>
          <cell r="Q1294">
            <v>0</v>
          </cell>
          <cell r="R1294">
            <v>41749.760000000002</v>
          </cell>
          <cell r="S1294">
            <v>41749.760000000002</v>
          </cell>
        </row>
        <row r="1295">
          <cell r="B1295" t="str">
            <v>S50</v>
          </cell>
          <cell r="C1295" t="str">
            <v>SHIFT DIFF REG M-8AM</v>
          </cell>
          <cell r="D1295">
            <v>0</v>
          </cell>
          <cell r="E1295">
            <v>642</v>
          </cell>
          <cell r="F1295">
            <v>5.0723515328057213E-6</v>
          </cell>
          <cell r="G1295">
            <v>642</v>
          </cell>
          <cell r="H1295">
            <v>769</v>
          </cell>
          <cell r="I1295" t="str">
            <v>53</v>
          </cell>
          <cell r="J1295" t="str">
            <v>POWER SYSTEMS</v>
          </cell>
          <cell r="K1295" t="str">
            <v>NonBarg</v>
          </cell>
          <cell r="L1295" t="str">
            <v>NonProd</v>
          </cell>
          <cell r="M1295" t="str">
            <v>Yes</v>
          </cell>
          <cell r="N1295" t="str">
            <v>Other</v>
          </cell>
          <cell r="O1295">
            <v>856</v>
          </cell>
          <cell r="P1295">
            <v>642</v>
          </cell>
          <cell r="Q1295">
            <v>0</v>
          </cell>
          <cell r="R1295">
            <v>642</v>
          </cell>
          <cell r="S1295">
            <v>642</v>
          </cell>
        </row>
        <row r="1296">
          <cell r="B1296" t="str">
            <v>S50</v>
          </cell>
          <cell r="C1296" t="str">
            <v>SHIFT DIFF REG M-8AM</v>
          </cell>
          <cell r="D1296">
            <v>0</v>
          </cell>
          <cell r="E1296">
            <v>1024.5</v>
          </cell>
          <cell r="F1296">
            <v>8.0944301329586621E-6</v>
          </cell>
          <cell r="G1296">
            <v>1024.5</v>
          </cell>
          <cell r="H1296">
            <v>937</v>
          </cell>
          <cell r="I1296" t="str">
            <v>56</v>
          </cell>
          <cell r="J1296" t="str">
            <v>POWER GENERATION</v>
          </cell>
          <cell r="K1296" t="str">
            <v>NonBarg</v>
          </cell>
          <cell r="L1296" t="str">
            <v>NonProd</v>
          </cell>
          <cell r="M1296" t="str">
            <v>Yes</v>
          </cell>
          <cell r="N1296" t="str">
            <v>Other</v>
          </cell>
          <cell r="O1296">
            <v>1366</v>
          </cell>
          <cell r="P1296">
            <v>1024.5</v>
          </cell>
          <cell r="Q1296">
            <v>0</v>
          </cell>
          <cell r="R1296">
            <v>1024.5</v>
          </cell>
          <cell r="S1296">
            <v>1024.5</v>
          </cell>
        </row>
        <row r="1297">
          <cell r="B1297" t="str">
            <v>S50</v>
          </cell>
          <cell r="C1297" t="str">
            <v>SHIFT DIFF REG M-8AM</v>
          </cell>
          <cell r="D1297">
            <v>0</v>
          </cell>
          <cell r="E1297">
            <v>6177.75</v>
          </cell>
          <cell r="F1297">
            <v>4.8809532214627017E-5</v>
          </cell>
          <cell r="G1297">
            <v>6177.75</v>
          </cell>
          <cell r="H1297">
            <v>1045</v>
          </cell>
          <cell r="I1297" t="str">
            <v>58</v>
          </cell>
          <cell r="J1297" t="str">
            <v>INFO MANAGEMENT</v>
          </cell>
          <cell r="K1297" t="str">
            <v>NonBarg</v>
          </cell>
          <cell r="L1297" t="str">
            <v>NonProd</v>
          </cell>
          <cell r="M1297" t="str">
            <v>Yes</v>
          </cell>
          <cell r="N1297" t="str">
            <v>Other</v>
          </cell>
          <cell r="O1297">
            <v>8237</v>
          </cell>
          <cell r="P1297">
            <v>6177.75</v>
          </cell>
          <cell r="Q1297">
            <v>0</v>
          </cell>
          <cell r="R1297">
            <v>6177.75</v>
          </cell>
          <cell r="S1297">
            <v>6177.75</v>
          </cell>
        </row>
        <row r="1298">
          <cell r="B1298" t="str">
            <v>S51</v>
          </cell>
          <cell r="C1298" t="str">
            <v>SHIFT DIFF REG 4PM-M</v>
          </cell>
          <cell r="D1298">
            <v>0</v>
          </cell>
          <cell r="E1298">
            <v>18124.2</v>
          </cell>
          <cell r="F1298">
            <v>1.4319675023501162E-4</v>
          </cell>
          <cell r="G1298">
            <v>18124.2</v>
          </cell>
          <cell r="H1298">
            <v>76</v>
          </cell>
          <cell r="I1298" t="str">
            <v>31</v>
          </cell>
          <cell r="J1298" t="str">
            <v>NUCLEAR DIVISION</v>
          </cell>
          <cell r="K1298" t="str">
            <v>Barg</v>
          </cell>
          <cell r="L1298" t="str">
            <v>NonProd</v>
          </cell>
          <cell r="M1298" t="str">
            <v>Yes</v>
          </cell>
          <cell r="N1298" t="str">
            <v>Other</v>
          </cell>
          <cell r="O1298">
            <v>30207</v>
          </cell>
          <cell r="P1298">
            <v>18124.2</v>
          </cell>
          <cell r="Q1298">
            <v>18124.2</v>
          </cell>
          <cell r="R1298">
            <v>0</v>
          </cell>
          <cell r="S1298">
            <v>18124.2</v>
          </cell>
        </row>
        <row r="1299">
          <cell r="B1299" t="str">
            <v>S51</v>
          </cell>
          <cell r="C1299" t="str">
            <v>SHIFT DIFF REG 4PM-M</v>
          </cell>
          <cell r="D1299">
            <v>0</v>
          </cell>
          <cell r="E1299">
            <v>62.4</v>
          </cell>
          <cell r="F1299">
            <v>4.9301360692691122E-7</v>
          </cell>
          <cell r="G1299">
            <v>62.4</v>
          </cell>
          <cell r="H1299">
            <v>156</v>
          </cell>
          <cell r="I1299" t="str">
            <v>34</v>
          </cell>
          <cell r="J1299" t="str">
            <v>HUMAN RESRC &amp; CORP SVCS</v>
          </cell>
          <cell r="K1299" t="str">
            <v>Barg</v>
          </cell>
          <cell r="L1299" t="str">
            <v>NonProd</v>
          </cell>
          <cell r="M1299" t="str">
            <v>Yes</v>
          </cell>
          <cell r="N1299" t="str">
            <v>Other</v>
          </cell>
          <cell r="O1299">
            <v>104</v>
          </cell>
          <cell r="P1299">
            <v>62.4</v>
          </cell>
          <cell r="Q1299">
            <v>62.4</v>
          </cell>
          <cell r="R1299">
            <v>0</v>
          </cell>
          <cell r="S1299">
            <v>62.4</v>
          </cell>
        </row>
        <row r="1300">
          <cell r="B1300" t="str">
            <v>S51</v>
          </cell>
          <cell r="C1300" t="str">
            <v>SHIFT DIFF REG 4PM-M</v>
          </cell>
          <cell r="D1300">
            <v>0</v>
          </cell>
          <cell r="E1300">
            <v>290297.25</v>
          </cell>
          <cell r="F1300">
            <v>2.293597665119604E-3</v>
          </cell>
          <cell r="G1300">
            <v>290297.25</v>
          </cell>
          <cell r="H1300">
            <v>291</v>
          </cell>
          <cell r="I1300" t="str">
            <v>53</v>
          </cell>
          <cell r="J1300" t="str">
            <v>POWER SYSTEMS</v>
          </cell>
          <cell r="K1300" t="str">
            <v>Barg</v>
          </cell>
          <cell r="L1300" t="str">
            <v>NonProd</v>
          </cell>
          <cell r="M1300" t="str">
            <v>Yes</v>
          </cell>
          <cell r="N1300" t="str">
            <v>Other</v>
          </cell>
          <cell r="O1300">
            <v>483828.75</v>
          </cell>
          <cell r="P1300">
            <v>290297.25</v>
          </cell>
          <cell r="Q1300">
            <v>290297.25</v>
          </cell>
          <cell r="R1300">
            <v>0</v>
          </cell>
          <cell r="S1300">
            <v>290297.25</v>
          </cell>
        </row>
        <row r="1301">
          <cell r="B1301" t="str">
            <v>S51</v>
          </cell>
          <cell r="C1301" t="str">
            <v>SHIFT DIFF REG 4PM-M</v>
          </cell>
          <cell r="D1301">
            <v>0</v>
          </cell>
          <cell r="E1301">
            <v>13908.6</v>
          </cell>
          <cell r="F1301">
            <v>1.0988988867473778E-4</v>
          </cell>
          <cell r="G1301">
            <v>13908.6</v>
          </cell>
          <cell r="H1301">
            <v>417</v>
          </cell>
          <cell r="I1301" t="str">
            <v>56</v>
          </cell>
          <cell r="J1301" t="str">
            <v>POWER GENERATION</v>
          </cell>
          <cell r="K1301" t="str">
            <v>Barg</v>
          </cell>
          <cell r="L1301" t="str">
            <v>NonProd</v>
          </cell>
          <cell r="M1301" t="str">
            <v>Yes</v>
          </cell>
          <cell r="N1301" t="str">
            <v>Other</v>
          </cell>
          <cell r="O1301">
            <v>23181</v>
          </cell>
          <cell r="P1301">
            <v>13908.6</v>
          </cell>
          <cell r="Q1301">
            <v>13908.6</v>
          </cell>
          <cell r="R1301">
            <v>0</v>
          </cell>
          <cell r="S1301">
            <v>13908.6</v>
          </cell>
        </row>
        <row r="1302">
          <cell r="B1302" t="str">
            <v>S51</v>
          </cell>
          <cell r="C1302" t="str">
            <v>SHIFT DIFF REG 4PM-M</v>
          </cell>
          <cell r="D1302">
            <v>0</v>
          </cell>
          <cell r="E1302">
            <v>3961.5</v>
          </cell>
          <cell r="F1302">
            <v>3.1299253266682033E-5</v>
          </cell>
          <cell r="G1302">
            <v>3961.5</v>
          </cell>
          <cell r="H1302">
            <v>91</v>
          </cell>
          <cell r="I1302" t="str">
            <v>31</v>
          </cell>
          <cell r="J1302" t="str">
            <v>NUCLEAR DIVISION</v>
          </cell>
          <cell r="K1302" t="str">
            <v>NonBarg</v>
          </cell>
          <cell r="L1302" t="str">
            <v>NonProd</v>
          </cell>
          <cell r="M1302" t="str">
            <v>Yes</v>
          </cell>
          <cell r="N1302" t="str">
            <v>Other</v>
          </cell>
          <cell r="O1302">
            <v>6602.5</v>
          </cell>
          <cell r="P1302">
            <v>3961.5</v>
          </cell>
          <cell r="Q1302">
            <v>0</v>
          </cell>
          <cell r="R1302">
            <v>3961.5</v>
          </cell>
          <cell r="S1302">
            <v>3961.5</v>
          </cell>
        </row>
        <row r="1303">
          <cell r="B1303" t="str">
            <v>S51</v>
          </cell>
          <cell r="C1303" t="str">
            <v>SHIFT DIFF REG 4PM-M</v>
          </cell>
          <cell r="D1303">
            <v>0</v>
          </cell>
          <cell r="E1303">
            <v>21189.599999999999</v>
          </cell>
          <cell r="F1303">
            <v>1.6741604367529611E-4</v>
          </cell>
          <cell r="G1303">
            <v>21189.599999999999</v>
          </cell>
          <cell r="H1303">
            <v>324</v>
          </cell>
          <cell r="I1303" t="str">
            <v>34</v>
          </cell>
          <cell r="J1303" t="str">
            <v>HUMAN RESRC &amp; CORP SVCS</v>
          </cell>
          <cell r="K1303" t="str">
            <v>NonBarg</v>
          </cell>
          <cell r="L1303" t="str">
            <v>NonProd</v>
          </cell>
          <cell r="M1303" t="str">
            <v>Yes</v>
          </cell>
          <cell r="N1303" t="str">
            <v>Other</v>
          </cell>
          <cell r="O1303">
            <v>35316</v>
          </cell>
          <cell r="P1303">
            <v>21189.599999999999</v>
          </cell>
          <cell r="Q1303">
            <v>0</v>
          </cell>
          <cell r="R1303">
            <v>21189.599999999999</v>
          </cell>
          <cell r="S1303">
            <v>21189.599999999999</v>
          </cell>
        </row>
        <row r="1304">
          <cell r="B1304" t="str">
            <v>S51</v>
          </cell>
          <cell r="C1304" t="str">
            <v>SHIFT DIFF REG 4PM-M</v>
          </cell>
          <cell r="D1304">
            <v>0</v>
          </cell>
          <cell r="E1304">
            <v>337.2</v>
          </cell>
          <cell r="F1304">
            <v>2.6641696835858089E-6</v>
          </cell>
          <cell r="G1304">
            <v>337.2</v>
          </cell>
          <cell r="H1304">
            <v>509</v>
          </cell>
          <cell r="I1304" t="str">
            <v>37</v>
          </cell>
          <cell r="J1304" t="str">
            <v>CORP COMMUNICATIONS</v>
          </cell>
          <cell r="K1304" t="str">
            <v>NonBarg</v>
          </cell>
          <cell r="L1304" t="str">
            <v>NonProd</v>
          </cell>
          <cell r="M1304" t="str">
            <v>Yes</v>
          </cell>
          <cell r="N1304" t="str">
            <v>Other</v>
          </cell>
          <cell r="O1304">
            <v>562</v>
          </cell>
          <cell r="P1304">
            <v>337.2</v>
          </cell>
          <cell r="Q1304">
            <v>0</v>
          </cell>
          <cell r="R1304">
            <v>337.2</v>
          </cell>
          <cell r="S1304">
            <v>337.2</v>
          </cell>
        </row>
        <row r="1305">
          <cell r="B1305" t="str">
            <v>S51</v>
          </cell>
          <cell r="C1305" t="str">
            <v>SHIFT DIFF REG 4PM-M</v>
          </cell>
          <cell r="D1305">
            <v>0</v>
          </cell>
          <cell r="E1305">
            <v>84952.2</v>
          </cell>
          <cell r="F1305">
            <v>6.7119536119192866E-4</v>
          </cell>
          <cell r="G1305">
            <v>84952.2</v>
          </cell>
          <cell r="H1305">
            <v>651</v>
          </cell>
          <cell r="I1305" t="str">
            <v>51</v>
          </cell>
          <cell r="J1305" t="str">
            <v>CUSTOMER SERVICE</v>
          </cell>
          <cell r="K1305" t="str">
            <v>NonBarg</v>
          </cell>
          <cell r="L1305" t="str">
            <v>NonProd</v>
          </cell>
          <cell r="M1305" t="str">
            <v>Yes</v>
          </cell>
          <cell r="N1305" t="str">
            <v>Other</v>
          </cell>
          <cell r="O1305">
            <v>141587</v>
          </cell>
          <cell r="P1305">
            <v>84952.2</v>
          </cell>
          <cell r="Q1305">
            <v>0</v>
          </cell>
          <cell r="R1305">
            <v>84952.2</v>
          </cell>
          <cell r="S1305">
            <v>84952.2</v>
          </cell>
        </row>
        <row r="1306">
          <cell r="B1306" t="str">
            <v>S51</v>
          </cell>
          <cell r="C1306" t="str">
            <v>SHIFT DIFF REG 4PM-M</v>
          </cell>
          <cell r="D1306">
            <v>0</v>
          </cell>
          <cell r="E1306">
            <v>16832.7</v>
          </cell>
          <cell r="F1306">
            <v>1.3299279072625993E-4</v>
          </cell>
          <cell r="G1306">
            <v>16832.7</v>
          </cell>
          <cell r="H1306">
            <v>770</v>
          </cell>
          <cell r="I1306" t="str">
            <v>53</v>
          </cell>
          <cell r="J1306" t="str">
            <v>POWER SYSTEMS</v>
          </cell>
          <cell r="K1306" t="str">
            <v>NonBarg</v>
          </cell>
          <cell r="L1306" t="str">
            <v>NonProd</v>
          </cell>
          <cell r="M1306" t="str">
            <v>Yes</v>
          </cell>
          <cell r="N1306" t="str">
            <v>Other</v>
          </cell>
          <cell r="O1306">
            <v>28054.5</v>
          </cell>
          <cell r="P1306">
            <v>16832.7</v>
          </cell>
          <cell r="Q1306">
            <v>0</v>
          </cell>
          <cell r="R1306">
            <v>16832.7</v>
          </cell>
          <cell r="S1306">
            <v>16832.7</v>
          </cell>
        </row>
        <row r="1307">
          <cell r="B1307" t="str">
            <v>S51</v>
          </cell>
          <cell r="C1307" t="str">
            <v>SHIFT DIFF REG 4PM-M</v>
          </cell>
          <cell r="D1307">
            <v>0</v>
          </cell>
          <cell r="E1307">
            <v>542.4</v>
          </cell>
          <cell r="F1307">
            <v>4.2854259679031509E-6</v>
          </cell>
          <cell r="G1307">
            <v>542.4</v>
          </cell>
          <cell r="H1307">
            <v>938</v>
          </cell>
          <cell r="I1307" t="str">
            <v>56</v>
          </cell>
          <cell r="J1307" t="str">
            <v>POWER GENERATION</v>
          </cell>
          <cell r="K1307" t="str">
            <v>NonBarg</v>
          </cell>
          <cell r="L1307" t="str">
            <v>NonProd</v>
          </cell>
          <cell r="M1307" t="str">
            <v>Yes</v>
          </cell>
          <cell r="N1307" t="str">
            <v>Other</v>
          </cell>
          <cell r="O1307">
            <v>904</v>
          </cell>
          <cell r="P1307">
            <v>542.4</v>
          </cell>
          <cell r="Q1307">
            <v>0</v>
          </cell>
          <cell r="R1307">
            <v>542.4</v>
          </cell>
          <cell r="S1307">
            <v>542.4</v>
          </cell>
        </row>
        <row r="1308">
          <cell r="B1308" t="str">
            <v>S51</v>
          </cell>
          <cell r="C1308" t="str">
            <v>SHIFT DIFF REG 4PM-M</v>
          </cell>
          <cell r="D1308">
            <v>0</v>
          </cell>
          <cell r="E1308">
            <v>2170.1999999999998</v>
          </cell>
          <cell r="F1308">
            <v>1.7146444387063824E-5</v>
          </cell>
          <cell r="G1308">
            <v>2170.1999999999998</v>
          </cell>
          <cell r="H1308">
            <v>1046</v>
          </cell>
          <cell r="I1308" t="str">
            <v>58</v>
          </cell>
          <cell r="J1308" t="str">
            <v>INFO MANAGEMENT</v>
          </cell>
          <cell r="K1308" t="str">
            <v>NonBarg</v>
          </cell>
          <cell r="L1308" t="str">
            <v>NonProd</v>
          </cell>
          <cell r="M1308" t="str">
            <v>Yes</v>
          </cell>
          <cell r="N1308" t="str">
            <v>Other</v>
          </cell>
          <cell r="O1308">
            <v>3617</v>
          </cell>
          <cell r="P1308">
            <v>2170.1999999999998</v>
          </cell>
          <cell r="Q1308">
            <v>0</v>
          </cell>
          <cell r="R1308">
            <v>2170.1999999999998</v>
          </cell>
          <cell r="S1308">
            <v>2170.1999999999998</v>
          </cell>
        </row>
        <row r="1309">
          <cell r="B1309" t="str">
            <v>S52</v>
          </cell>
          <cell r="C1309" t="str">
            <v>WEEKEND SHIFT</v>
          </cell>
          <cell r="D1309">
            <v>0</v>
          </cell>
          <cell r="E1309">
            <v>160.5</v>
          </cell>
          <cell r="F1309">
            <v>1.2680878832014303E-6</v>
          </cell>
          <cell r="G1309">
            <v>160.5</v>
          </cell>
          <cell r="H1309">
            <v>77</v>
          </cell>
          <cell r="I1309" t="str">
            <v>31</v>
          </cell>
          <cell r="J1309" t="str">
            <v>NUCLEAR DIVISION</v>
          </cell>
          <cell r="K1309" t="str">
            <v>Barg</v>
          </cell>
          <cell r="L1309" t="str">
            <v>NonProd</v>
          </cell>
          <cell r="M1309" t="str">
            <v>Yes</v>
          </cell>
          <cell r="N1309" t="str">
            <v>Other</v>
          </cell>
          <cell r="O1309">
            <v>160.5</v>
          </cell>
          <cell r="P1309">
            <v>160.5</v>
          </cell>
          <cell r="Q1309">
            <v>160.5</v>
          </cell>
          <cell r="R1309">
            <v>0</v>
          </cell>
          <cell r="S1309">
            <v>160.5</v>
          </cell>
        </row>
        <row r="1310">
          <cell r="B1310" t="str">
            <v>S52</v>
          </cell>
          <cell r="C1310" t="str">
            <v>WEEKEND SHIFT</v>
          </cell>
          <cell r="D1310">
            <v>0</v>
          </cell>
          <cell r="E1310">
            <v>16</v>
          </cell>
          <cell r="F1310">
            <v>1.2641374536587467E-7</v>
          </cell>
          <cell r="G1310">
            <v>16</v>
          </cell>
          <cell r="H1310">
            <v>157</v>
          </cell>
          <cell r="I1310" t="str">
            <v>34</v>
          </cell>
          <cell r="J1310" t="str">
            <v>HUMAN RESRC &amp; CORP SVCS</v>
          </cell>
          <cell r="K1310" t="str">
            <v>Barg</v>
          </cell>
          <cell r="L1310" t="str">
            <v>NonProd</v>
          </cell>
          <cell r="M1310" t="str">
            <v>Yes</v>
          </cell>
          <cell r="N1310" t="str">
            <v>Other</v>
          </cell>
          <cell r="O1310">
            <v>16</v>
          </cell>
          <cell r="P1310">
            <v>16</v>
          </cell>
          <cell r="Q1310">
            <v>16</v>
          </cell>
          <cell r="R1310">
            <v>0</v>
          </cell>
          <cell r="S1310">
            <v>16</v>
          </cell>
        </row>
        <row r="1311">
          <cell r="B1311" t="str">
            <v>S52</v>
          </cell>
          <cell r="C1311" t="str">
            <v>WEEKEND SHIFT</v>
          </cell>
          <cell r="D1311">
            <v>0</v>
          </cell>
          <cell r="E1311">
            <v>231104.75</v>
          </cell>
          <cell r="F1311">
            <v>1.8259260637090078E-3</v>
          </cell>
          <cell r="G1311">
            <v>231104.75</v>
          </cell>
          <cell r="H1311">
            <v>292</v>
          </cell>
          <cell r="I1311" t="str">
            <v>53</v>
          </cell>
          <cell r="J1311" t="str">
            <v>POWER SYSTEMS</v>
          </cell>
          <cell r="K1311" t="str">
            <v>Barg</v>
          </cell>
          <cell r="L1311" t="str">
            <v>NonProd</v>
          </cell>
          <cell r="M1311" t="str">
            <v>Yes</v>
          </cell>
          <cell r="N1311" t="str">
            <v>Other</v>
          </cell>
          <cell r="O1311">
            <v>231104.75</v>
          </cell>
          <cell r="P1311">
            <v>231104.75</v>
          </cell>
          <cell r="Q1311">
            <v>231104.75</v>
          </cell>
          <cell r="R1311">
            <v>0</v>
          </cell>
          <cell r="S1311">
            <v>231104.75</v>
          </cell>
        </row>
        <row r="1312">
          <cell r="B1312" t="str">
            <v>S52</v>
          </cell>
          <cell r="C1312" t="str">
            <v>WEEKEND SHIFT</v>
          </cell>
          <cell r="D1312">
            <v>0</v>
          </cell>
          <cell r="E1312">
            <v>64</v>
          </cell>
          <cell r="F1312">
            <v>5.056549814634987E-7</v>
          </cell>
          <cell r="G1312">
            <v>64</v>
          </cell>
          <cell r="H1312">
            <v>418</v>
          </cell>
          <cell r="I1312" t="str">
            <v>56</v>
          </cell>
          <cell r="J1312" t="str">
            <v>POWER GENERATION</v>
          </cell>
          <cell r="K1312" t="str">
            <v>Barg</v>
          </cell>
          <cell r="L1312" t="str">
            <v>NonProd</v>
          </cell>
          <cell r="M1312" t="str">
            <v>Yes</v>
          </cell>
          <cell r="N1312" t="str">
            <v>Other</v>
          </cell>
          <cell r="O1312">
            <v>64</v>
          </cell>
          <cell r="P1312">
            <v>64</v>
          </cell>
          <cell r="Q1312">
            <v>64</v>
          </cell>
          <cell r="R1312">
            <v>0</v>
          </cell>
          <cell r="S1312">
            <v>64</v>
          </cell>
        </row>
        <row r="1313">
          <cell r="B1313" t="str">
            <v>S52</v>
          </cell>
          <cell r="C1313" t="str">
            <v>WEEKEND SHIFT</v>
          </cell>
          <cell r="D1313">
            <v>0</v>
          </cell>
          <cell r="E1313">
            <v>736</v>
          </cell>
          <cell r="F1313">
            <v>5.8150322868302353E-6</v>
          </cell>
          <cell r="G1313">
            <v>736</v>
          </cell>
          <cell r="H1313">
            <v>771</v>
          </cell>
          <cell r="I1313" t="str">
            <v>53</v>
          </cell>
          <cell r="J1313" t="str">
            <v>POWER SYSTEMS</v>
          </cell>
          <cell r="K1313" t="str">
            <v>NonBarg</v>
          </cell>
          <cell r="L1313" t="str">
            <v>NonProd</v>
          </cell>
          <cell r="M1313" t="str">
            <v>Yes</v>
          </cell>
          <cell r="N1313" t="str">
            <v>Other</v>
          </cell>
          <cell r="O1313">
            <v>736</v>
          </cell>
          <cell r="P1313">
            <v>736</v>
          </cell>
          <cell r="Q1313">
            <v>0</v>
          </cell>
          <cell r="R1313">
            <v>736</v>
          </cell>
          <cell r="S1313">
            <v>736</v>
          </cell>
        </row>
        <row r="1314">
          <cell r="B1314" t="str">
            <v>S52</v>
          </cell>
          <cell r="C1314" t="str">
            <v>WEEKEND SHIFT</v>
          </cell>
          <cell r="D1314">
            <v>0</v>
          </cell>
          <cell r="E1314">
            <v>352</v>
          </cell>
          <cell r="F1314">
            <v>2.7811023980492431E-6</v>
          </cell>
          <cell r="G1314">
            <v>352</v>
          </cell>
          <cell r="H1314">
            <v>939</v>
          </cell>
          <cell r="I1314" t="str">
            <v>56</v>
          </cell>
          <cell r="J1314" t="str">
            <v>POWER GENERATION</v>
          </cell>
          <cell r="K1314" t="str">
            <v>NonBarg</v>
          </cell>
          <cell r="L1314" t="str">
            <v>NonProd</v>
          </cell>
          <cell r="M1314" t="str">
            <v>Yes</v>
          </cell>
          <cell r="N1314" t="str">
            <v>Other</v>
          </cell>
          <cell r="O1314">
            <v>352</v>
          </cell>
          <cell r="P1314">
            <v>352</v>
          </cell>
          <cell r="Q1314">
            <v>0</v>
          </cell>
          <cell r="R1314">
            <v>352</v>
          </cell>
          <cell r="S1314">
            <v>352</v>
          </cell>
        </row>
        <row r="1315">
          <cell r="B1315" t="str">
            <v>S99</v>
          </cell>
          <cell r="C1315" t="str">
            <v>EXEMPT RELIEVING</v>
          </cell>
          <cell r="D1315">
            <v>0</v>
          </cell>
          <cell r="E1315">
            <v>176.37</v>
          </cell>
          <cell r="F1315">
            <v>1.3934745168862073E-6</v>
          </cell>
          <cell r="G1315">
            <v>176.37</v>
          </cell>
          <cell r="H1315">
            <v>78</v>
          </cell>
          <cell r="I1315" t="str">
            <v>31</v>
          </cell>
          <cell r="J1315" t="str">
            <v>NUCLEAR DIVISION</v>
          </cell>
          <cell r="K1315" t="str">
            <v>Barg</v>
          </cell>
          <cell r="L1315" t="str">
            <v>NonProd</v>
          </cell>
          <cell r="M1315" t="str">
            <v>Yes</v>
          </cell>
          <cell r="N1315" t="str">
            <v>Other</v>
          </cell>
          <cell r="O1315">
            <v>0</v>
          </cell>
          <cell r="P1315">
            <v>176.37</v>
          </cell>
          <cell r="Q1315">
            <v>176.37</v>
          </cell>
          <cell r="R1315">
            <v>0</v>
          </cell>
          <cell r="S1315">
            <v>176.37</v>
          </cell>
        </row>
        <row r="1316">
          <cell r="B1316" t="str">
            <v>S99</v>
          </cell>
          <cell r="C1316" t="str">
            <v>EXEMPT RELIEVING</v>
          </cell>
          <cell r="D1316">
            <v>0</v>
          </cell>
          <cell r="E1316">
            <v>2708.24</v>
          </cell>
          <cell r="F1316">
            <v>2.1397422609354777E-5</v>
          </cell>
          <cell r="G1316">
            <v>2708.24</v>
          </cell>
          <cell r="H1316">
            <v>293</v>
          </cell>
          <cell r="I1316" t="str">
            <v>53</v>
          </cell>
          <cell r="J1316" t="str">
            <v>POWER SYSTEMS</v>
          </cell>
          <cell r="K1316" t="str">
            <v>Barg</v>
          </cell>
          <cell r="L1316" t="str">
            <v>NonProd</v>
          </cell>
          <cell r="M1316" t="str">
            <v>Yes</v>
          </cell>
          <cell r="N1316" t="str">
            <v>Other</v>
          </cell>
          <cell r="O1316">
            <v>0</v>
          </cell>
          <cell r="P1316">
            <v>2708.24</v>
          </cell>
          <cell r="Q1316">
            <v>2708.24</v>
          </cell>
          <cell r="R1316">
            <v>0</v>
          </cell>
          <cell r="S1316">
            <v>2708.24</v>
          </cell>
        </row>
        <row r="1317">
          <cell r="B1317" t="str">
            <v>S99</v>
          </cell>
          <cell r="C1317" t="str">
            <v>EXEMPT RELIEVING</v>
          </cell>
          <cell r="D1317">
            <v>0</v>
          </cell>
          <cell r="E1317">
            <v>94.06</v>
          </cell>
          <cell r="F1317">
            <v>7.4315480556963579E-7</v>
          </cell>
          <cell r="G1317">
            <v>94.06</v>
          </cell>
          <cell r="H1317">
            <v>92</v>
          </cell>
          <cell r="I1317" t="str">
            <v>31</v>
          </cell>
          <cell r="J1317" t="str">
            <v>NUCLEAR DIVISION</v>
          </cell>
          <cell r="K1317" t="str">
            <v>NonBarg</v>
          </cell>
          <cell r="L1317" t="str">
            <v>NonProd</v>
          </cell>
          <cell r="M1317" t="str">
            <v>Yes</v>
          </cell>
          <cell r="N1317" t="str">
            <v>Other</v>
          </cell>
          <cell r="O1317">
            <v>0</v>
          </cell>
          <cell r="P1317">
            <v>94.06</v>
          </cell>
          <cell r="Q1317">
            <v>0</v>
          </cell>
          <cell r="R1317">
            <v>94.06</v>
          </cell>
          <cell r="S1317">
            <v>94.06</v>
          </cell>
        </row>
        <row r="1318">
          <cell r="B1318" t="str">
            <v>S99</v>
          </cell>
          <cell r="C1318" t="str">
            <v>EXEMPT RELIEVING</v>
          </cell>
          <cell r="D1318">
            <v>0</v>
          </cell>
          <cell r="E1318">
            <v>315.26</v>
          </cell>
          <cell r="F1318">
            <v>2.4908248352528532E-6</v>
          </cell>
          <cell r="G1318">
            <v>315.26</v>
          </cell>
          <cell r="H1318">
            <v>212</v>
          </cell>
          <cell r="I1318" t="str">
            <v>33</v>
          </cell>
          <cell r="J1318" t="str">
            <v>FINANCIAL</v>
          </cell>
          <cell r="K1318" t="str">
            <v>NonBarg</v>
          </cell>
          <cell r="L1318" t="str">
            <v>NonProd</v>
          </cell>
          <cell r="M1318" t="str">
            <v>Yes</v>
          </cell>
          <cell r="N1318" t="str">
            <v>Other</v>
          </cell>
          <cell r="O1318">
            <v>7</v>
          </cell>
          <cell r="P1318">
            <v>315.26</v>
          </cell>
          <cell r="Q1318">
            <v>0</v>
          </cell>
          <cell r="R1318">
            <v>315.26</v>
          </cell>
          <cell r="S1318">
            <v>315.26</v>
          </cell>
        </row>
        <row r="1319">
          <cell r="B1319" t="str">
            <v>S99</v>
          </cell>
          <cell r="C1319" t="str">
            <v>EXEMPT RELIEVING</v>
          </cell>
          <cell r="D1319">
            <v>0</v>
          </cell>
          <cell r="E1319">
            <v>1221.1099999999999</v>
          </cell>
          <cell r="F1319">
            <v>9.6478180377327007E-6</v>
          </cell>
          <cell r="G1319">
            <v>1221.1099999999999</v>
          </cell>
          <cell r="H1319">
            <v>652</v>
          </cell>
          <cell r="I1319" t="str">
            <v>51</v>
          </cell>
          <cell r="J1319" t="str">
            <v>CUSTOMER SERVICE</v>
          </cell>
          <cell r="K1319" t="str">
            <v>NonBarg</v>
          </cell>
          <cell r="L1319" t="str">
            <v>NonProd</v>
          </cell>
          <cell r="M1319" t="str">
            <v>Yes</v>
          </cell>
          <cell r="N1319" t="str">
            <v>Other</v>
          </cell>
          <cell r="O1319">
            <v>0</v>
          </cell>
          <cell r="P1319">
            <v>1221.1099999999999</v>
          </cell>
          <cell r="Q1319">
            <v>0</v>
          </cell>
          <cell r="R1319">
            <v>1221.1099999999999</v>
          </cell>
          <cell r="S1319">
            <v>1221.1099999999999</v>
          </cell>
        </row>
        <row r="1320">
          <cell r="B1320" t="str">
            <v>S99</v>
          </cell>
          <cell r="C1320" t="str">
            <v>EXEMPT RELIEVING</v>
          </cell>
          <cell r="D1320">
            <v>0</v>
          </cell>
          <cell r="E1320">
            <v>14894.95</v>
          </cell>
          <cell r="F1320">
            <v>1.1768290103358969E-4</v>
          </cell>
          <cell r="G1320">
            <v>14894.95</v>
          </cell>
          <cell r="H1320">
            <v>772</v>
          </cell>
          <cell r="I1320" t="str">
            <v>53</v>
          </cell>
          <cell r="J1320" t="str">
            <v>POWER SYSTEMS</v>
          </cell>
          <cell r="K1320" t="str">
            <v>NonBarg</v>
          </cell>
          <cell r="L1320" t="str">
            <v>NonProd</v>
          </cell>
          <cell r="M1320" t="str">
            <v>Yes</v>
          </cell>
          <cell r="N1320" t="str">
            <v>Other</v>
          </cell>
          <cell r="O1320">
            <v>40</v>
          </cell>
          <cell r="P1320">
            <v>14894.95</v>
          </cell>
          <cell r="Q1320">
            <v>0</v>
          </cell>
          <cell r="R1320">
            <v>14894.95</v>
          </cell>
          <cell r="S1320">
            <v>14894.95</v>
          </cell>
        </row>
        <row r="1321">
          <cell r="B1321" t="str">
            <v>T04</v>
          </cell>
          <cell r="C1321" t="str">
            <v>ALTERNATIVE AWARD</v>
          </cell>
          <cell r="D1321">
            <v>0</v>
          </cell>
          <cell r="E1321">
            <v>200</v>
          </cell>
          <cell r="F1321">
            <v>1.5801718170734334E-6</v>
          </cell>
          <cell r="G1321">
            <v>200</v>
          </cell>
          <cell r="H1321">
            <v>207</v>
          </cell>
          <cell r="I1321" t="str">
            <v>51</v>
          </cell>
          <cell r="J1321" t="str">
            <v>CUSTOMER SERVICE</v>
          </cell>
          <cell r="K1321" t="str">
            <v>Barg</v>
          </cell>
          <cell r="L1321" t="str">
            <v>NonProd</v>
          </cell>
          <cell r="M1321" t="str">
            <v>Yes</v>
          </cell>
          <cell r="N1321" t="str">
            <v>Other</v>
          </cell>
          <cell r="O1321">
            <v>0</v>
          </cell>
          <cell r="P1321">
            <v>200</v>
          </cell>
          <cell r="Q1321">
            <v>200</v>
          </cell>
          <cell r="R1321">
            <v>0</v>
          </cell>
          <cell r="S1321">
            <v>200</v>
          </cell>
        </row>
        <row r="1322">
          <cell r="B1322" t="str">
            <v>T04</v>
          </cell>
          <cell r="C1322" t="str">
            <v>ALTERNATIVE AWARD</v>
          </cell>
          <cell r="D1322">
            <v>0</v>
          </cell>
          <cell r="E1322">
            <v>94.44</v>
          </cell>
          <cell r="F1322">
            <v>7.4615713202207525E-7</v>
          </cell>
          <cell r="G1322">
            <v>94.44</v>
          </cell>
          <cell r="H1322">
            <v>294</v>
          </cell>
          <cell r="I1322" t="str">
            <v>53</v>
          </cell>
          <cell r="J1322" t="str">
            <v>POWER SYSTEMS</v>
          </cell>
          <cell r="K1322" t="str">
            <v>Barg</v>
          </cell>
          <cell r="L1322" t="str">
            <v>NonProd</v>
          </cell>
          <cell r="M1322" t="str">
            <v>Yes</v>
          </cell>
          <cell r="N1322" t="str">
            <v>Other</v>
          </cell>
          <cell r="O1322">
            <v>0</v>
          </cell>
          <cell r="P1322">
            <v>94.44</v>
          </cell>
          <cell r="Q1322">
            <v>94.44</v>
          </cell>
          <cell r="R1322">
            <v>0</v>
          </cell>
          <cell r="S1322">
            <v>94.44</v>
          </cell>
        </row>
        <row r="1323">
          <cell r="B1323" t="str">
            <v>T04</v>
          </cell>
          <cell r="C1323" t="str">
            <v>ALTERNATIVE AWARD</v>
          </cell>
          <cell r="D1323">
            <v>0</v>
          </cell>
          <cell r="E1323">
            <v>1500</v>
          </cell>
          <cell r="F1323">
            <v>1.1851288628050751E-5</v>
          </cell>
          <cell r="G1323">
            <v>1500</v>
          </cell>
          <cell r="H1323">
            <v>419</v>
          </cell>
          <cell r="I1323" t="str">
            <v>56</v>
          </cell>
          <cell r="J1323" t="str">
            <v>POWER GENERATION</v>
          </cell>
          <cell r="K1323" t="str">
            <v>Barg</v>
          </cell>
          <cell r="L1323" t="str">
            <v>NonProd</v>
          </cell>
          <cell r="M1323" t="str">
            <v>Yes</v>
          </cell>
          <cell r="N1323" t="str">
            <v>Other</v>
          </cell>
          <cell r="O1323">
            <v>0</v>
          </cell>
          <cell r="P1323">
            <v>1500</v>
          </cell>
          <cell r="Q1323">
            <v>1500</v>
          </cell>
          <cell r="R1323">
            <v>0</v>
          </cell>
          <cell r="S1323">
            <v>1500</v>
          </cell>
        </row>
        <row r="1324">
          <cell r="B1324" t="str">
            <v>T04</v>
          </cell>
          <cell r="C1324" t="str">
            <v>ALTERNATIVE AWARD</v>
          </cell>
          <cell r="D1324">
            <v>0</v>
          </cell>
          <cell r="E1324">
            <v>142216</v>
          </cell>
          <cell r="F1324">
            <v>1.123628575684577E-3</v>
          </cell>
          <cell r="G1324">
            <v>142216</v>
          </cell>
          <cell r="H1324">
            <v>93</v>
          </cell>
          <cell r="I1324" t="str">
            <v>31</v>
          </cell>
          <cell r="J1324" t="str">
            <v>NUCLEAR DIVISION</v>
          </cell>
          <cell r="K1324" t="str">
            <v>NonBarg</v>
          </cell>
          <cell r="L1324" t="str">
            <v>NonProd</v>
          </cell>
          <cell r="M1324" t="str">
            <v>Yes</v>
          </cell>
          <cell r="N1324" t="str">
            <v>Other</v>
          </cell>
          <cell r="O1324">
            <v>0</v>
          </cell>
          <cell r="P1324">
            <v>142216</v>
          </cell>
          <cell r="Q1324">
            <v>0</v>
          </cell>
          <cell r="R1324">
            <v>142216</v>
          </cell>
          <cell r="S1324">
            <v>142216</v>
          </cell>
        </row>
        <row r="1325">
          <cell r="B1325" t="str">
            <v>T04</v>
          </cell>
          <cell r="C1325" t="str">
            <v>ALTERNATIVE AWARD</v>
          </cell>
          <cell r="D1325">
            <v>0</v>
          </cell>
          <cell r="E1325">
            <v>625</v>
          </cell>
          <cell r="F1325">
            <v>4.9380369283544792E-6</v>
          </cell>
          <cell r="G1325">
            <v>625</v>
          </cell>
          <cell r="H1325">
            <v>213</v>
          </cell>
          <cell r="I1325" t="str">
            <v>33</v>
          </cell>
          <cell r="J1325" t="str">
            <v>FINANCIAL</v>
          </cell>
          <cell r="K1325" t="str">
            <v>NonBarg</v>
          </cell>
          <cell r="L1325" t="str">
            <v>NonProd</v>
          </cell>
          <cell r="M1325" t="str">
            <v>Yes</v>
          </cell>
          <cell r="N1325" t="str">
            <v>Other</v>
          </cell>
          <cell r="O1325">
            <v>0</v>
          </cell>
          <cell r="P1325">
            <v>625</v>
          </cell>
          <cell r="Q1325">
            <v>0</v>
          </cell>
          <cell r="R1325">
            <v>625</v>
          </cell>
          <cell r="S1325">
            <v>625</v>
          </cell>
        </row>
        <row r="1326">
          <cell r="B1326" t="str">
            <v>T04</v>
          </cell>
          <cell r="C1326" t="str">
            <v>ALTERNATIVE AWARD</v>
          </cell>
          <cell r="D1326">
            <v>0</v>
          </cell>
          <cell r="E1326">
            <v>44869</v>
          </cell>
          <cell r="F1326">
            <v>3.5450364630133942E-4</v>
          </cell>
          <cell r="G1326">
            <v>44869</v>
          </cell>
          <cell r="H1326">
            <v>325</v>
          </cell>
          <cell r="I1326" t="str">
            <v>34</v>
          </cell>
          <cell r="J1326" t="str">
            <v>HUMAN RESRC &amp; CORP SVCS</v>
          </cell>
          <cell r="K1326" t="str">
            <v>NonBarg</v>
          </cell>
          <cell r="L1326" t="str">
            <v>NonProd</v>
          </cell>
          <cell r="M1326" t="str">
            <v>Yes</v>
          </cell>
          <cell r="N1326" t="str">
            <v>Other</v>
          </cell>
          <cell r="O1326">
            <v>0</v>
          </cell>
          <cell r="P1326">
            <v>44869</v>
          </cell>
          <cell r="Q1326">
            <v>0</v>
          </cell>
          <cell r="R1326">
            <v>44869</v>
          </cell>
          <cell r="S1326">
            <v>44869</v>
          </cell>
        </row>
        <row r="1327">
          <cell r="B1327" t="str">
            <v>T04</v>
          </cell>
          <cell r="C1327" t="str">
            <v>ALTERNATIVE AWARD</v>
          </cell>
          <cell r="D1327">
            <v>0</v>
          </cell>
          <cell r="E1327">
            <v>2000</v>
          </cell>
          <cell r="F1327">
            <v>1.5801718170734335E-5</v>
          </cell>
          <cell r="G1327">
            <v>2000</v>
          </cell>
          <cell r="H1327">
            <v>417</v>
          </cell>
          <cell r="I1327" t="str">
            <v>35</v>
          </cell>
          <cell r="J1327" t="str">
            <v>GENERAL COUNSEL</v>
          </cell>
          <cell r="K1327" t="str">
            <v>NonBarg</v>
          </cell>
          <cell r="L1327" t="str">
            <v>NonProd</v>
          </cell>
          <cell r="M1327" t="str">
            <v>Yes</v>
          </cell>
          <cell r="N1327" t="str">
            <v>Other</v>
          </cell>
          <cell r="O1327">
            <v>0</v>
          </cell>
          <cell r="P1327">
            <v>2000</v>
          </cell>
          <cell r="Q1327">
            <v>0</v>
          </cell>
          <cell r="R1327">
            <v>2000</v>
          </cell>
          <cell r="S1327">
            <v>2000</v>
          </cell>
        </row>
        <row r="1328">
          <cell r="B1328" t="str">
            <v>T04</v>
          </cell>
          <cell r="C1328" t="str">
            <v>ALTERNATIVE AWARD</v>
          </cell>
          <cell r="D1328">
            <v>0</v>
          </cell>
          <cell r="E1328">
            <v>1500</v>
          </cell>
          <cell r="F1328">
            <v>1.1851288628050751E-5</v>
          </cell>
          <cell r="G1328">
            <v>1500</v>
          </cell>
          <cell r="H1328">
            <v>458</v>
          </cell>
          <cell r="I1328" t="str">
            <v>36</v>
          </cell>
          <cell r="J1328" t="str">
            <v>GOVT AFFAIRS - FED</v>
          </cell>
          <cell r="K1328" t="str">
            <v>NonBarg</v>
          </cell>
          <cell r="L1328" t="str">
            <v>NonProd</v>
          </cell>
          <cell r="M1328" t="str">
            <v>Yes</v>
          </cell>
          <cell r="N1328" t="str">
            <v>Other</v>
          </cell>
          <cell r="O1328">
            <v>0</v>
          </cell>
          <cell r="P1328">
            <v>1500</v>
          </cell>
          <cell r="Q1328">
            <v>0</v>
          </cell>
          <cell r="R1328">
            <v>1500</v>
          </cell>
          <cell r="S1328">
            <v>1500</v>
          </cell>
        </row>
        <row r="1329">
          <cell r="B1329" t="str">
            <v>T04</v>
          </cell>
          <cell r="C1329" t="str">
            <v>ALTERNATIVE AWARD</v>
          </cell>
          <cell r="D1329">
            <v>0</v>
          </cell>
          <cell r="E1329">
            <v>500</v>
          </cell>
          <cell r="F1329">
            <v>3.9504295426835837E-6</v>
          </cell>
          <cell r="G1329">
            <v>500</v>
          </cell>
          <cell r="H1329">
            <v>510</v>
          </cell>
          <cell r="I1329" t="str">
            <v>37</v>
          </cell>
          <cell r="J1329" t="str">
            <v>CORP COMMUNICATIONS</v>
          </cell>
          <cell r="K1329" t="str">
            <v>NonBarg</v>
          </cell>
          <cell r="L1329" t="str">
            <v>NonProd</v>
          </cell>
          <cell r="M1329" t="str">
            <v>Yes</v>
          </cell>
          <cell r="N1329" t="str">
            <v>Other</v>
          </cell>
          <cell r="O1329">
            <v>0</v>
          </cell>
          <cell r="P1329">
            <v>500</v>
          </cell>
          <cell r="Q1329">
            <v>0</v>
          </cell>
          <cell r="R1329">
            <v>500</v>
          </cell>
          <cell r="S1329">
            <v>500</v>
          </cell>
        </row>
        <row r="1330">
          <cell r="B1330" t="str">
            <v>T04</v>
          </cell>
          <cell r="C1330" t="str">
            <v>ALTERNATIVE AWARD</v>
          </cell>
          <cell r="D1330">
            <v>0</v>
          </cell>
          <cell r="E1330">
            <v>172396</v>
          </cell>
          <cell r="F1330">
            <v>1.3620765028809583E-3</v>
          </cell>
          <cell r="G1330">
            <v>172396</v>
          </cell>
          <cell r="H1330">
            <v>653</v>
          </cell>
          <cell r="I1330" t="str">
            <v>51</v>
          </cell>
          <cell r="J1330" t="str">
            <v>CUSTOMER SERVICE</v>
          </cell>
          <cell r="K1330" t="str">
            <v>NonBarg</v>
          </cell>
          <cell r="L1330" t="str">
            <v>NonProd</v>
          </cell>
          <cell r="M1330" t="str">
            <v>Yes</v>
          </cell>
          <cell r="N1330" t="str">
            <v>Other</v>
          </cell>
          <cell r="O1330">
            <v>0</v>
          </cell>
          <cell r="P1330">
            <v>172396</v>
          </cell>
          <cell r="Q1330">
            <v>0</v>
          </cell>
          <cell r="R1330">
            <v>172396</v>
          </cell>
          <cell r="S1330">
            <v>172396</v>
          </cell>
        </row>
        <row r="1331">
          <cell r="B1331" t="str">
            <v>T04</v>
          </cell>
          <cell r="C1331" t="str">
            <v>ALTERNATIVE AWARD</v>
          </cell>
          <cell r="D1331">
            <v>0</v>
          </cell>
          <cell r="E1331">
            <v>130483.24</v>
          </cell>
          <cell r="F1331">
            <v>1.0309296922421446E-3</v>
          </cell>
          <cell r="G1331">
            <v>130483.24</v>
          </cell>
          <cell r="H1331">
            <v>773</v>
          </cell>
          <cell r="I1331" t="str">
            <v>53</v>
          </cell>
          <cell r="J1331" t="str">
            <v>POWER SYSTEMS</v>
          </cell>
          <cell r="K1331" t="str">
            <v>NonBarg</v>
          </cell>
          <cell r="L1331" t="str">
            <v>NonProd</v>
          </cell>
          <cell r="M1331" t="str">
            <v>Yes</v>
          </cell>
          <cell r="N1331" t="str">
            <v>Other</v>
          </cell>
          <cell r="O1331">
            <v>0</v>
          </cell>
          <cell r="P1331">
            <v>130483.24</v>
          </cell>
          <cell r="Q1331">
            <v>0</v>
          </cell>
          <cell r="R1331">
            <v>130483.24</v>
          </cell>
          <cell r="S1331">
            <v>130483.24</v>
          </cell>
        </row>
        <row r="1332">
          <cell r="B1332" t="str">
            <v>T04</v>
          </cell>
          <cell r="C1332" t="str">
            <v>ALTERNATIVE AWARD</v>
          </cell>
          <cell r="D1332">
            <v>0</v>
          </cell>
          <cell r="E1332">
            <v>48533</v>
          </cell>
          <cell r="F1332">
            <v>3.8345239399012471E-4</v>
          </cell>
          <cell r="G1332">
            <v>48533</v>
          </cell>
          <cell r="H1332">
            <v>940</v>
          </cell>
          <cell r="I1332" t="str">
            <v>56</v>
          </cell>
          <cell r="J1332" t="str">
            <v>POWER GENERATION</v>
          </cell>
          <cell r="K1332" t="str">
            <v>NonBarg</v>
          </cell>
          <cell r="L1332" t="str">
            <v>NonProd</v>
          </cell>
          <cell r="M1332" t="str">
            <v>Yes</v>
          </cell>
          <cell r="N1332" t="str">
            <v>Other</v>
          </cell>
          <cell r="O1332">
            <v>0</v>
          </cell>
          <cell r="P1332">
            <v>48533</v>
          </cell>
          <cell r="Q1332">
            <v>0</v>
          </cell>
          <cell r="R1332">
            <v>48533</v>
          </cell>
          <cell r="S1332">
            <v>48533</v>
          </cell>
        </row>
        <row r="1333">
          <cell r="B1333" t="str">
            <v>T04</v>
          </cell>
          <cell r="C1333" t="str">
            <v>ALTERNATIVE AWARD</v>
          </cell>
          <cell r="D1333">
            <v>0</v>
          </cell>
          <cell r="E1333">
            <v>38768</v>
          </cell>
          <cell r="F1333">
            <v>3.0630050502151432E-4</v>
          </cell>
          <cell r="G1333">
            <v>38768</v>
          </cell>
          <cell r="H1333">
            <v>1047</v>
          </cell>
          <cell r="I1333" t="str">
            <v>58</v>
          </cell>
          <cell r="J1333" t="str">
            <v>INFO MANAGEMENT</v>
          </cell>
          <cell r="K1333" t="str">
            <v>NonBarg</v>
          </cell>
          <cell r="L1333" t="str">
            <v>NonProd</v>
          </cell>
          <cell r="M1333" t="str">
            <v>Yes</v>
          </cell>
          <cell r="N1333" t="str">
            <v>Other</v>
          </cell>
          <cell r="O1333">
            <v>0</v>
          </cell>
          <cell r="P1333">
            <v>38768</v>
          </cell>
          <cell r="Q1333">
            <v>0</v>
          </cell>
          <cell r="R1333">
            <v>38768</v>
          </cell>
          <cell r="S1333">
            <v>38768</v>
          </cell>
        </row>
        <row r="1334">
          <cell r="B1334" t="str">
            <v>T05</v>
          </cell>
          <cell r="C1334" t="str">
            <v>RETENTION BONUS</v>
          </cell>
          <cell r="D1334">
            <v>0</v>
          </cell>
          <cell r="E1334">
            <v>343000</v>
          </cell>
          <cell r="F1334">
            <v>2.7099946662809383E-3</v>
          </cell>
          <cell r="G1334">
            <v>343000</v>
          </cell>
          <cell r="H1334">
            <v>79</v>
          </cell>
          <cell r="I1334" t="str">
            <v>31</v>
          </cell>
          <cell r="J1334" t="str">
            <v>NUCLEAR DIVISION</v>
          </cell>
          <cell r="K1334" t="str">
            <v>Barg</v>
          </cell>
          <cell r="L1334" t="str">
            <v>NonProd</v>
          </cell>
          <cell r="M1334" t="str">
            <v>Yes</v>
          </cell>
          <cell r="N1334" t="str">
            <v>Other</v>
          </cell>
          <cell r="O1334">
            <v>0</v>
          </cell>
          <cell r="P1334">
            <v>343000</v>
          </cell>
          <cell r="Q1334">
            <v>343000</v>
          </cell>
          <cell r="R1334">
            <v>0</v>
          </cell>
          <cell r="S1334">
            <v>343000</v>
          </cell>
        </row>
        <row r="1335">
          <cell r="B1335" t="str">
            <v>T05</v>
          </cell>
          <cell r="C1335" t="str">
            <v>RETENTION BONUS</v>
          </cell>
          <cell r="D1335">
            <v>0</v>
          </cell>
          <cell r="E1335">
            <v>583000</v>
          </cell>
          <cell r="F1335">
            <v>4.6062008467690589E-3</v>
          </cell>
          <cell r="G1335">
            <v>583000</v>
          </cell>
          <cell r="H1335">
            <v>94</v>
          </cell>
          <cell r="I1335" t="str">
            <v>31</v>
          </cell>
          <cell r="J1335" t="str">
            <v>NUCLEAR DIVISION</v>
          </cell>
          <cell r="K1335" t="str">
            <v>NonBarg</v>
          </cell>
          <cell r="L1335" t="str">
            <v>NonProd</v>
          </cell>
          <cell r="M1335" t="str">
            <v>Yes</v>
          </cell>
          <cell r="N1335" t="str">
            <v>Other</v>
          </cell>
          <cell r="O1335">
            <v>0</v>
          </cell>
          <cell r="P1335">
            <v>583000</v>
          </cell>
          <cell r="Q1335">
            <v>0</v>
          </cell>
          <cell r="R1335">
            <v>583000</v>
          </cell>
          <cell r="S1335">
            <v>583000</v>
          </cell>
        </row>
        <row r="1336">
          <cell r="B1336" t="str">
            <v>T05</v>
          </cell>
          <cell r="C1336" t="str">
            <v>RETENTION BONUS</v>
          </cell>
          <cell r="D1336">
            <v>0</v>
          </cell>
          <cell r="E1336">
            <v>10000</v>
          </cell>
          <cell r="F1336">
            <v>7.9008590853671667E-5</v>
          </cell>
          <cell r="G1336">
            <v>10000</v>
          </cell>
          <cell r="H1336">
            <v>326</v>
          </cell>
          <cell r="I1336" t="str">
            <v>34</v>
          </cell>
          <cell r="J1336" t="str">
            <v>HUMAN RESRC &amp; CORP SVCS</v>
          </cell>
          <cell r="K1336" t="str">
            <v>NonBarg</v>
          </cell>
          <cell r="L1336" t="str">
            <v>NonProd</v>
          </cell>
          <cell r="M1336" t="str">
            <v>Yes</v>
          </cell>
          <cell r="N1336" t="str">
            <v>Other</v>
          </cell>
          <cell r="O1336">
            <v>0</v>
          </cell>
          <cell r="P1336">
            <v>10000</v>
          </cell>
          <cell r="Q1336">
            <v>0</v>
          </cell>
          <cell r="R1336">
            <v>10000</v>
          </cell>
          <cell r="S1336">
            <v>10000</v>
          </cell>
        </row>
        <row r="1337">
          <cell r="B1337" t="str">
            <v>T05</v>
          </cell>
          <cell r="C1337" t="str">
            <v>RETENTION BONUS</v>
          </cell>
          <cell r="D1337">
            <v>0</v>
          </cell>
          <cell r="E1337">
            <v>16000</v>
          </cell>
          <cell r="F1337">
            <v>1.2641374536587468E-4</v>
          </cell>
          <cell r="G1337">
            <v>16000</v>
          </cell>
          <cell r="H1337">
            <v>418</v>
          </cell>
          <cell r="I1337" t="str">
            <v>35</v>
          </cell>
          <cell r="J1337" t="str">
            <v>GENERAL COUNSEL</v>
          </cell>
          <cell r="K1337" t="str">
            <v>NonBarg</v>
          </cell>
          <cell r="L1337" t="str">
            <v>NonProd</v>
          </cell>
          <cell r="M1337" t="str">
            <v>Yes</v>
          </cell>
          <cell r="N1337" t="str">
            <v>Other</v>
          </cell>
          <cell r="O1337">
            <v>0</v>
          </cell>
          <cell r="P1337">
            <v>16000</v>
          </cell>
          <cell r="Q1337">
            <v>0</v>
          </cell>
          <cell r="R1337">
            <v>16000</v>
          </cell>
          <cell r="S1337">
            <v>16000</v>
          </cell>
        </row>
        <row r="1338">
          <cell r="B1338" t="str">
            <v>T05</v>
          </cell>
          <cell r="C1338" t="str">
            <v>RETENTION BONUS</v>
          </cell>
          <cell r="D1338">
            <v>0</v>
          </cell>
          <cell r="E1338">
            <v>5000</v>
          </cell>
          <cell r="F1338">
            <v>3.9504295426835833E-5</v>
          </cell>
          <cell r="G1338">
            <v>5000</v>
          </cell>
          <cell r="H1338">
            <v>654</v>
          </cell>
          <cell r="I1338" t="str">
            <v>51</v>
          </cell>
          <cell r="J1338" t="str">
            <v>CUSTOMER SERVICE</v>
          </cell>
          <cell r="K1338" t="str">
            <v>NonBarg</v>
          </cell>
          <cell r="L1338" t="str">
            <v>NonProd</v>
          </cell>
          <cell r="M1338" t="str">
            <v>Yes</v>
          </cell>
          <cell r="N1338" t="str">
            <v>Other</v>
          </cell>
          <cell r="O1338">
            <v>0</v>
          </cell>
          <cell r="P1338">
            <v>5000</v>
          </cell>
          <cell r="Q1338">
            <v>0</v>
          </cell>
          <cell r="R1338">
            <v>5000</v>
          </cell>
          <cell r="S1338">
            <v>5000</v>
          </cell>
        </row>
        <row r="1339">
          <cell r="B1339" t="str">
            <v>T05</v>
          </cell>
          <cell r="C1339" t="str">
            <v>RETENTION BONUS</v>
          </cell>
          <cell r="D1339">
            <v>0</v>
          </cell>
          <cell r="E1339">
            <v>10000</v>
          </cell>
          <cell r="F1339">
            <v>7.9008590853671667E-5</v>
          </cell>
          <cell r="G1339">
            <v>10000</v>
          </cell>
          <cell r="H1339">
            <v>774</v>
          </cell>
          <cell r="I1339" t="str">
            <v>53</v>
          </cell>
          <cell r="J1339" t="str">
            <v>POWER SYSTEMS</v>
          </cell>
          <cell r="K1339" t="str">
            <v>NonBarg</v>
          </cell>
          <cell r="L1339" t="str">
            <v>NonProd</v>
          </cell>
          <cell r="M1339" t="str">
            <v>Yes</v>
          </cell>
          <cell r="N1339" t="str">
            <v>Other</v>
          </cell>
          <cell r="O1339">
            <v>0</v>
          </cell>
          <cell r="P1339">
            <v>10000</v>
          </cell>
          <cell r="Q1339">
            <v>0</v>
          </cell>
          <cell r="R1339">
            <v>10000</v>
          </cell>
          <cell r="S1339">
            <v>10000</v>
          </cell>
        </row>
        <row r="1340">
          <cell r="B1340" t="str">
            <v>T05</v>
          </cell>
          <cell r="C1340" t="str">
            <v>RETENTION BONUS</v>
          </cell>
          <cell r="D1340">
            <v>0</v>
          </cell>
          <cell r="E1340">
            <v>7500</v>
          </cell>
          <cell r="F1340">
            <v>5.9256443140253757E-5</v>
          </cell>
          <cell r="G1340">
            <v>7500</v>
          </cell>
          <cell r="H1340">
            <v>941</v>
          </cell>
          <cell r="I1340" t="str">
            <v>56</v>
          </cell>
          <cell r="J1340" t="str">
            <v>POWER GENERATION</v>
          </cell>
          <cell r="K1340" t="str">
            <v>NonBarg</v>
          </cell>
          <cell r="L1340" t="str">
            <v>NonProd</v>
          </cell>
          <cell r="M1340" t="str">
            <v>Yes</v>
          </cell>
          <cell r="N1340" t="str">
            <v>Other</v>
          </cell>
          <cell r="O1340">
            <v>0</v>
          </cell>
          <cell r="P1340">
            <v>7500</v>
          </cell>
          <cell r="Q1340">
            <v>0</v>
          </cell>
          <cell r="R1340">
            <v>7500</v>
          </cell>
          <cell r="S1340">
            <v>7500</v>
          </cell>
        </row>
        <row r="1341">
          <cell r="B1341" t="str">
            <v>T05</v>
          </cell>
          <cell r="C1341" t="str">
            <v>RETENTION BONUS</v>
          </cell>
          <cell r="D1341">
            <v>0</v>
          </cell>
          <cell r="E1341">
            <v>23000</v>
          </cell>
          <cell r="F1341">
            <v>1.8171975896344485E-4</v>
          </cell>
          <cell r="G1341">
            <v>23000</v>
          </cell>
          <cell r="H1341">
            <v>1048</v>
          </cell>
          <cell r="I1341" t="str">
            <v>58</v>
          </cell>
          <cell r="J1341" t="str">
            <v>INFO MANAGEMENT</v>
          </cell>
          <cell r="K1341" t="str">
            <v>NonBarg</v>
          </cell>
          <cell r="L1341" t="str">
            <v>NonProd</v>
          </cell>
          <cell r="M1341" t="str">
            <v>Yes</v>
          </cell>
          <cell r="N1341" t="str">
            <v>Other</v>
          </cell>
          <cell r="O1341">
            <v>0</v>
          </cell>
          <cell r="P1341">
            <v>23000</v>
          </cell>
          <cell r="Q1341">
            <v>0</v>
          </cell>
          <cell r="R1341">
            <v>23000</v>
          </cell>
          <cell r="S1341">
            <v>23000</v>
          </cell>
        </row>
        <row r="1342">
          <cell r="B1342" t="str">
            <v>T05</v>
          </cell>
          <cell r="C1342" t="str">
            <v>RETENTION BONUS</v>
          </cell>
          <cell r="D1342">
            <v>0</v>
          </cell>
          <cell r="E1342">
            <v>105000</v>
          </cell>
          <cell r="F1342">
            <v>8.2959020396355259E-4</v>
          </cell>
          <cell r="G1342">
            <v>105000</v>
          </cell>
          <cell r="H1342">
            <v>1149</v>
          </cell>
          <cell r="I1342" t="str">
            <v>62</v>
          </cell>
          <cell r="J1342" t="str">
            <v>ENERGY MARKETING</v>
          </cell>
          <cell r="K1342" t="str">
            <v>NonBarg</v>
          </cell>
          <cell r="L1342" t="str">
            <v>NonProd</v>
          </cell>
          <cell r="M1342" t="str">
            <v>Yes</v>
          </cell>
          <cell r="N1342" t="str">
            <v>Other</v>
          </cell>
          <cell r="O1342">
            <v>0</v>
          </cell>
          <cell r="P1342">
            <v>105000</v>
          </cell>
          <cell r="Q1342">
            <v>0</v>
          </cell>
          <cell r="R1342">
            <v>105000</v>
          </cell>
          <cell r="S1342">
            <v>105000</v>
          </cell>
        </row>
        <row r="1343">
          <cell r="B1343" t="str">
            <v>T12</v>
          </cell>
          <cell r="C1343" t="str">
            <v>ALTERNATIVE AWARD</v>
          </cell>
          <cell r="D1343">
            <v>0</v>
          </cell>
          <cell r="E1343">
            <v>250</v>
          </cell>
          <cell r="F1343">
            <v>1.9752147713417918E-6</v>
          </cell>
          <cell r="G1343">
            <v>250</v>
          </cell>
          <cell r="H1343">
            <v>420</v>
          </cell>
          <cell r="I1343" t="str">
            <v>56</v>
          </cell>
          <cell r="J1343" t="str">
            <v>POWER GENERATION</v>
          </cell>
          <cell r="K1343" t="str">
            <v>Barg</v>
          </cell>
          <cell r="L1343" t="str">
            <v>NonProd</v>
          </cell>
          <cell r="M1343" t="str">
            <v>Yes</v>
          </cell>
          <cell r="N1343" t="str">
            <v>Other</v>
          </cell>
          <cell r="O1343">
            <v>0</v>
          </cell>
          <cell r="P1343">
            <v>250</v>
          </cell>
          <cell r="Q1343">
            <v>250</v>
          </cell>
          <cell r="R1343">
            <v>0</v>
          </cell>
          <cell r="S1343">
            <v>250</v>
          </cell>
        </row>
        <row r="1344">
          <cell r="B1344" t="str">
            <v>T12</v>
          </cell>
          <cell r="C1344" t="str">
            <v>ALTERNATIVE AWARD</v>
          </cell>
          <cell r="D1344">
            <v>0</v>
          </cell>
          <cell r="E1344">
            <v>5250</v>
          </cell>
          <cell r="F1344">
            <v>4.1479510198177631E-5</v>
          </cell>
          <cell r="G1344">
            <v>5250</v>
          </cell>
          <cell r="H1344">
            <v>95</v>
          </cell>
          <cell r="I1344" t="str">
            <v>31</v>
          </cell>
          <cell r="J1344" t="str">
            <v>NUCLEAR DIVISION</v>
          </cell>
          <cell r="K1344" t="str">
            <v>NonBarg</v>
          </cell>
          <cell r="L1344" t="str">
            <v>NonProd</v>
          </cell>
          <cell r="M1344" t="str">
            <v>Yes</v>
          </cell>
          <cell r="N1344" t="str">
            <v>Other</v>
          </cell>
          <cell r="O1344">
            <v>0</v>
          </cell>
          <cell r="P1344">
            <v>5250</v>
          </cell>
          <cell r="Q1344">
            <v>0</v>
          </cell>
          <cell r="R1344">
            <v>5250</v>
          </cell>
          <cell r="S1344">
            <v>5250</v>
          </cell>
        </row>
        <row r="1345">
          <cell r="B1345" t="str">
            <v>T12</v>
          </cell>
          <cell r="C1345" t="str">
            <v>ALTERNATIVE AWARD</v>
          </cell>
          <cell r="D1345">
            <v>0</v>
          </cell>
          <cell r="E1345">
            <v>2250</v>
          </cell>
          <cell r="F1345">
            <v>1.7776932942076126E-5</v>
          </cell>
          <cell r="G1345">
            <v>2250</v>
          </cell>
          <cell r="H1345">
            <v>214</v>
          </cell>
          <cell r="I1345" t="str">
            <v>33</v>
          </cell>
          <cell r="J1345" t="str">
            <v>FINANCIAL</v>
          </cell>
          <cell r="K1345" t="str">
            <v>NonBarg</v>
          </cell>
          <cell r="L1345" t="str">
            <v>NonProd</v>
          </cell>
          <cell r="M1345" t="str">
            <v>Yes</v>
          </cell>
          <cell r="N1345" t="str">
            <v>Other</v>
          </cell>
          <cell r="O1345">
            <v>0</v>
          </cell>
          <cell r="P1345">
            <v>2250</v>
          </cell>
          <cell r="Q1345">
            <v>0</v>
          </cell>
          <cell r="R1345">
            <v>2250</v>
          </cell>
          <cell r="S1345">
            <v>2250</v>
          </cell>
        </row>
        <row r="1346">
          <cell r="B1346" t="str">
            <v>T12</v>
          </cell>
          <cell r="C1346" t="str">
            <v>ALTERNATIVE AWARD</v>
          </cell>
          <cell r="D1346">
            <v>0</v>
          </cell>
          <cell r="E1346">
            <v>3203.8</v>
          </cell>
          <cell r="F1346">
            <v>2.5312772337699333E-5</v>
          </cell>
          <cell r="G1346">
            <v>3203.8</v>
          </cell>
          <cell r="H1346">
            <v>327</v>
          </cell>
          <cell r="I1346" t="str">
            <v>34</v>
          </cell>
          <cell r="J1346" t="str">
            <v>HUMAN RESRC &amp; CORP SVCS</v>
          </cell>
          <cell r="K1346" t="str">
            <v>NonBarg</v>
          </cell>
          <cell r="L1346" t="str">
            <v>NonProd</v>
          </cell>
          <cell r="M1346" t="str">
            <v>Yes</v>
          </cell>
          <cell r="N1346" t="str">
            <v>Other</v>
          </cell>
          <cell r="O1346">
            <v>0</v>
          </cell>
          <cell r="P1346">
            <v>3203.8</v>
          </cell>
          <cell r="Q1346">
            <v>0</v>
          </cell>
          <cell r="R1346">
            <v>3203.8</v>
          </cell>
          <cell r="S1346">
            <v>3203.8</v>
          </cell>
        </row>
        <row r="1347">
          <cell r="B1347" t="str">
            <v>T12</v>
          </cell>
          <cell r="C1347" t="str">
            <v>ALTERNATIVE AWARD</v>
          </cell>
          <cell r="D1347">
            <v>0</v>
          </cell>
          <cell r="E1347">
            <v>2000</v>
          </cell>
          <cell r="F1347">
            <v>1.5801718170734335E-5</v>
          </cell>
          <cell r="G1347">
            <v>2000</v>
          </cell>
          <cell r="H1347">
            <v>511</v>
          </cell>
          <cell r="I1347" t="str">
            <v>37</v>
          </cell>
          <cell r="J1347" t="str">
            <v>CORP COMMUNICATIONS</v>
          </cell>
          <cell r="K1347" t="str">
            <v>NonBarg</v>
          </cell>
          <cell r="L1347" t="str">
            <v>NonProd</v>
          </cell>
          <cell r="M1347" t="str">
            <v>Yes</v>
          </cell>
          <cell r="N1347" t="str">
            <v>Other</v>
          </cell>
          <cell r="O1347">
            <v>0</v>
          </cell>
          <cell r="P1347">
            <v>2000</v>
          </cell>
          <cell r="Q1347">
            <v>0</v>
          </cell>
          <cell r="R1347">
            <v>2000</v>
          </cell>
          <cell r="S1347">
            <v>2000</v>
          </cell>
        </row>
        <row r="1348">
          <cell r="B1348" t="str">
            <v>T12</v>
          </cell>
          <cell r="C1348" t="str">
            <v>ALTERNATIVE AWARD</v>
          </cell>
          <cell r="D1348">
            <v>0</v>
          </cell>
          <cell r="E1348">
            <v>225835.06</v>
          </cell>
          <cell r="F1348">
            <v>1.7842909855954393E-3</v>
          </cell>
          <cell r="G1348">
            <v>225835.06</v>
          </cell>
          <cell r="H1348">
            <v>655</v>
          </cell>
          <cell r="I1348" t="str">
            <v>51</v>
          </cell>
          <cell r="J1348" t="str">
            <v>CUSTOMER SERVICE</v>
          </cell>
          <cell r="K1348" t="str">
            <v>NonBarg</v>
          </cell>
          <cell r="L1348" t="str">
            <v>NonProd</v>
          </cell>
          <cell r="M1348" t="str">
            <v>Yes</v>
          </cell>
          <cell r="N1348" t="str">
            <v>Other</v>
          </cell>
          <cell r="O1348">
            <v>0</v>
          </cell>
          <cell r="P1348">
            <v>225835.06</v>
          </cell>
          <cell r="Q1348">
            <v>0</v>
          </cell>
          <cell r="R1348">
            <v>225835.06</v>
          </cell>
          <cell r="S1348">
            <v>225835.06</v>
          </cell>
        </row>
        <row r="1349">
          <cell r="B1349" t="str">
            <v>T12</v>
          </cell>
          <cell r="C1349" t="str">
            <v>ALTERNATIVE AWARD</v>
          </cell>
          <cell r="D1349">
            <v>0</v>
          </cell>
          <cell r="E1349">
            <v>24730.82</v>
          </cell>
          <cell r="F1349">
            <v>1.9539472388558005E-4</v>
          </cell>
          <cell r="G1349">
            <v>24730.82</v>
          </cell>
          <cell r="H1349">
            <v>775</v>
          </cell>
          <cell r="I1349" t="str">
            <v>53</v>
          </cell>
          <cell r="J1349" t="str">
            <v>POWER SYSTEMS</v>
          </cell>
          <cell r="K1349" t="str">
            <v>NonBarg</v>
          </cell>
          <cell r="L1349" t="str">
            <v>NonProd</v>
          </cell>
          <cell r="M1349" t="str">
            <v>Yes</v>
          </cell>
          <cell r="N1349" t="str">
            <v>Other</v>
          </cell>
          <cell r="O1349">
            <v>0</v>
          </cell>
          <cell r="P1349">
            <v>24730.82</v>
          </cell>
          <cell r="Q1349">
            <v>0</v>
          </cell>
          <cell r="R1349">
            <v>24730.82</v>
          </cell>
          <cell r="S1349">
            <v>24730.82</v>
          </cell>
        </row>
        <row r="1350">
          <cell r="B1350" t="str">
            <v>T12</v>
          </cell>
          <cell r="C1350" t="str">
            <v>ALTERNATIVE AWARD</v>
          </cell>
          <cell r="D1350">
            <v>0</v>
          </cell>
          <cell r="E1350">
            <v>7721.05</v>
          </cell>
          <cell r="F1350">
            <v>6.1002928041074167E-5</v>
          </cell>
          <cell r="G1350">
            <v>7721.05</v>
          </cell>
          <cell r="H1350">
            <v>942</v>
          </cell>
          <cell r="I1350" t="str">
            <v>56</v>
          </cell>
          <cell r="J1350" t="str">
            <v>POWER GENERATION</v>
          </cell>
          <cell r="K1350" t="str">
            <v>NonBarg</v>
          </cell>
          <cell r="L1350" t="str">
            <v>NonProd</v>
          </cell>
          <cell r="M1350" t="str">
            <v>Yes</v>
          </cell>
          <cell r="N1350" t="str">
            <v>Other</v>
          </cell>
          <cell r="O1350">
            <v>0</v>
          </cell>
          <cell r="P1350">
            <v>7721.05</v>
          </cell>
          <cell r="Q1350">
            <v>0</v>
          </cell>
          <cell r="R1350">
            <v>7721.05</v>
          </cell>
          <cell r="S1350">
            <v>7721.05</v>
          </cell>
        </row>
        <row r="1351">
          <cell r="B1351" t="str">
            <v>T12</v>
          </cell>
          <cell r="C1351" t="str">
            <v>ALTERNATIVE AWARD</v>
          </cell>
          <cell r="D1351">
            <v>0</v>
          </cell>
          <cell r="E1351">
            <v>5200</v>
          </cell>
          <cell r="F1351">
            <v>4.1084467243909269E-5</v>
          </cell>
          <cell r="G1351">
            <v>5200</v>
          </cell>
          <cell r="H1351">
            <v>1049</v>
          </cell>
          <cell r="I1351" t="str">
            <v>58</v>
          </cell>
          <cell r="J1351" t="str">
            <v>INFO MANAGEMENT</v>
          </cell>
          <cell r="K1351" t="str">
            <v>NonBarg</v>
          </cell>
          <cell r="L1351" t="str">
            <v>NonProd</v>
          </cell>
          <cell r="M1351" t="str">
            <v>Yes</v>
          </cell>
          <cell r="N1351" t="str">
            <v>Other</v>
          </cell>
          <cell r="O1351">
            <v>0</v>
          </cell>
          <cell r="P1351">
            <v>5200</v>
          </cell>
          <cell r="Q1351">
            <v>0</v>
          </cell>
          <cell r="R1351">
            <v>5200</v>
          </cell>
          <cell r="S1351">
            <v>5200</v>
          </cell>
        </row>
        <row r="1352">
          <cell r="B1352" t="str">
            <v>T20</v>
          </cell>
          <cell r="C1352" t="str">
            <v>IMPUTED ED ASSIST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96</v>
          </cell>
          <cell r="I1352" t="str">
            <v>31</v>
          </cell>
          <cell r="J1352" t="str">
            <v>NUCLEAR DIVISION</v>
          </cell>
          <cell r="K1352" t="str">
            <v>NonBarg</v>
          </cell>
          <cell r="L1352" t="str">
            <v>NonProd</v>
          </cell>
          <cell r="M1352" t="str">
            <v>No</v>
          </cell>
          <cell r="N1352" t="str">
            <v>Other</v>
          </cell>
          <cell r="O1352">
            <v>0</v>
          </cell>
          <cell r="P1352">
            <v>1664</v>
          </cell>
          <cell r="Q1352">
            <v>0</v>
          </cell>
          <cell r="R1352">
            <v>0</v>
          </cell>
          <cell r="S1352">
            <v>0</v>
          </cell>
        </row>
        <row r="1353">
          <cell r="B1353" t="str">
            <v>T20</v>
          </cell>
          <cell r="C1353" t="str">
            <v>IMPUTED ED ASSIST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656</v>
          </cell>
          <cell r="I1353" t="str">
            <v>51</v>
          </cell>
          <cell r="J1353" t="str">
            <v>CUSTOMER SERVICE</v>
          </cell>
          <cell r="K1353" t="str">
            <v>NonBarg</v>
          </cell>
          <cell r="L1353" t="str">
            <v>NonProd</v>
          </cell>
          <cell r="M1353" t="str">
            <v>No</v>
          </cell>
          <cell r="N1353" t="str">
            <v>Other</v>
          </cell>
          <cell r="O1353">
            <v>0</v>
          </cell>
          <cell r="P1353">
            <v>3465</v>
          </cell>
          <cell r="Q1353">
            <v>0</v>
          </cell>
          <cell r="R1353">
            <v>0</v>
          </cell>
          <cell r="S1353">
            <v>0</v>
          </cell>
        </row>
        <row r="1354">
          <cell r="B1354" t="str">
            <v>T20</v>
          </cell>
          <cell r="C1354" t="str">
            <v>IMPUTED ED ASSIST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776</v>
          </cell>
          <cell r="I1354" t="str">
            <v>53</v>
          </cell>
          <cell r="J1354" t="str">
            <v>POWER SYSTEMS</v>
          </cell>
          <cell r="K1354" t="str">
            <v>NonBarg</v>
          </cell>
          <cell r="L1354" t="str">
            <v>NonProd</v>
          </cell>
          <cell r="M1354" t="str">
            <v>No</v>
          </cell>
          <cell r="N1354" t="str">
            <v>Other</v>
          </cell>
          <cell r="O1354">
            <v>0</v>
          </cell>
          <cell r="P1354">
            <v>3584.01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T20</v>
          </cell>
          <cell r="C1355" t="str">
            <v>IMPUTED ED ASSIST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943</v>
          </cell>
          <cell r="I1355" t="str">
            <v>56</v>
          </cell>
          <cell r="J1355" t="str">
            <v>POWER GENERATION</v>
          </cell>
          <cell r="K1355" t="str">
            <v>NonBarg</v>
          </cell>
          <cell r="L1355" t="str">
            <v>NonProd</v>
          </cell>
          <cell r="M1355" t="str">
            <v>No</v>
          </cell>
          <cell r="N1355" t="str">
            <v>Other</v>
          </cell>
          <cell r="O1355">
            <v>0</v>
          </cell>
          <cell r="P1355">
            <v>1267.92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T20</v>
          </cell>
          <cell r="C1356" t="str">
            <v>IMPUTED ED ASSIST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1050</v>
          </cell>
          <cell r="I1356" t="str">
            <v>58</v>
          </cell>
          <cell r="J1356" t="str">
            <v>INFO MANAGEMENT</v>
          </cell>
          <cell r="K1356" t="str">
            <v>NonBarg</v>
          </cell>
          <cell r="L1356" t="str">
            <v>NonProd</v>
          </cell>
          <cell r="M1356" t="str">
            <v>No</v>
          </cell>
          <cell r="N1356" t="str">
            <v>Other</v>
          </cell>
          <cell r="O1356">
            <v>0</v>
          </cell>
          <cell r="P1356">
            <v>910.02</v>
          </cell>
          <cell r="Q1356">
            <v>0</v>
          </cell>
          <cell r="R1356">
            <v>0</v>
          </cell>
          <cell r="S1356">
            <v>0</v>
          </cell>
        </row>
        <row r="1357">
          <cell r="B1357" t="str">
            <v>T36</v>
          </cell>
          <cell r="C1357" t="str">
            <v>MISC EARN</v>
          </cell>
          <cell r="D1357">
            <v>0</v>
          </cell>
          <cell r="E1357">
            <v>2152.16</v>
          </cell>
          <cell r="F1357">
            <v>1.7003912889163801E-5</v>
          </cell>
          <cell r="G1357">
            <v>2152.16</v>
          </cell>
          <cell r="H1357">
            <v>80</v>
          </cell>
          <cell r="I1357" t="str">
            <v>31</v>
          </cell>
          <cell r="J1357" t="str">
            <v>NUCLEAR DIVISION</v>
          </cell>
          <cell r="K1357" t="str">
            <v>Barg</v>
          </cell>
          <cell r="L1357" t="str">
            <v>NonProd</v>
          </cell>
          <cell r="M1357" t="str">
            <v>Yes</v>
          </cell>
          <cell r="N1357" t="str">
            <v>Other</v>
          </cell>
          <cell r="O1357">
            <v>0</v>
          </cell>
          <cell r="P1357">
            <v>2152.16</v>
          </cell>
          <cell r="Q1357">
            <v>2152.16</v>
          </cell>
          <cell r="R1357">
            <v>0</v>
          </cell>
          <cell r="S1357">
            <v>2152.16</v>
          </cell>
        </row>
        <row r="1358">
          <cell r="B1358" t="str">
            <v>T36</v>
          </cell>
          <cell r="C1358" t="str">
            <v>MISC EARN</v>
          </cell>
          <cell r="D1358">
            <v>0</v>
          </cell>
          <cell r="E1358">
            <v>173351</v>
          </cell>
          <cell r="F1358">
            <v>1.3696218233074837E-3</v>
          </cell>
          <cell r="G1358">
            <v>173351</v>
          </cell>
          <cell r="H1358">
            <v>97</v>
          </cell>
          <cell r="I1358" t="str">
            <v>31</v>
          </cell>
          <cell r="J1358" t="str">
            <v>NUCLEAR DIVISION</v>
          </cell>
          <cell r="K1358" t="str">
            <v>NonBarg</v>
          </cell>
          <cell r="L1358" t="str">
            <v>NonProd</v>
          </cell>
          <cell r="M1358" t="str">
            <v>Yes</v>
          </cell>
          <cell r="N1358" t="str">
            <v>Other</v>
          </cell>
          <cell r="O1358">
            <v>0</v>
          </cell>
          <cell r="P1358">
            <v>173351</v>
          </cell>
          <cell r="Q1358">
            <v>0</v>
          </cell>
          <cell r="R1358">
            <v>173351</v>
          </cell>
          <cell r="S1358">
            <v>173351</v>
          </cell>
        </row>
        <row r="1359">
          <cell r="B1359" t="str">
            <v>T36</v>
          </cell>
          <cell r="C1359" t="str">
            <v>MISC EARN</v>
          </cell>
          <cell r="D1359">
            <v>0</v>
          </cell>
          <cell r="E1359">
            <v>9599.6200000000008</v>
          </cell>
          <cell r="F1359">
            <v>7.5845244893072377E-5</v>
          </cell>
          <cell r="G1359">
            <v>9599.6200000000008</v>
          </cell>
          <cell r="H1359">
            <v>328</v>
          </cell>
          <cell r="I1359" t="str">
            <v>34</v>
          </cell>
          <cell r="J1359" t="str">
            <v>HUMAN RESRC &amp; CORP SVCS</v>
          </cell>
          <cell r="K1359" t="str">
            <v>NonBarg</v>
          </cell>
          <cell r="L1359" t="str">
            <v>NonProd</v>
          </cell>
          <cell r="M1359" t="str">
            <v>Yes</v>
          </cell>
          <cell r="N1359" t="str">
            <v>Other</v>
          </cell>
          <cell r="O1359">
            <v>0</v>
          </cell>
          <cell r="P1359">
            <v>9599.6200000000008</v>
          </cell>
          <cell r="Q1359">
            <v>0</v>
          </cell>
          <cell r="R1359">
            <v>9599.6200000000008</v>
          </cell>
          <cell r="S1359">
            <v>9599.6200000000008</v>
          </cell>
        </row>
        <row r="1360">
          <cell r="B1360" t="str">
            <v>T36</v>
          </cell>
          <cell r="C1360" t="str">
            <v>MISC EARN</v>
          </cell>
          <cell r="D1360">
            <v>0</v>
          </cell>
          <cell r="E1360">
            <v>11125</v>
          </cell>
          <cell r="F1360">
            <v>8.7897057324709733E-5</v>
          </cell>
          <cell r="G1360">
            <v>11125</v>
          </cell>
          <cell r="H1360">
            <v>944</v>
          </cell>
          <cell r="I1360" t="str">
            <v>56</v>
          </cell>
          <cell r="J1360" t="str">
            <v>POWER GENERATION</v>
          </cell>
          <cell r="K1360" t="str">
            <v>NonBarg</v>
          </cell>
          <cell r="L1360" t="str">
            <v>NonProd</v>
          </cell>
          <cell r="M1360" t="str">
            <v>Yes</v>
          </cell>
          <cell r="N1360" t="str">
            <v>Other</v>
          </cell>
          <cell r="O1360">
            <v>0</v>
          </cell>
          <cell r="P1360">
            <v>11125</v>
          </cell>
          <cell r="Q1360">
            <v>0</v>
          </cell>
          <cell r="R1360">
            <v>11125</v>
          </cell>
          <cell r="S1360">
            <v>11125</v>
          </cell>
        </row>
        <row r="1361">
          <cell r="B1361" t="str">
            <v>T40</v>
          </cell>
          <cell r="C1361" t="str">
            <v>MISC EARN N-THRFT</v>
          </cell>
          <cell r="D1361">
            <v>0</v>
          </cell>
          <cell r="E1361">
            <v>10833.09</v>
          </cell>
          <cell r="F1361">
            <v>8.5590717549100201E-5</v>
          </cell>
          <cell r="G1361">
            <v>10833.09</v>
          </cell>
          <cell r="H1361">
            <v>81</v>
          </cell>
          <cell r="I1361" t="str">
            <v>31</v>
          </cell>
          <cell r="J1361" t="str">
            <v>NUCLEAR DIVISION</v>
          </cell>
          <cell r="K1361" t="str">
            <v>Barg</v>
          </cell>
          <cell r="L1361" t="str">
            <v>NonProd</v>
          </cell>
          <cell r="M1361" t="str">
            <v>Yes</v>
          </cell>
          <cell r="N1361" t="str">
            <v>Other</v>
          </cell>
          <cell r="O1361">
            <v>0</v>
          </cell>
          <cell r="P1361">
            <v>10833.09</v>
          </cell>
          <cell r="Q1361">
            <v>10833.09</v>
          </cell>
          <cell r="R1361">
            <v>0</v>
          </cell>
          <cell r="S1361">
            <v>10833.09</v>
          </cell>
        </row>
        <row r="1362">
          <cell r="B1362" t="str">
            <v>T40</v>
          </cell>
          <cell r="C1362" t="str">
            <v>MISC EARN N-THRFT</v>
          </cell>
          <cell r="D1362">
            <v>0</v>
          </cell>
          <cell r="E1362">
            <v>13718.3</v>
          </cell>
          <cell r="F1362">
            <v>1.083863551907924E-4</v>
          </cell>
          <cell r="G1362">
            <v>13718.3</v>
          </cell>
          <cell r="H1362">
            <v>295</v>
          </cell>
          <cell r="I1362" t="str">
            <v>53</v>
          </cell>
          <cell r="J1362" t="str">
            <v>POWER SYSTEMS</v>
          </cell>
          <cell r="K1362" t="str">
            <v>Barg</v>
          </cell>
          <cell r="L1362" t="str">
            <v>NonProd</v>
          </cell>
          <cell r="M1362" t="str">
            <v>Yes</v>
          </cell>
          <cell r="N1362" t="str">
            <v>Other</v>
          </cell>
          <cell r="O1362">
            <v>0</v>
          </cell>
          <cell r="P1362">
            <v>13718.3</v>
          </cell>
          <cell r="Q1362">
            <v>13718.3</v>
          </cell>
          <cell r="R1362">
            <v>0</v>
          </cell>
          <cell r="S1362">
            <v>13718.3</v>
          </cell>
        </row>
        <row r="1363">
          <cell r="B1363" t="str">
            <v>T40</v>
          </cell>
          <cell r="C1363" t="str">
            <v>MISC EARN N-THRFT</v>
          </cell>
          <cell r="D1363">
            <v>0</v>
          </cell>
          <cell r="E1363">
            <v>32437.5</v>
          </cell>
          <cell r="F1363">
            <v>2.5628411658159747E-4</v>
          </cell>
          <cell r="G1363">
            <v>32437.5</v>
          </cell>
          <cell r="H1363">
            <v>98</v>
          </cell>
          <cell r="I1363" t="str">
            <v>31</v>
          </cell>
          <cell r="J1363" t="str">
            <v>NUCLEAR DIVISION</v>
          </cell>
          <cell r="K1363" t="str">
            <v>NonBarg</v>
          </cell>
          <cell r="L1363" t="str">
            <v>NonProd</v>
          </cell>
          <cell r="M1363" t="str">
            <v>Yes</v>
          </cell>
          <cell r="N1363" t="str">
            <v>Other</v>
          </cell>
          <cell r="O1363">
            <v>0</v>
          </cell>
          <cell r="P1363">
            <v>32437.5</v>
          </cell>
          <cell r="Q1363">
            <v>0</v>
          </cell>
          <cell r="R1363">
            <v>32437.5</v>
          </cell>
          <cell r="S1363">
            <v>32437.5</v>
          </cell>
        </row>
        <row r="1364">
          <cell r="B1364" t="str">
            <v>T40</v>
          </cell>
          <cell r="C1364" t="str">
            <v>MISC EARN N-THRFT</v>
          </cell>
          <cell r="D1364">
            <v>0</v>
          </cell>
          <cell r="E1364">
            <v>698.7</v>
          </cell>
          <cell r="F1364">
            <v>5.5203302429460398E-6</v>
          </cell>
          <cell r="G1364">
            <v>698.7</v>
          </cell>
          <cell r="H1364">
            <v>777</v>
          </cell>
          <cell r="I1364" t="str">
            <v>53</v>
          </cell>
          <cell r="J1364" t="str">
            <v>POWER SYSTEMS</v>
          </cell>
          <cell r="K1364" t="str">
            <v>NonBarg</v>
          </cell>
          <cell r="L1364" t="str">
            <v>NonProd</v>
          </cell>
          <cell r="M1364" t="str">
            <v>Yes</v>
          </cell>
          <cell r="N1364" t="str">
            <v>Other</v>
          </cell>
          <cell r="O1364">
            <v>0</v>
          </cell>
          <cell r="P1364">
            <v>698.7</v>
          </cell>
          <cell r="Q1364">
            <v>0</v>
          </cell>
          <cell r="R1364">
            <v>698.7</v>
          </cell>
          <cell r="S1364">
            <v>698.7</v>
          </cell>
        </row>
        <row r="1365">
          <cell r="B1365" t="str">
            <v>T41</v>
          </cell>
          <cell r="C1365" t="str">
            <v>MISC. EARN</v>
          </cell>
          <cell r="D1365">
            <v>0</v>
          </cell>
          <cell r="E1365">
            <v>16826</v>
          </cell>
          <cell r="F1365">
            <v>1.3293985497038797E-4</v>
          </cell>
          <cell r="G1365">
            <v>16826</v>
          </cell>
          <cell r="H1365">
            <v>99</v>
          </cell>
          <cell r="I1365" t="str">
            <v>31</v>
          </cell>
          <cell r="J1365" t="str">
            <v>NUCLEAR DIVISION</v>
          </cell>
          <cell r="K1365" t="str">
            <v>NonBarg</v>
          </cell>
          <cell r="L1365" t="str">
            <v>NonProd</v>
          </cell>
          <cell r="M1365" t="str">
            <v>Yes</v>
          </cell>
          <cell r="N1365" t="str">
            <v>Other</v>
          </cell>
          <cell r="O1365">
            <v>0</v>
          </cell>
          <cell r="P1365">
            <v>16826</v>
          </cell>
          <cell r="Q1365">
            <v>0</v>
          </cell>
          <cell r="R1365">
            <v>16826</v>
          </cell>
          <cell r="S1365">
            <v>16826</v>
          </cell>
        </row>
        <row r="1366">
          <cell r="B1366" t="str">
            <v>T41</v>
          </cell>
          <cell r="C1366" t="str">
            <v>MISC. EARN</v>
          </cell>
          <cell r="D1366">
            <v>0</v>
          </cell>
          <cell r="E1366">
            <v>20646.89</v>
          </cell>
          <cell r="F1366">
            <v>1.631281684410765E-4</v>
          </cell>
          <cell r="G1366">
            <v>20646.89</v>
          </cell>
          <cell r="H1366">
            <v>778</v>
          </cell>
          <cell r="I1366" t="str">
            <v>53</v>
          </cell>
          <cell r="J1366" t="str">
            <v>POWER SYSTEMS</v>
          </cell>
          <cell r="K1366" t="str">
            <v>NonBarg</v>
          </cell>
          <cell r="L1366" t="str">
            <v>NonProd</v>
          </cell>
          <cell r="M1366" t="str">
            <v>Yes</v>
          </cell>
          <cell r="N1366" t="str">
            <v>Other</v>
          </cell>
          <cell r="O1366">
            <v>0</v>
          </cell>
          <cell r="P1366">
            <v>20646.89</v>
          </cell>
          <cell r="Q1366">
            <v>0</v>
          </cell>
          <cell r="R1366">
            <v>20646.89</v>
          </cell>
          <cell r="S1366">
            <v>20646.89</v>
          </cell>
        </row>
        <row r="1367">
          <cell r="B1367" t="str">
            <v>T42</v>
          </cell>
          <cell r="C1367" t="str">
            <v>CLEANING ALLOWANCE</v>
          </cell>
          <cell r="D1367">
            <v>0</v>
          </cell>
          <cell r="E1367">
            <v>54825</v>
          </cell>
          <cell r="F1367">
            <v>4.3316459935525492E-4</v>
          </cell>
          <cell r="G1367">
            <v>54825</v>
          </cell>
          <cell r="H1367">
            <v>82</v>
          </cell>
          <cell r="I1367" t="str">
            <v>31</v>
          </cell>
          <cell r="J1367" t="str">
            <v>NUCLEAR DIVISION</v>
          </cell>
          <cell r="K1367" t="str">
            <v>Barg</v>
          </cell>
          <cell r="L1367" t="str">
            <v>NonProd</v>
          </cell>
          <cell r="M1367" t="str">
            <v>Yes</v>
          </cell>
          <cell r="N1367" t="str">
            <v>Other</v>
          </cell>
          <cell r="O1367">
            <v>0</v>
          </cell>
          <cell r="P1367">
            <v>54825</v>
          </cell>
          <cell r="Q1367">
            <v>54825</v>
          </cell>
          <cell r="R1367">
            <v>0</v>
          </cell>
          <cell r="S1367">
            <v>54825</v>
          </cell>
        </row>
        <row r="1368">
          <cell r="B1368" t="str">
            <v>T42</v>
          </cell>
          <cell r="C1368" t="str">
            <v>CLEANING ALLOWANCE</v>
          </cell>
          <cell r="D1368">
            <v>0</v>
          </cell>
          <cell r="E1368">
            <v>100</v>
          </cell>
          <cell r="F1368">
            <v>7.9008590853671669E-7</v>
          </cell>
          <cell r="G1368">
            <v>100</v>
          </cell>
          <cell r="H1368">
            <v>158</v>
          </cell>
          <cell r="I1368" t="str">
            <v>34</v>
          </cell>
          <cell r="J1368" t="str">
            <v>HUMAN RESRC &amp; CORP SVCS</v>
          </cell>
          <cell r="K1368" t="str">
            <v>Barg</v>
          </cell>
          <cell r="L1368" t="str">
            <v>NonProd</v>
          </cell>
          <cell r="M1368" t="str">
            <v>Yes</v>
          </cell>
          <cell r="N1368" t="str">
            <v>Other</v>
          </cell>
          <cell r="O1368">
            <v>0</v>
          </cell>
          <cell r="P1368">
            <v>100</v>
          </cell>
          <cell r="Q1368">
            <v>100</v>
          </cell>
          <cell r="R1368">
            <v>0</v>
          </cell>
          <cell r="S1368">
            <v>100</v>
          </cell>
        </row>
        <row r="1369">
          <cell r="B1369" t="str">
            <v>T42</v>
          </cell>
          <cell r="C1369" t="str">
            <v>CLEANING ALLOWANCE</v>
          </cell>
          <cell r="D1369">
            <v>0</v>
          </cell>
          <cell r="E1369">
            <v>12025</v>
          </cell>
          <cell r="F1369">
            <v>9.5007830501540186E-5</v>
          </cell>
          <cell r="G1369">
            <v>12025</v>
          </cell>
          <cell r="H1369">
            <v>100</v>
          </cell>
          <cell r="I1369" t="str">
            <v>31</v>
          </cell>
          <cell r="J1369" t="str">
            <v>NUCLEAR DIVISION</v>
          </cell>
          <cell r="K1369" t="str">
            <v>NonBarg</v>
          </cell>
          <cell r="L1369" t="str">
            <v>NonProd</v>
          </cell>
          <cell r="M1369" t="str">
            <v>Yes</v>
          </cell>
          <cell r="N1369" t="str">
            <v>Other</v>
          </cell>
          <cell r="O1369">
            <v>0</v>
          </cell>
          <cell r="P1369">
            <v>12025</v>
          </cell>
          <cell r="Q1369">
            <v>0</v>
          </cell>
          <cell r="R1369">
            <v>12025</v>
          </cell>
          <cell r="S1369">
            <v>12025</v>
          </cell>
        </row>
        <row r="1370">
          <cell r="B1370" t="str">
            <v>T43</v>
          </cell>
          <cell r="C1370" t="str">
            <v>MIL LEAVE SUPP PAY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101</v>
          </cell>
          <cell r="I1370" t="str">
            <v>31</v>
          </cell>
          <cell r="J1370" t="str">
            <v>NUCLEAR DIVISION</v>
          </cell>
          <cell r="K1370" t="str">
            <v>NonBarg</v>
          </cell>
          <cell r="L1370" t="str">
            <v>NonProd</v>
          </cell>
          <cell r="M1370" t="str">
            <v>No</v>
          </cell>
          <cell r="N1370" t="str">
            <v>Other</v>
          </cell>
          <cell r="O1370">
            <v>0</v>
          </cell>
          <cell r="P1370">
            <v>16587.89</v>
          </cell>
          <cell r="Q1370">
            <v>0</v>
          </cell>
          <cell r="R1370">
            <v>0</v>
          </cell>
          <cell r="S1370">
            <v>0</v>
          </cell>
        </row>
        <row r="1371">
          <cell r="B1371" t="str">
            <v>T43</v>
          </cell>
          <cell r="C1371" t="str">
            <v>MIL LEAVE SUPP PAY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419</v>
          </cell>
          <cell r="I1371" t="str">
            <v>35</v>
          </cell>
          <cell r="J1371" t="str">
            <v>GENERAL COUNSEL</v>
          </cell>
          <cell r="K1371" t="str">
            <v>NonBarg</v>
          </cell>
          <cell r="L1371" t="str">
            <v>NonProd</v>
          </cell>
          <cell r="M1371" t="str">
            <v>No</v>
          </cell>
          <cell r="N1371" t="str">
            <v>Other</v>
          </cell>
          <cell r="O1371">
            <v>0</v>
          </cell>
          <cell r="P1371">
            <v>2232.66</v>
          </cell>
          <cell r="Q1371">
            <v>0</v>
          </cell>
          <cell r="R1371">
            <v>0</v>
          </cell>
          <cell r="S1371">
            <v>0</v>
          </cell>
        </row>
        <row r="1372">
          <cell r="B1372" t="str">
            <v>T43</v>
          </cell>
          <cell r="C1372" t="str">
            <v>MIL LEAVE SUPP PAY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779</v>
          </cell>
          <cell r="I1372" t="str">
            <v>53</v>
          </cell>
          <cell r="J1372" t="str">
            <v>POWER SYSTEMS</v>
          </cell>
          <cell r="K1372" t="str">
            <v>NonBarg</v>
          </cell>
          <cell r="L1372" t="str">
            <v>NonProd</v>
          </cell>
          <cell r="M1372" t="str">
            <v>No</v>
          </cell>
          <cell r="N1372" t="str">
            <v>Other</v>
          </cell>
          <cell r="O1372">
            <v>0</v>
          </cell>
          <cell r="P1372">
            <v>2504.25</v>
          </cell>
          <cell r="Q1372">
            <v>0</v>
          </cell>
          <cell r="R1372">
            <v>0</v>
          </cell>
          <cell r="S1372">
            <v>0</v>
          </cell>
        </row>
        <row r="1373">
          <cell r="B1373" t="str">
            <v>T47</v>
          </cell>
          <cell r="C1373" t="str">
            <v>LICENSE BONUS</v>
          </cell>
          <cell r="D1373">
            <v>0</v>
          </cell>
          <cell r="E1373">
            <v>333000</v>
          </cell>
          <cell r="F1373">
            <v>2.6309860754272665E-3</v>
          </cell>
          <cell r="G1373">
            <v>333000</v>
          </cell>
          <cell r="H1373">
            <v>83</v>
          </cell>
          <cell r="I1373" t="str">
            <v>31</v>
          </cell>
          <cell r="J1373" t="str">
            <v>NUCLEAR DIVISION</v>
          </cell>
          <cell r="K1373" t="str">
            <v>Barg</v>
          </cell>
          <cell r="L1373" t="str">
            <v>NonProd</v>
          </cell>
          <cell r="M1373" t="str">
            <v>Yes</v>
          </cell>
          <cell r="N1373" t="str">
            <v>Other</v>
          </cell>
          <cell r="O1373">
            <v>0</v>
          </cell>
          <cell r="P1373">
            <v>333000</v>
          </cell>
          <cell r="Q1373">
            <v>333000</v>
          </cell>
          <cell r="R1373">
            <v>0</v>
          </cell>
          <cell r="S1373">
            <v>333000</v>
          </cell>
        </row>
        <row r="1374">
          <cell r="B1374" t="str">
            <v>T47</v>
          </cell>
          <cell r="C1374" t="str">
            <v>LICENSE BONUS</v>
          </cell>
          <cell r="D1374">
            <v>0</v>
          </cell>
          <cell r="E1374">
            <v>617033.34</v>
          </cell>
          <cell r="F1374">
            <v>4.8750934703134484E-3</v>
          </cell>
          <cell r="G1374">
            <v>617033.34</v>
          </cell>
          <cell r="H1374">
            <v>102</v>
          </cell>
          <cell r="I1374" t="str">
            <v>31</v>
          </cell>
          <cell r="J1374" t="str">
            <v>NUCLEAR DIVISION</v>
          </cell>
          <cell r="K1374" t="str">
            <v>NonBarg</v>
          </cell>
          <cell r="L1374" t="str">
            <v>NonProd</v>
          </cell>
          <cell r="M1374" t="str">
            <v>Yes</v>
          </cell>
          <cell r="N1374" t="str">
            <v>Other</v>
          </cell>
          <cell r="O1374">
            <v>0</v>
          </cell>
          <cell r="P1374">
            <v>617033.34</v>
          </cell>
          <cell r="Q1374">
            <v>0</v>
          </cell>
          <cell r="R1374">
            <v>617033.34</v>
          </cell>
          <cell r="S1374">
            <v>617033.34</v>
          </cell>
        </row>
        <row r="1375">
          <cell r="B1375" t="str">
            <v>T47</v>
          </cell>
          <cell r="C1375" t="str">
            <v>LICENSE BONUS</v>
          </cell>
          <cell r="D1375">
            <v>0</v>
          </cell>
          <cell r="E1375">
            <v>1500</v>
          </cell>
          <cell r="F1375">
            <v>1.1851288628050751E-5</v>
          </cell>
          <cell r="G1375">
            <v>1500</v>
          </cell>
          <cell r="H1375">
            <v>945</v>
          </cell>
          <cell r="I1375" t="str">
            <v>56</v>
          </cell>
          <cell r="J1375" t="str">
            <v>POWER GENERATION</v>
          </cell>
          <cell r="K1375" t="str">
            <v>NonBarg</v>
          </cell>
          <cell r="L1375" t="str">
            <v>NonProd</v>
          </cell>
          <cell r="M1375" t="str">
            <v>Yes</v>
          </cell>
          <cell r="N1375" t="str">
            <v>Other</v>
          </cell>
          <cell r="O1375">
            <v>0</v>
          </cell>
          <cell r="P1375">
            <v>1500</v>
          </cell>
          <cell r="Q1375">
            <v>0</v>
          </cell>
          <cell r="R1375">
            <v>1500</v>
          </cell>
          <cell r="S1375">
            <v>1500</v>
          </cell>
        </row>
        <row r="1376">
          <cell r="B1376" t="str">
            <v>T50</v>
          </cell>
          <cell r="C1376" t="str">
            <v>GRIEVANCE SETTLEMENT</v>
          </cell>
          <cell r="D1376">
            <v>0</v>
          </cell>
          <cell r="E1376">
            <v>197.76</v>
          </cell>
          <cell r="F1376">
            <v>1.562473892722211E-6</v>
          </cell>
          <cell r="G1376">
            <v>197.76</v>
          </cell>
          <cell r="H1376">
            <v>296</v>
          </cell>
          <cell r="I1376" t="str">
            <v>53</v>
          </cell>
          <cell r="J1376" t="str">
            <v>POWER SYSTEMS</v>
          </cell>
          <cell r="K1376" t="str">
            <v>Barg</v>
          </cell>
          <cell r="L1376" t="str">
            <v>NonProd</v>
          </cell>
          <cell r="M1376" t="str">
            <v>Yes</v>
          </cell>
          <cell r="N1376" t="str">
            <v>Other</v>
          </cell>
          <cell r="O1376">
            <v>8</v>
          </cell>
          <cell r="P1376">
            <v>197.76</v>
          </cell>
          <cell r="Q1376">
            <v>197.76</v>
          </cell>
          <cell r="R1376">
            <v>0</v>
          </cell>
          <cell r="S1376">
            <v>197.76</v>
          </cell>
        </row>
        <row r="1377">
          <cell r="B1377" t="str">
            <v>T50</v>
          </cell>
          <cell r="C1377" t="str">
            <v>GRIEVANCE SETTLEMENT</v>
          </cell>
          <cell r="D1377">
            <v>0</v>
          </cell>
          <cell r="E1377">
            <v>10636.25</v>
          </cell>
          <cell r="F1377">
            <v>8.4035512446736538E-5</v>
          </cell>
          <cell r="G1377">
            <v>10636.25</v>
          </cell>
          <cell r="H1377">
            <v>421</v>
          </cell>
          <cell r="I1377" t="str">
            <v>56</v>
          </cell>
          <cell r="J1377" t="str">
            <v>POWER GENERATION</v>
          </cell>
          <cell r="K1377" t="str">
            <v>Barg</v>
          </cell>
          <cell r="L1377" t="str">
            <v>NonProd</v>
          </cell>
          <cell r="M1377" t="str">
            <v>Yes</v>
          </cell>
          <cell r="N1377" t="str">
            <v>Other</v>
          </cell>
          <cell r="O1377">
            <v>0</v>
          </cell>
          <cell r="P1377">
            <v>10636.25</v>
          </cell>
          <cell r="Q1377">
            <v>10636.25</v>
          </cell>
          <cell r="R1377">
            <v>0</v>
          </cell>
          <cell r="S1377">
            <v>10636.25</v>
          </cell>
        </row>
        <row r="1378">
          <cell r="B1378" t="str">
            <v>T51</v>
          </cell>
          <cell r="C1378" t="str">
            <v>GRIEVANCE SETTLEMENT</v>
          </cell>
          <cell r="D1378">
            <v>0</v>
          </cell>
          <cell r="E1378">
            <v>45005.599999999999</v>
          </cell>
          <cell r="F1378">
            <v>3.5558290365240059E-4</v>
          </cell>
          <cell r="G1378">
            <v>45005.599999999999</v>
          </cell>
          <cell r="H1378">
            <v>84</v>
          </cell>
          <cell r="I1378" t="str">
            <v>31</v>
          </cell>
          <cell r="J1378" t="str">
            <v>NUCLEAR DIVISION</v>
          </cell>
          <cell r="K1378" t="str">
            <v>Barg</v>
          </cell>
          <cell r="L1378" t="str">
            <v>NonProd</v>
          </cell>
          <cell r="M1378" t="str">
            <v>Yes</v>
          </cell>
          <cell r="N1378" t="str">
            <v>Other</v>
          </cell>
          <cell r="O1378">
            <v>0</v>
          </cell>
          <cell r="P1378">
            <v>45005.599999999999</v>
          </cell>
          <cell r="Q1378">
            <v>45005.599999999999</v>
          </cell>
          <cell r="R1378">
            <v>0</v>
          </cell>
          <cell r="S1378">
            <v>45005.599999999999</v>
          </cell>
        </row>
        <row r="1379">
          <cell r="B1379" t="str">
            <v>T51</v>
          </cell>
          <cell r="C1379" t="str">
            <v>GRIEVANCE SETTLEMENT</v>
          </cell>
          <cell r="D1379">
            <v>0</v>
          </cell>
          <cell r="E1379">
            <v>85461.48</v>
          </cell>
          <cell r="F1379">
            <v>6.7521911070692444E-4</v>
          </cell>
          <cell r="G1379">
            <v>85461.48</v>
          </cell>
          <cell r="H1379">
            <v>159</v>
          </cell>
          <cell r="I1379" t="str">
            <v>34</v>
          </cell>
          <cell r="J1379" t="str">
            <v>HUMAN RESRC &amp; CORP SVCS</v>
          </cell>
          <cell r="K1379" t="str">
            <v>Barg</v>
          </cell>
          <cell r="L1379" t="str">
            <v>NonProd</v>
          </cell>
          <cell r="M1379" t="str">
            <v>Yes</v>
          </cell>
          <cell r="N1379" t="str">
            <v>Other</v>
          </cell>
          <cell r="O1379">
            <v>0</v>
          </cell>
          <cell r="P1379">
            <v>85461.48</v>
          </cell>
          <cell r="Q1379">
            <v>85461.48</v>
          </cell>
          <cell r="R1379">
            <v>0</v>
          </cell>
          <cell r="S1379">
            <v>85461.48</v>
          </cell>
        </row>
        <row r="1380">
          <cell r="B1380" t="str">
            <v>T51</v>
          </cell>
          <cell r="C1380" t="str">
            <v>GRIEVANCE SETTLEMENT</v>
          </cell>
          <cell r="D1380">
            <v>0</v>
          </cell>
          <cell r="E1380">
            <v>54263.79</v>
          </cell>
          <cell r="F1380">
            <v>4.2873055822795604E-4</v>
          </cell>
          <cell r="G1380">
            <v>54263.79</v>
          </cell>
          <cell r="H1380">
            <v>297</v>
          </cell>
          <cell r="I1380" t="str">
            <v>53</v>
          </cell>
          <cell r="J1380" t="str">
            <v>POWER SYSTEMS</v>
          </cell>
          <cell r="K1380" t="str">
            <v>Barg</v>
          </cell>
          <cell r="L1380" t="str">
            <v>NonProd</v>
          </cell>
          <cell r="M1380" t="str">
            <v>Yes</v>
          </cell>
          <cell r="N1380" t="str">
            <v>Other</v>
          </cell>
          <cell r="O1380">
            <v>0</v>
          </cell>
          <cell r="P1380">
            <v>54263.79</v>
          </cell>
          <cell r="Q1380">
            <v>54263.79</v>
          </cell>
          <cell r="R1380">
            <v>0</v>
          </cell>
          <cell r="S1380">
            <v>54263.79</v>
          </cell>
        </row>
        <row r="1381">
          <cell r="B1381" t="str">
            <v>T51</v>
          </cell>
          <cell r="C1381" t="str">
            <v>GRIEVANCE SETTLEMENT</v>
          </cell>
          <cell r="D1381">
            <v>0</v>
          </cell>
          <cell r="E1381">
            <v>38048.53</v>
          </cell>
          <cell r="F1381">
            <v>3.0061607393536523E-4</v>
          </cell>
          <cell r="G1381">
            <v>38048.53</v>
          </cell>
          <cell r="H1381">
            <v>422</v>
          </cell>
          <cell r="I1381" t="str">
            <v>56</v>
          </cell>
          <cell r="J1381" t="str">
            <v>POWER GENERATION</v>
          </cell>
          <cell r="K1381" t="str">
            <v>Barg</v>
          </cell>
          <cell r="L1381" t="str">
            <v>NonProd</v>
          </cell>
          <cell r="M1381" t="str">
            <v>Yes</v>
          </cell>
          <cell r="N1381" t="str">
            <v>Other</v>
          </cell>
          <cell r="O1381">
            <v>0</v>
          </cell>
          <cell r="P1381">
            <v>38048.53</v>
          </cell>
          <cell r="Q1381">
            <v>38048.53</v>
          </cell>
          <cell r="R1381">
            <v>0</v>
          </cell>
          <cell r="S1381">
            <v>38048.53</v>
          </cell>
        </row>
        <row r="1382">
          <cell r="B1382" t="str">
            <v>T51</v>
          </cell>
          <cell r="C1382" t="str">
            <v>GRIEVANCE SETTLEMENT</v>
          </cell>
          <cell r="D1382">
            <v>0</v>
          </cell>
          <cell r="E1382">
            <v>73.3</v>
          </cell>
          <cell r="F1382">
            <v>5.7913297095741336E-7</v>
          </cell>
          <cell r="G1382">
            <v>73.3</v>
          </cell>
          <cell r="H1382">
            <v>103</v>
          </cell>
          <cell r="I1382" t="str">
            <v>31</v>
          </cell>
          <cell r="J1382" t="str">
            <v>NUCLEAR DIVISION</v>
          </cell>
          <cell r="K1382" t="str">
            <v>NonBarg</v>
          </cell>
          <cell r="L1382" t="str">
            <v>NonProd</v>
          </cell>
          <cell r="M1382" t="str">
            <v>Yes</v>
          </cell>
          <cell r="N1382" t="str">
            <v>Other</v>
          </cell>
          <cell r="O1382">
            <v>0</v>
          </cell>
          <cell r="P1382">
            <v>73.3</v>
          </cell>
          <cell r="Q1382">
            <v>0</v>
          </cell>
          <cell r="R1382">
            <v>73.3</v>
          </cell>
          <cell r="S1382">
            <v>73.3</v>
          </cell>
        </row>
        <row r="1383">
          <cell r="B1383" t="str">
            <v>T51</v>
          </cell>
          <cell r="C1383" t="str">
            <v>GRIEVANCE SETTLEMENT</v>
          </cell>
          <cell r="D1383">
            <v>0</v>
          </cell>
          <cell r="E1383">
            <v>207.1</v>
          </cell>
          <cell r="F1383">
            <v>1.6362679165795404E-6</v>
          </cell>
          <cell r="G1383">
            <v>207.1</v>
          </cell>
          <cell r="H1383">
            <v>946</v>
          </cell>
          <cell r="I1383" t="str">
            <v>56</v>
          </cell>
          <cell r="J1383" t="str">
            <v>POWER GENERATION</v>
          </cell>
          <cell r="K1383" t="str">
            <v>NonBarg</v>
          </cell>
          <cell r="L1383" t="str">
            <v>NonProd</v>
          </cell>
          <cell r="M1383" t="str">
            <v>Yes</v>
          </cell>
          <cell r="N1383" t="str">
            <v>Other</v>
          </cell>
          <cell r="O1383">
            <v>0</v>
          </cell>
          <cell r="P1383">
            <v>207.1</v>
          </cell>
          <cell r="Q1383">
            <v>0</v>
          </cell>
          <cell r="R1383">
            <v>207.1</v>
          </cell>
          <cell r="S1383">
            <v>207.1</v>
          </cell>
        </row>
        <row r="1384">
          <cell r="B1384" t="str">
            <v>T54</v>
          </cell>
          <cell r="C1384" t="str">
            <v>COMMISSIONS &amp; DRAWS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657</v>
          </cell>
          <cell r="I1384" t="str">
            <v>51</v>
          </cell>
          <cell r="J1384" t="str">
            <v>CUSTOMER SERVICE</v>
          </cell>
          <cell r="K1384" t="str">
            <v>NonBarg</v>
          </cell>
          <cell r="L1384" t="str">
            <v>NonProd</v>
          </cell>
          <cell r="M1384" t="str">
            <v>No</v>
          </cell>
          <cell r="N1384" t="str">
            <v>Other</v>
          </cell>
          <cell r="O1384">
            <v>0</v>
          </cell>
          <cell r="P1384">
            <v>5217.08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T56</v>
          </cell>
          <cell r="C1385" t="str">
            <v>HOUSING ALLOWANGE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215</v>
          </cell>
          <cell r="I1385" t="str">
            <v>33</v>
          </cell>
          <cell r="J1385" t="str">
            <v>FINANCIAL</v>
          </cell>
          <cell r="K1385" t="str">
            <v>NonBarg</v>
          </cell>
          <cell r="L1385" t="str">
            <v>NonProd</v>
          </cell>
          <cell r="M1385" t="str">
            <v>No</v>
          </cell>
          <cell r="N1385" t="str">
            <v>Other</v>
          </cell>
          <cell r="O1385">
            <v>0</v>
          </cell>
          <cell r="P1385">
            <v>12922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T60</v>
          </cell>
          <cell r="C1386" t="str">
            <v>RETRO PAY N-THRFTBL</v>
          </cell>
          <cell r="D1386">
            <v>0</v>
          </cell>
          <cell r="E1386">
            <v>46273.83</v>
          </cell>
          <cell r="F1386">
            <v>3.6560301017023579E-4</v>
          </cell>
          <cell r="G1386">
            <v>46273.83</v>
          </cell>
          <cell r="H1386">
            <v>85</v>
          </cell>
          <cell r="I1386" t="str">
            <v>31</v>
          </cell>
          <cell r="J1386" t="str">
            <v>NUCLEAR DIVISION</v>
          </cell>
          <cell r="K1386" t="str">
            <v>Barg</v>
          </cell>
          <cell r="L1386" t="str">
            <v>NonProd</v>
          </cell>
          <cell r="M1386" t="str">
            <v>Yes</v>
          </cell>
          <cell r="N1386" t="str">
            <v>Other</v>
          </cell>
          <cell r="O1386">
            <v>0</v>
          </cell>
          <cell r="P1386">
            <v>46273.83</v>
          </cell>
          <cell r="Q1386">
            <v>46273.83</v>
          </cell>
          <cell r="R1386">
            <v>0</v>
          </cell>
          <cell r="S1386">
            <v>46273.83</v>
          </cell>
        </row>
        <row r="1387">
          <cell r="B1387" t="str">
            <v>T60</v>
          </cell>
          <cell r="C1387" t="str">
            <v>RETRO PAY N-THRFTBL</v>
          </cell>
          <cell r="D1387">
            <v>0</v>
          </cell>
          <cell r="E1387">
            <v>48.63</v>
          </cell>
          <cell r="F1387">
            <v>3.8421877732140537E-7</v>
          </cell>
          <cell r="G1387">
            <v>48.63</v>
          </cell>
          <cell r="H1387">
            <v>160</v>
          </cell>
          <cell r="I1387" t="str">
            <v>34</v>
          </cell>
          <cell r="J1387" t="str">
            <v>HUMAN RESRC &amp; CORP SVCS</v>
          </cell>
          <cell r="K1387" t="str">
            <v>Barg</v>
          </cell>
          <cell r="L1387" t="str">
            <v>NonProd</v>
          </cell>
          <cell r="M1387" t="str">
            <v>Yes</v>
          </cell>
          <cell r="N1387" t="str">
            <v>Other</v>
          </cell>
          <cell r="O1387">
            <v>0</v>
          </cell>
          <cell r="P1387">
            <v>48.63</v>
          </cell>
          <cell r="Q1387">
            <v>48.63</v>
          </cell>
          <cell r="R1387">
            <v>0</v>
          </cell>
          <cell r="S1387">
            <v>48.63</v>
          </cell>
        </row>
        <row r="1388">
          <cell r="B1388" t="str">
            <v>T60</v>
          </cell>
          <cell r="C1388" t="str">
            <v>RETRO PAY N-THRFTBL</v>
          </cell>
          <cell r="D1388">
            <v>0</v>
          </cell>
          <cell r="E1388">
            <v>10.95</v>
          </cell>
          <cell r="F1388">
            <v>8.6514406984770477E-8</v>
          </cell>
          <cell r="G1388">
            <v>10.95</v>
          </cell>
          <cell r="H1388">
            <v>208</v>
          </cell>
          <cell r="I1388" t="str">
            <v>51</v>
          </cell>
          <cell r="J1388" t="str">
            <v>CUSTOMER SERVICE</v>
          </cell>
          <cell r="K1388" t="str">
            <v>Barg</v>
          </cell>
          <cell r="L1388" t="str">
            <v>NonProd</v>
          </cell>
          <cell r="M1388" t="str">
            <v>Yes</v>
          </cell>
          <cell r="N1388" t="str">
            <v>Other</v>
          </cell>
          <cell r="O1388">
            <v>0</v>
          </cell>
          <cell r="P1388">
            <v>10.95</v>
          </cell>
          <cell r="Q1388">
            <v>10.95</v>
          </cell>
          <cell r="R1388">
            <v>0</v>
          </cell>
          <cell r="S1388">
            <v>10.95</v>
          </cell>
        </row>
        <row r="1389">
          <cell r="B1389" t="str">
            <v>T60</v>
          </cell>
          <cell r="C1389" t="str">
            <v>RETRO PAY N-THRFTBL</v>
          </cell>
          <cell r="D1389">
            <v>0</v>
          </cell>
          <cell r="E1389">
            <v>69471.17</v>
          </cell>
          <cell r="F1389">
            <v>5.4888192466558702E-4</v>
          </cell>
          <cell r="G1389">
            <v>69471.17</v>
          </cell>
          <cell r="H1389">
            <v>298</v>
          </cell>
          <cell r="I1389" t="str">
            <v>53</v>
          </cell>
          <cell r="J1389" t="str">
            <v>POWER SYSTEMS</v>
          </cell>
          <cell r="K1389" t="str">
            <v>Barg</v>
          </cell>
          <cell r="L1389" t="str">
            <v>NonProd</v>
          </cell>
          <cell r="M1389" t="str">
            <v>Yes</v>
          </cell>
          <cell r="N1389" t="str">
            <v>Other</v>
          </cell>
          <cell r="O1389">
            <v>0</v>
          </cell>
          <cell r="P1389">
            <v>69471.17</v>
          </cell>
          <cell r="Q1389">
            <v>69471.17</v>
          </cell>
          <cell r="R1389">
            <v>0</v>
          </cell>
          <cell r="S1389">
            <v>69471.17</v>
          </cell>
        </row>
        <row r="1390">
          <cell r="B1390" t="str">
            <v>T60</v>
          </cell>
          <cell r="C1390" t="str">
            <v>RETRO PAY N-THRFTBL</v>
          </cell>
          <cell r="D1390">
            <v>0</v>
          </cell>
          <cell r="E1390">
            <v>14509.2</v>
          </cell>
          <cell r="F1390">
            <v>1.1463514464140931E-4</v>
          </cell>
          <cell r="G1390">
            <v>14509.2</v>
          </cell>
          <cell r="H1390">
            <v>423</v>
          </cell>
          <cell r="I1390" t="str">
            <v>56</v>
          </cell>
          <cell r="J1390" t="str">
            <v>POWER GENERATION</v>
          </cell>
          <cell r="K1390" t="str">
            <v>Barg</v>
          </cell>
          <cell r="L1390" t="str">
            <v>NonProd</v>
          </cell>
          <cell r="M1390" t="str">
            <v>Yes</v>
          </cell>
          <cell r="N1390" t="str">
            <v>Other</v>
          </cell>
          <cell r="O1390">
            <v>0</v>
          </cell>
          <cell r="P1390">
            <v>14509.2</v>
          </cell>
          <cell r="Q1390">
            <v>14509.2</v>
          </cell>
          <cell r="R1390">
            <v>0</v>
          </cell>
          <cell r="S1390">
            <v>14509.2</v>
          </cell>
        </row>
        <row r="1391">
          <cell r="B1391" t="str">
            <v>T60</v>
          </cell>
          <cell r="C1391" t="str">
            <v>RETRO PAY N-THRFTBL</v>
          </cell>
          <cell r="D1391">
            <v>0</v>
          </cell>
          <cell r="E1391">
            <v>124.05</v>
          </cell>
          <cell r="F1391">
            <v>9.8010156953979718E-7</v>
          </cell>
          <cell r="G1391">
            <v>124.05</v>
          </cell>
          <cell r="H1391">
            <v>478</v>
          </cell>
          <cell r="I1391" t="str">
            <v>58</v>
          </cell>
          <cell r="J1391" t="str">
            <v>INFO MANAGEMENT</v>
          </cell>
          <cell r="K1391" t="str">
            <v>Barg</v>
          </cell>
          <cell r="L1391" t="str">
            <v>NonProd</v>
          </cell>
          <cell r="M1391" t="str">
            <v>Yes</v>
          </cell>
          <cell r="N1391" t="str">
            <v>Other</v>
          </cell>
          <cell r="O1391">
            <v>0</v>
          </cell>
          <cell r="P1391">
            <v>124.05</v>
          </cell>
          <cell r="Q1391">
            <v>124.05</v>
          </cell>
          <cell r="R1391">
            <v>0</v>
          </cell>
          <cell r="S1391">
            <v>124.05</v>
          </cell>
        </row>
        <row r="1392">
          <cell r="B1392" t="str">
            <v>T60</v>
          </cell>
          <cell r="C1392" t="str">
            <v>RETRO PAY N-THRFTBL</v>
          </cell>
          <cell r="D1392">
            <v>0</v>
          </cell>
          <cell r="E1392">
            <v>2267.1999999999998</v>
          </cell>
          <cell r="F1392">
            <v>1.7912827718344441E-5</v>
          </cell>
          <cell r="G1392">
            <v>2267.1999999999998</v>
          </cell>
          <cell r="H1392">
            <v>104</v>
          </cell>
          <cell r="I1392" t="str">
            <v>31</v>
          </cell>
          <cell r="J1392" t="str">
            <v>NUCLEAR DIVISION</v>
          </cell>
          <cell r="K1392" t="str">
            <v>NonBarg</v>
          </cell>
          <cell r="L1392" t="str">
            <v>NonProd</v>
          </cell>
          <cell r="M1392" t="str">
            <v>Yes</v>
          </cell>
          <cell r="N1392" t="str">
            <v>Other</v>
          </cell>
          <cell r="O1392">
            <v>0</v>
          </cell>
          <cell r="P1392">
            <v>2267.1999999999998</v>
          </cell>
          <cell r="Q1392">
            <v>0</v>
          </cell>
          <cell r="R1392">
            <v>2267.1999999999998</v>
          </cell>
          <cell r="S1392">
            <v>2267.1999999999998</v>
          </cell>
        </row>
        <row r="1393">
          <cell r="B1393" t="str">
            <v>T60</v>
          </cell>
          <cell r="C1393" t="str">
            <v>RETRO PAY N-THRFTBL</v>
          </cell>
          <cell r="D1393">
            <v>0</v>
          </cell>
          <cell r="E1393">
            <v>17.73</v>
          </cell>
          <cell r="F1393">
            <v>1.4008223158355987E-7</v>
          </cell>
          <cell r="G1393">
            <v>17.73</v>
          </cell>
          <cell r="H1393">
            <v>216</v>
          </cell>
          <cell r="I1393" t="str">
            <v>33</v>
          </cell>
          <cell r="J1393" t="str">
            <v>FINANCIAL</v>
          </cell>
          <cell r="K1393" t="str">
            <v>NonBarg</v>
          </cell>
          <cell r="L1393" t="str">
            <v>NonProd</v>
          </cell>
          <cell r="M1393" t="str">
            <v>Yes</v>
          </cell>
          <cell r="N1393" t="str">
            <v>Other</v>
          </cell>
          <cell r="O1393">
            <v>0</v>
          </cell>
          <cell r="P1393">
            <v>17.73</v>
          </cell>
          <cell r="Q1393">
            <v>0</v>
          </cell>
          <cell r="R1393">
            <v>17.73</v>
          </cell>
          <cell r="S1393">
            <v>17.73</v>
          </cell>
        </row>
        <row r="1394">
          <cell r="B1394" t="str">
            <v>T60</v>
          </cell>
          <cell r="C1394" t="str">
            <v>RETRO PAY N-THRFTBL</v>
          </cell>
          <cell r="D1394">
            <v>0</v>
          </cell>
          <cell r="E1394">
            <v>133.19</v>
          </cell>
          <cell r="F1394">
            <v>1.052315421580053E-6</v>
          </cell>
          <cell r="G1394">
            <v>133.19</v>
          </cell>
          <cell r="H1394">
            <v>329</v>
          </cell>
          <cell r="I1394" t="str">
            <v>34</v>
          </cell>
          <cell r="J1394" t="str">
            <v>HUMAN RESRC &amp; CORP SVCS</v>
          </cell>
          <cell r="K1394" t="str">
            <v>NonBarg</v>
          </cell>
          <cell r="L1394" t="str">
            <v>NonProd</v>
          </cell>
          <cell r="M1394" t="str">
            <v>Yes</v>
          </cell>
          <cell r="N1394" t="str">
            <v>Other</v>
          </cell>
          <cell r="O1394">
            <v>0</v>
          </cell>
          <cell r="P1394">
            <v>133.19</v>
          </cell>
          <cell r="Q1394">
            <v>0</v>
          </cell>
          <cell r="R1394">
            <v>133.19</v>
          </cell>
          <cell r="S1394">
            <v>133.19</v>
          </cell>
        </row>
        <row r="1395">
          <cell r="B1395" t="str">
            <v>T60</v>
          </cell>
          <cell r="C1395" t="str">
            <v>RETRO PAY N-THRFTBL</v>
          </cell>
          <cell r="D1395">
            <v>0</v>
          </cell>
          <cell r="E1395">
            <v>629.20000000000005</v>
          </cell>
          <cell r="F1395">
            <v>4.9712205365130223E-6</v>
          </cell>
          <cell r="G1395">
            <v>629.20000000000005</v>
          </cell>
          <cell r="H1395">
            <v>658</v>
          </cell>
          <cell r="I1395" t="str">
            <v>51</v>
          </cell>
          <cell r="J1395" t="str">
            <v>CUSTOMER SERVICE</v>
          </cell>
          <cell r="K1395" t="str">
            <v>NonBarg</v>
          </cell>
          <cell r="L1395" t="str">
            <v>NonProd</v>
          </cell>
          <cell r="M1395" t="str">
            <v>Yes</v>
          </cell>
          <cell r="N1395" t="str">
            <v>Other</v>
          </cell>
          <cell r="O1395">
            <v>0</v>
          </cell>
          <cell r="P1395">
            <v>629.20000000000005</v>
          </cell>
          <cell r="Q1395">
            <v>0</v>
          </cell>
          <cell r="R1395">
            <v>629.20000000000005</v>
          </cell>
          <cell r="S1395">
            <v>629.20000000000005</v>
          </cell>
        </row>
        <row r="1396">
          <cell r="B1396" t="str">
            <v>T60</v>
          </cell>
          <cell r="C1396" t="str">
            <v>RETRO PAY N-THRFTBL</v>
          </cell>
          <cell r="D1396">
            <v>0</v>
          </cell>
          <cell r="E1396">
            <v>3708.36</v>
          </cell>
          <cell r="F1396">
            <v>2.929922979781219E-5</v>
          </cell>
          <cell r="G1396">
            <v>3708.36</v>
          </cell>
          <cell r="H1396">
            <v>780</v>
          </cell>
          <cell r="I1396" t="str">
            <v>53</v>
          </cell>
          <cell r="J1396" t="str">
            <v>POWER SYSTEMS</v>
          </cell>
          <cell r="K1396" t="str">
            <v>NonBarg</v>
          </cell>
          <cell r="L1396" t="str">
            <v>NonProd</v>
          </cell>
          <cell r="M1396" t="str">
            <v>Yes</v>
          </cell>
          <cell r="N1396" t="str">
            <v>Other</v>
          </cell>
          <cell r="O1396">
            <v>0</v>
          </cell>
          <cell r="P1396">
            <v>3708.36</v>
          </cell>
          <cell r="Q1396">
            <v>0</v>
          </cell>
          <cell r="R1396">
            <v>3708.36</v>
          </cell>
          <cell r="S1396">
            <v>3708.36</v>
          </cell>
        </row>
        <row r="1397">
          <cell r="B1397" t="str">
            <v>T60</v>
          </cell>
          <cell r="C1397" t="str">
            <v>RETRO PAY N-THRFTBL</v>
          </cell>
          <cell r="D1397">
            <v>0</v>
          </cell>
          <cell r="E1397">
            <v>455.75</v>
          </cell>
          <cell r="F1397">
            <v>3.6008165281560863E-6</v>
          </cell>
          <cell r="G1397">
            <v>455.75</v>
          </cell>
          <cell r="H1397">
            <v>947</v>
          </cell>
          <cell r="I1397" t="str">
            <v>56</v>
          </cell>
          <cell r="J1397" t="str">
            <v>POWER GENERATION</v>
          </cell>
          <cell r="K1397" t="str">
            <v>NonBarg</v>
          </cell>
          <cell r="L1397" t="str">
            <v>NonProd</v>
          </cell>
          <cell r="M1397" t="str">
            <v>Yes</v>
          </cell>
          <cell r="N1397" t="str">
            <v>Other</v>
          </cell>
          <cell r="O1397">
            <v>0</v>
          </cell>
          <cell r="P1397">
            <v>455.75</v>
          </cell>
          <cell r="Q1397">
            <v>0</v>
          </cell>
          <cell r="R1397">
            <v>455.75</v>
          </cell>
          <cell r="S1397">
            <v>455.75</v>
          </cell>
        </row>
        <row r="1398">
          <cell r="B1398" t="str">
            <v>T60</v>
          </cell>
          <cell r="C1398" t="str">
            <v>RETRO PAY N-THRFTBL</v>
          </cell>
          <cell r="D1398">
            <v>0</v>
          </cell>
          <cell r="E1398">
            <v>347.77</v>
          </cell>
          <cell r="F1398">
            <v>2.7476817641181398E-6</v>
          </cell>
          <cell r="G1398">
            <v>347.77</v>
          </cell>
          <cell r="H1398">
            <v>1051</v>
          </cell>
          <cell r="I1398" t="str">
            <v>58</v>
          </cell>
          <cell r="J1398" t="str">
            <v>INFO MANAGEMENT</v>
          </cell>
          <cell r="K1398" t="str">
            <v>NonBarg</v>
          </cell>
          <cell r="L1398" t="str">
            <v>NonProd</v>
          </cell>
          <cell r="M1398" t="str">
            <v>Yes</v>
          </cell>
          <cell r="N1398" t="str">
            <v>Other</v>
          </cell>
          <cell r="O1398">
            <v>0</v>
          </cell>
          <cell r="P1398">
            <v>347.77</v>
          </cell>
          <cell r="Q1398">
            <v>0</v>
          </cell>
          <cell r="R1398">
            <v>347.77</v>
          </cell>
          <cell r="S1398">
            <v>347.77</v>
          </cell>
        </row>
        <row r="1399">
          <cell r="B1399" t="str">
            <v>T60</v>
          </cell>
          <cell r="C1399" t="str">
            <v>RETRO PAY N-THRFTBL</v>
          </cell>
          <cell r="D1399">
            <v>0</v>
          </cell>
          <cell r="E1399">
            <v>17.440000000000001</v>
          </cell>
          <cell r="F1399">
            <v>1.3779098244880341E-7</v>
          </cell>
          <cell r="G1399">
            <v>17.440000000000001</v>
          </cell>
          <cell r="H1399">
            <v>1150</v>
          </cell>
          <cell r="I1399" t="str">
            <v>62</v>
          </cell>
          <cell r="J1399" t="str">
            <v>ENERGY MARKETING</v>
          </cell>
          <cell r="K1399" t="str">
            <v>NonBarg</v>
          </cell>
          <cell r="L1399" t="str">
            <v>NonProd</v>
          </cell>
          <cell r="M1399" t="str">
            <v>Yes</v>
          </cell>
          <cell r="N1399" t="str">
            <v>Other</v>
          </cell>
          <cell r="O1399">
            <v>0</v>
          </cell>
          <cell r="P1399">
            <v>17.440000000000001</v>
          </cell>
          <cell r="Q1399">
            <v>0</v>
          </cell>
          <cell r="R1399">
            <v>17.440000000000001</v>
          </cell>
          <cell r="S1399">
            <v>17.440000000000001</v>
          </cell>
        </row>
        <row r="1400">
          <cell r="B1400" t="str">
            <v>T65</v>
          </cell>
          <cell r="C1400" t="str">
            <v>GEN RETRO N-THRFTBL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86</v>
          </cell>
          <cell r="I1400" t="str">
            <v>31</v>
          </cell>
          <cell r="J1400" t="str">
            <v>NUCLEAR DIVISION</v>
          </cell>
          <cell r="K1400" t="str">
            <v>Barg</v>
          </cell>
          <cell r="L1400" t="str">
            <v>NonProd</v>
          </cell>
          <cell r="M1400" t="str">
            <v>No</v>
          </cell>
          <cell r="N1400" t="str">
            <v>Other</v>
          </cell>
          <cell r="O1400">
            <v>0</v>
          </cell>
          <cell r="P1400">
            <v>19213.32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T65</v>
          </cell>
          <cell r="C1401" t="str">
            <v>GEN RETRO N-THRFTBL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161</v>
          </cell>
          <cell r="I1401" t="str">
            <v>34</v>
          </cell>
          <cell r="J1401" t="str">
            <v>HUMAN RESRC &amp; CORP SVCS</v>
          </cell>
          <cell r="K1401" t="str">
            <v>Barg</v>
          </cell>
          <cell r="L1401" t="str">
            <v>NonProd</v>
          </cell>
          <cell r="M1401" t="str">
            <v>No</v>
          </cell>
          <cell r="N1401" t="str">
            <v>Other</v>
          </cell>
          <cell r="O1401">
            <v>0</v>
          </cell>
          <cell r="P1401">
            <v>74.03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T65</v>
          </cell>
          <cell r="C1402" t="str">
            <v>GEN RETRO N-THRFTBL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209</v>
          </cell>
          <cell r="I1402" t="str">
            <v>51</v>
          </cell>
          <cell r="J1402" t="str">
            <v>CUSTOMER SERVICE</v>
          </cell>
          <cell r="K1402" t="str">
            <v>Barg</v>
          </cell>
          <cell r="L1402" t="str">
            <v>NonProd</v>
          </cell>
          <cell r="M1402" t="str">
            <v>No</v>
          </cell>
          <cell r="N1402" t="str">
            <v>Other</v>
          </cell>
          <cell r="O1402">
            <v>0</v>
          </cell>
          <cell r="P1402">
            <v>141.82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T65</v>
          </cell>
          <cell r="C1403" t="str">
            <v>GEN RETRO N-THRFTBL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299</v>
          </cell>
          <cell r="I1403" t="str">
            <v>53</v>
          </cell>
          <cell r="J1403" t="str">
            <v>POWER SYSTEMS</v>
          </cell>
          <cell r="K1403" t="str">
            <v>Barg</v>
          </cell>
          <cell r="L1403" t="str">
            <v>NonProd</v>
          </cell>
          <cell r="M1403" t="str">
            <v>No</v>
          </cell>
          <cell r="N1403" t="str">
            <v>Other</v>
          </cell>
          <cell r="O1403">
            <v>0</v>
          </cell>
          <cell r="P1403">
            <v>136320.74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T65</v>
          </cell>
          <cell r="C1404" t="str">
            <v>GEN RETRO N-THRFTBL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424</v>
          </cell>
          <cell r="I1404" t="str">
            <v>56</v>
          </cell>
          <cell r="J1404" t="str">
            <v>POWER GENERATION</v>
          </cell>
          <cell r="K1404" t="str">
            <v>Barg</v>
          </cell>
          <cell r="L1404" t="str">
            <v>NonProd</v>
          </cell>
          <cell r="M1404" t="str">
            <v>No</v>
          </cell>
          <cell r="N1404" t="str">
            <v>Other</v>
          </cell>
          <cell r="O1404">
            <v>0</v>
          </cell>
          <cell r="P1404">
            <v>36053.79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T65</v>
          </cell>
          <cell r="C1405" t="str">
            <v>GEN RETRO N-THRFTBL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479</v>
          </cell>
          <cell r="I1405" t="str">
            <v>58</v>
          </cell>
          <cell r="J1405" t="str">
            <v>INFO MANAGEMENT</v>
          </cell>
          <cell r="K1405" t="str">
            <v>Barg</v>
          </cell>
          <cell r="L1405" t="str">
            <v>NonProd</v>
          </cell>
          <cell r="M1405" t="str">
            <v>No</v>
          </cell>
          <cell r="N1405" t="str">
            <v>Other</v>
          </cell>
          <cell r="O1405">
            <v>0</v>
          </cell>
          <cell r="P1405">
            <v>919.32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T65</v>
          </cell>
          <cell r="C1406" t="str">
            <v>GEN RETRO N-THRFTBL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105</v>
          </cell>
          <cell r="I1406" t="str">
            <v>31</v>
          </cell>
          <cell r="J1406" t="str">
            <v>NUCLEAR DIVISION</v>
          </cell>
          <cell r="K1406" t="str">
            <v>NonBarg</v>
          </cell>
          <cell r="L1406" t="str">
            <v>NonProd</v>
          </cell>
          <cell r="M1406" t="str">
            <v>No</v>
          </cell>
          <cell r="N1406" t="str">
            <v>Other</v>
          </cell>
          <cell r="O1406">
            <v>0</v>
          </cell>
          <cell r="P1406">
            <v>77.34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T65</v>
          </cell>
          <cell r="C1407" t="str">
            <v>GEN RETRO N-THRFTBL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781</v>
          </cell>
          <cell r="I1407" t="str">
            <v>53</v>
          </cell>
          <cell r="J1407" t="str">
            <v>POWER SYSTEMS</v>
          </cell>
          <cell r="K1407" t="str">
            <v>NonBarg</v>
          </cell>
          <cell r="L1407" t="str">
            <v>NonProd</v>
          </cell>
          <cell r="M1407" t="str">
            <v>No</v>
          </cell>
          <cell r="N1407" t="str">
            <v>Other</v>
          </cell>
          <cell r="O1407">
            <v>0</v>
          </cell>
          <cell r="P1407">
            <v>377.85</v>
          </cell>
          <cell r="Q1407">
            <v>0</v>
          </cell>
          <cell r="R1407">
            <v>0</v>
          </cell>
          <cell r="S1407">
            <v>0</v>
          </cell>
        </row>
        <row r="1408">
          <cell r="B1408" t="str">
            <v>T65</v>
          </cell>
          <cell r="C1408" t="str">
            <v>GEN RETRO N-THRFTBL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948</v>
          </cell>
          <cell r="I1408" t="str">
            <v>56</v>
          </cell>
          <cell r="J1408" t="str">
            <v>POWER GENERATION</v>
          </cell>
          <cell r="K1408" t="str">
            <v>NonBarg</v>
          </cell>
          <cell r="L1408" t="str">
            <v>NonProd</v>
          </cell>
          <cell r="M1408" t="str">
            <v>No</v>
          </cell>
          <cell r="N1408" t="str">
            <v>Other</v>
          </cell>
          <cell r="O1408">
            <v>0</v>
          </cell>
          <cell r="P1408">
            <v>397.86</v>
          </cell>
          <cell r="Q1408">
            <v>0</v>
          </cell>
          <cell r="R1408">
            <v>0</v>
          </cell>
          <cell r="S1408">
            <v>0</v>
          </cell>
        </row>
        <row r="1409">
          <cell r="B1409" t="str">
            <v>T65</v>
          </cell>
          <cell r="C1409" t="str">
            <v>GEN RETRO N-THRFTBL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1052</v>
          </cell>
          <cell r="I1409" t="str">
            <v>58</v>
          </cell>
          <cell r="J1409" t="str">
            <v>INFO MANAGEMENT</v>
          </cell>
          <cell r="K1409" t="str">
            <v>NonBarg</v>
          </cell>
          <cell r="L1409" t="str">
            <v>NonProd</v>
          </cell>
          <cell r="M1409" t="str">
            <v>No</v>
          </cell>
          <cell r="N1409" t="str">
            <v>Other</v>
          </cell>
          <cell r="O1409">
            <v>0</v>
          </cell>
          <cell r="P1409">
            <v>26.91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T70</v>
          </cell>
          <cell r="C1410" t="str">
            <v>LUMP SUM PAYMENT</v>
          </cell>
          <cell r="D1410">
            <v>0</v>
          </cell>
          <cell r="E1410">
            <v>3835</v>
          </cell>
          <cell r="F1410">
            <v>3.0299794592383087E-5</v>
          </cell>
          <cell r="G1410">
            <v>3835</v>
          </cell>
          <cell r="H1410">
            <v>106</v>
          </cell>
          <cell r="I1410" t="str">
            <v>31</v>
          </cell>
          <cell r="J1410" t="str">
            <v>NUCLEAR DIVISION</v>
          </cell>
          <cell r="K1410" t="str">
            <v>NonBarg</v>
          </cell>
          <cell r="L1410" t="str">
            <v>NonProd</v>
          </cell>
          <cell r="M1410" t="str">
            <v>Yes</v>
          </cell>
          <cell r="N1410" t="str">
            <v>Other</v>
          </cell>
          <cell r="O1410">
            <v>0</v>
          </cell>
          <cell r="P1410">
            <v>3835</v>
          </cell>
          <cell r="Q1410">
            <v>0</v>
          </cell>
          <cell r="R1410">
            <v>3835</v>
          </cell>
          <cell r="S1410">
            <v>3835</v>
          </cell>
        </row>
        <row r="1411">
          <cell r="B1411" t="str">
            <v>T70</v>
          </cell>
          <cell r="C1411" t="str">
            <v>LUMP SUM PAYMENT</v>
          </cell>
          <cell r="D1411">
            <v>0</v>
          </cell>
          <cell r="E1411">
            <v>780</v>
          </cell>
          <cell r="F1411">
            <v>6.1626700865863903E-6</v>
          </cell>
          <cell r="G1411">
            <v>780</v>
          </cell>
          <cell r="H1411">
            <v>217</v>
          </cell>
          <cell r="I1411" t="str">
            <v>33</v>
          </cell>
          <cell r="J1411" t="str">
            <v>FINANCIAL</v>
          </cell>
          <cell r="K1411" t="str">
            <v>NonBarg</v>
          </cell>
          <cell r="L1411" t="str">
            <v>NonProd</v>
          </cell>
          <cell r="M1411" t="str">
            <v>Yes</v>
          </cell>
          <cell r="N1411" t="str">
            <v>Other</v>
          </cell>
          <cell r="O1411">
            <v>0</v>
          </cell>
          <cell r="P1411">
            <v>780</v>
          </cell>
          <cell r="Q1411">
            <v>0</v>
          </cell>
          <cell r="R1411">
            <v>780</v>
          </cell>
          <cell r="S1411">
            <v>780</v>
          </cell>
        </row>
        <row r="1412">
          <cell r="B1412" t="str">
            <v>T70</v>
          </cell>
          <cell r="C1412" t="str">
            <v>LUMP SUM PAYMENT</v>
          </cell>
          <cell r="D1412">
            <v>0</v>
          </cell>
          <cell r="E1412">
            <v>155332.4</v>
          </cell>
          <cell r="F1412">
            <v>1.2272594037918869E-3</v>
          </cell>
          <cell r="G1412">
            <v>155332.4</v>
          </cell>
          <cell r="H1412">
            <v>659</v>
          </cell>
          <cell r="I1412" t="str">
            <v>51</v>
          </cell>
          <cell r="J1412" t="str">
            <v>CUSTOMER SERVICE</v>
          </cell>
          <cell r="K1412" t="str">
            <v>NonBarg</v>
          </cell>
          <cell r="L1412" t="str">
            <v>NonProd</v>
          </cell>
          <cell r="M1412" t="str">
            <v>Yes</v>
          </cell>
          <cell r="N1412" t="str">
            <v>Other</v>
          </cell>
          <cell r="O1412">
            <v>0</v>
          </cell>
          <cell r="P1412">
            <v>155332.4</v>
          </cell>
          <cell r="Q1412">
            <v>0</v>
          </cell>
          <cell r="R1412">
            <v>155332.4</v>
          </cell>
          <cell r="S1412">
            <v>155332.4</v>
          </cell>
        </row>
        <row r="1413">
          <cell r="B1413" t="str">
            <v>T70</v>
          </cell>
          <cell r="C1413" t="str">
            <v>LUMP SUM PAYMENT</v>
          </cell>
          <cell r="D1413">
            <v>0</v>
          </cell>
          <cell r="E1413">
            <v>15960</v>
          </cell>
          <cell r="F1413">
            <v>1.2609771100245999E-4</v>
          </cell>
          <cell r="G1413">
            <v>15960</v>
          </cell>
          <cell r="H1413">
            <v>782</v>
          </cell>
          <cell r="I1413" t="str">
            <v>53</v>
          </cell>
          <cell r="J1413" t="str">
            <v>POWER SYSTEMS</v>
          </cell>
          <cell r="K1413" t="str">
            <v>NonBarg</v>
          </cell>
          <cell r="L1413" t="str">
            <v>NonProd</v>
          </cell>
          <cell r="M1413" t="str">
            <v>Yes</v>
          </cell>
          <cell r="N1413" t="str">
            <v>Other</v>
          </cell>
          <cell r="O1413">
            <v>0</v>
          </cell>
          <cell r="P1413">
            <v>15960</v>
          </cell>
          <cell r="Q1413">
            <v>0</v>
          </cell>
          <cell r="R1413">
            <v>15960</v>
          </cell>
          <cell r="S1413">
            <v>15960</v>
          </cell>
        </row>
        <row r="1414">
          <cell r="B1414" t="str">
            <v>T70</v>
          </cell>
          <cell r="C1414" t="str">
            <v>LUMP SUM PAYMENT</v>
          </cell>
          <cell r="D1414">
            <v>0</v>
          </cell>
          <cell r="E1414">
            <v>20000</v>
          </cell>
          <cell r="F1414">
            <v>1.5801718170734333E-4</v>
          </cell>
          <cell r="G1414">
            <v>20000</v>
          </cell>
          <cell r="H1414">
            <v>949</v>
          </cell>
          <cell r="I1414" t="str">
            <v>56</v>
          </cell>
          <cell r="J1414" t="str">
            <v>POWER GENERATION</v>
          </cell>
          <cell r="K1414" t="str">
            <v>NonBarg</v>
          </cell>
          <cell r="L1414" t="str">
            <v>NonProd</v>
          </cell>
          <cell r="M1414" t="str">
            <v>Yes</v>
          </cell>
          <cell r="N1414" t="str">
            <v>Other</v>
          </cell>
          <cell r="O1414">
            <v>0</v>
          </cell>
          <cell r="P1414">
            <v>20000</v>
          </cell>
          <cell r="Q1414">
            <v>0</v>
          </cell>
          <cell r="R1414">
            <v>20000</v>
          </cell>
          <cell r="S1414">
            <v>20000</v>
          </cell>
        </row>
        <row r="1415">
          <cell r="B1415" t="str">
            <v>T80</v>
          </cell>
          <cell r="C1415" t="str">
            <v>OT ADJUSTMENT</v>
          </cell>
          <cell r="D1415">
            <v>0</v>
          </cell>
          <cell r="E1415">
            <v>29738.51</v>
          </cell>
          <cell r="F1415">
            <v>2.3495977691878234E-4</v>
          </cell>
          <cell r="G1415">
            <v>29738.51</v>
          </cell>
          <cell r="H1415">
            <v>87</v>
          </cell>
          <cell r="I1415" t="str">
            <v>31</v>
          </cell>
          <cell r="J1415" t="str">
            <v>NUCLEAR DIVISION</v>
          </cell>
          <cell r="K1415" t="str">
            <v>Barg</v>
          </cell>
          <cell r="L1415" t="str">
            <v>NonProd</v>
          </cell>
          <cell r="M1415" t="str">
            <v>Yes</v>
          </cell>
          <cell r="N1415" t="str">
            <v>Other</v>
          </cell>
          <cell r="O1415">
            <v>0</v>
          </cell>
          <cell r="P1415">
            <v>29738.51</v>
          </cell>
          <cell r="Q1415">
            <v>29738.51</v>
          </cell>
          <cell r="R1415">
            <v>0</v>
          </cell>
          <cell r="S1415">
            <v>29738.51</v>
          </cell>
        </row>
        <row r="1416">
          <cell r="B1416" t="str">
            <v>T80</v>
          </cell>
          <cell r="C1416" t="str">
            <v>OT ADJUSTMENT</v>
          </cell>
          <cell r="D1416">
            <v>0</v>
          </cell>
          <cell r="E1416">
            <v>40.64</v>
          </cell>
          <cell r="F1416">
            <v>3.2109091322932168E-7</v>
          </cell>
          <cell r="G1416">
            <v>40.64</v>
          </cell>
          <cell r="H1416">
            <v>162</v>
          </cell>
          <cell r="I1416" t="str">
            <v>34</v>
          </cell>
          <cell r="J1416" t="str">
            <v>HUMAN RESRC &amp; CORP SVCS</v>
          </cell>
          <cell r="K1416" t="str">
            <v>Barg</v>
          </cell>
          <cell r="L1416" t="str">
            <v>NonProd</v>
          </cell>
          <cell r="M1416" t="str">
            <v>Yes</v>
          </cell>
          <cell r="N1416" t="str">
            <v>Other</v>
          </cell>
          <cell r="O1416">
            <v>0</v>
          </cell>
          <cell r="P1416">
            <v>40.64</v>
          </cell>
          <cell r="Q1416">
            <v>40.64</v>
          </cell>
          <cell r="R1416">
            <v>0</v>
          </cell>
          <cell r="S1416">
            <v>40.64</v>
          </cell>
        </row>
        <row r="1417">
          <cell r="B1417" t="str">
            <v>T80</v>
          </cell>
          <cell r="C1417" t="str">
            <v>OT ADJUSTMENT</v>
          </cell>
          <cell r="D1417">
            <v>0</v>
          </cell>
          <cell r="E1417">
            <v>120.13</v>
          </cell>
          <cell r="F1417">
            <v>9.4913020192515778E-7</v>
          </cell>
          <cell r="G1417">
            <v>120.13</v>
          </cell>
          <cell r="H1417">
            <v>210</v>
          </cell>
          <cell r="I1417" t="str">
            <v>51</v>
          </cell>
          <cell r="J1417" t="str">
            <v>CUSTOMER SERVICE</v>
          </cell>
          <cell r="K1417" t="str">
            <v>Barg</v>
          </cell>
          <cell r="L1417" t="str">
            <v>NonProd</v>
          </cell>
          <cell r="M1417" t="str">
            <v>Yes</v>
          </cell>
          <cell r="N1417" t="str">
            <v>Other</v>
          </cell>
          <cell r="O1417">
            <v>0</v>
          </cell>
          <cell r="P1417">
            <v>120.13</v>
          </cell>
          <cell r="Q1417">
            <v>120.13</v>
          </cell>
          <cell r="R1417">
            <v>0</v>
          </cell>
          <cell r="S1417">
            <v>120.13</v>
          </cell>
        </row>
        <row r="1418">
          <cell r="B1418" t="str">
            <v>T80</v>
          </cell>
          <cell r="C1418" t="str">
            <v>OT ADJUSTMENT</v>
          </cell>
          <cell r="D1418">
            <v>0</v>
          </cell>
          <cell r="E1418">
            <v>223753.37</v>
          </cell>
          <cell r="F1418">
            <v>1.7678438462460212E-3</v>
          </cell>
          <cell r="G1418">
            <v>223753.37</v>
          </cell>
          <cell r="H1418">
            <v>300</v>
          </cell>
          <cell r="I1418" t="str">
            <v>53</v>
          </cell>
          <cell r="J1418" t="str">
            <v>POWER SYSTEMS</v>
          </cell>
          <cell r="K1418" t="str">
            <v>Barg</v>
          </cell>
          <cell r="L1418" t="str">
            <v>NonProd</v>
          </cell>
          <cell r="M1418" t="str">
            <v>Yes</v>
          </cell>
          <cell r="N1418" t="str">
            <v>Other</v>
          </cell>
          <cell r="O1418">
            <v>0</v>
          </cell>
          <cell r="P1418">
            <v>223753.37</v>
          </cell>
          <cell r="Q1418">
            <v>223753.37</v>
          </cell>
          <cell r="R1418">
            <v>0</v>
          </cell>
          <cell r="S1418">
            <v>223753.37</v>
          </cell>
        </row>
        <row r="1419">
          <cell r="B1419" t="str">
            <v>T80</v>
          </cell>
          <cell r="C1419" t="str">
            <v>OT ADJUSTMENT</v>
          </cell>
          <cell r="D1419">
            <v>0</v>
          </cell>
          <cell r="E1419">
            <v>29338.86</v>
          </cell>
          <cell r="F1419">
            <v>2.3180219858531537E-4</v>
          </cell>
          <cell r="G1419">
            <v>29338.86</v>
          </cell>
          <cell r="H1419">
            <v>425</v>
          </cell>
          <cell r="I1419" t="str">
            <v>56</v>
          </cell>
          <cell r="J1419" t="str">
            <v>POWER GENERATION</v>
          </cell>
          <cell r="K1419" t="str">
            <v>Barg</v>
          </cell>
          <cell r="L1419" t="str">
            <v>NonProd</v>
          </cell>
          <cell r="M1419" t="str">
            <v>Yes</v>
          </cell>
          <cell r="N1419" t="str">
            <v>Other</v>
          </cell>
          <cell r="O1419">
            <v>0</v>
          </cell>
          <cell r="P1419">
            <v>29338.86</v>
          </cell>
          <cell r="Q1419">
            <v>29338.86</v>
          </cell>
          <cell r="R1419">
            <v>0</v>
          </cell>
          <cell r="S1419">
            <v>29338.86</v>
          </cell>
        </row>
        <row r="1420">
          <cell r="B1420" t="str">
            <v>T80</v>
          </cell>
          <cell r="C1420" t="str">
            <v>OT ADJUSTMENT</v>
          </cell>
          <cell r="D1420">
            <v>0</v>
          </cell>
          <cell r="E1420">
            <v>1504.29</v>
          </cell>
          <cell r="F1420">
            <v>1.1885183313526977E-5</v>
          </cell>
          <cell r="G1420">
            <v>1504.29</v>
          </cell>
          <cell r="H1420">
            <v>480</v>
          </cell>
          <cell r="I1420" t="str">
            <v>58</v>
          </cell>
          <cell r="J1420" t="str">
            <v>INFO MANAGEMENT</v>
          </cell>
          <cell r="K1420" t="str">
            <v>Barg</v>
          </cell>
          <cell r="L1420" t="str">
            <v>NonProd</v>
          </cell>
          <cell r="M1420" t="str">
            <v>Yes</v>
          </cell>
          <cell r="N1420" t="str">
            <v>Other</v>
          </cell>
          <cell r="O1420">
            <v>0</v>
          </cell>
          <cell r="P1420">
            <v>1504.29</v>
          </cell>
          <cell r="Q1420">
            <v>1504.29</v>
          </cell>
          <cell r="R1420">
            <v>0</v>
          </cell>
          <cell r="S1420">
            <v>1504.29</v>
          </cell>
        </row>
        <row r="1421">
          <cell r="B1421" t="str">
            <v>T80</v>
          </cell>
          <cell r="C1421" t="str">
            <v>OT ADJUSTMENT</v>
          </cell>
          <cell r="D1421">
            <v>0</v>
          </cell>
          <cell r="E1421">
            <v>1912.74</v>
          </cell>
          <cell r="F1421">
            <v>1.5112289206945195E-5</v>
          </cell>
          <cell r="G1421">
            <v>1912.74</v>
          </cell>
          <cell r="H1421">
            <v>107</v>
          </cell>
          <cell r="I1421" t="str">
            <v>31</v>
          </cell>
          <cell r="J1421" t="str">
            <v>NUCLEAR DIVISION</v>
          </cell>
          <cell r="K1421" t="str">
            <v>NonBarg</v>
          </cell>
          <cell r="L1421" t="str">
            <v>NonProd</v>
          </cell>
          <cell r="M1421" t="str">
            <v>Yes</v>
          </cell>
          <cell r="N1421" t="str">
            <v>Other</v>
          </cell>
          <cell r="O1421">
            <v>0</v>
          </cell>
          <cell r="P1421">
            <v>1912.74</v>
          </cell>
          <cell r="Q1421">
            <v>0</v>
          </cell>
          <cell r="R1421">
            <v>1912.74</v>
          </cell>
          <cell r="S1421">
            <v>1912.74</v>
          </cell>
        </row>
        <row r="1422">
          <cell r="B1422" t="str">
            <v>T80</v>
          </cell>
          <cell r="C1422" t="str">
            <v>OT ADJUSTMENT</v>
          </cell>
          <cell r="D1422">
            <v>0</v>
          </cell>
          <cell r="E1422">
            <v>115.79</v>
          </cell>
          <cell r="F1422">
            <v>9.1484047349466436E-7</v>
          </cell>
          <cell r="G1422">
            <v>115.79</v>
          </cell>
          <cell r="H1422">
            <v>218</v>
          </cell>
          <cell r="I1422" t="str">
            <v>33</v>
          </cell>
          <cell r="J1422" t="str">
            <v>FINANCIAL</v>
          </cell>
          <cell r="K1422" t="str">
            <v>NonBarg</v>
          </cell>
          <cell r="L1422" t="str">
            <v>NonProd</v>
          </cell>
          <cell r="M1422" t="str">
            <v>Yes</v>
          </cell>
          <cell r="N1422" t="str">
            <v>Other</v>
          </cell>
          <cell r="O1422">
            <v>0</v>
          </cell>
          <cell r="P1422">
            <v>115.79</v>
          </cell>
          <cell r="Q1422">
            <v>0</v>
          </cell>
          <cell r="R1422">
            <v>115.79</v>
          </cell>
          <cell r="S1422">
            <v>115.79</v>
          </cell>
        </row>
        <row r="1423">
          <cell r="B1423" t="str">
            <v>T80</v>
          </cell>
          <cell r="C1423" t="str">
            <v>OT ADJUSTMENT</v>
          </cell>
          <cell r="D1423">
            <v>0</v>
          </cell>
          <cell r="E1423">
            <v>3070.83</v>
          </cell>
          <cell r="F1423">
            <v>2.4262195105118059E-5</v>
          </cell>
          <cell r="G1423">
            <v>3070.83</v>
          </cell>
          <cell r="H1423">
            <v>330</v>
          </cell>
          <cell r="I1423" t="str">
            <v>34</v>
          </cell>
          <cell r="J1423" t="str">
            <v>HUMAN RESRC &amp; CORP SVCS</v>
          </cell>
          <cell r="K1423" t="str">
            <v>NonBarg</v>
          </cell>
          <cell r="L1423" t="str">
            <v>NonProd</v>
          </cell>
          <cell r="M1423" t="str">
            <v>Yes</v>
          </cell>
          <cell r="N1423" t="str">
            <v>Other</v>
          </cell>
          <cell r="O1423">
            <v>0</v>
          </cell>
          <cell r="P1423">
            <v>3070.83</v>
          </cell>
          <cell r="Q1423">
            <v>0</v>
          </cell>
          <cell r="R1423">
            <v>3070.83</v>
          </cell>
          <cell r="S1423">
            <v>3070.83</v>
          </cell>
        </row>
        <row r="1424">
          <cell r="B1424" t="str">
            <v>T80</v>
          </cell>
          <cell r="C1424" t="str">
            <v>OT ADJUSTMENT</v>
          </cell>
          <cell r="D1424">
            <v>0</v>
          </cell>
          <cell r="E1424">
            <v>10.02</v>
          </cell>
          <cell r="F1424">
            <v>7.9166608035379009E-8</v>
          </cell>
          <cell r="G1424">
            <v>10.02</v>
          </cell>
          <cell r="H1424">
            <v>420</v>
          </cell>
          <cell r="I1424" t="str">
            <v>35</v>
          </cell>
          <cell r="J1424" t="str">
            <v>GENERAL COUNSEL</v>
          </cell>
          <cell r="K1424" t="str">
            <v>NonBarg</v>
          </cell>
          <cell r="L1424" t="str">
            <v>NonProd</v>
          </cell>
          <cell r="M1424" t="str">
            <v>Yes</v>
          </cell>
          <cell r="N1424" t="str">
            <v>Other</v>
          </cell>
          <cell r="O1424">
            <v>0</v>
          </cell>
          <cell r="P1424">
            <v>10.02</v>
          </cell>
          <cell r="Q1424">
            <v>0</v>
          </cell>
          <cell r="R1424">
            <v>10.02</v>
          </cell>
          <cell r="S1424">
            <v>10.02</v>
          </cell>
        </row>
        <row r="1425">
          <cell r="B1425" t="str">
            <v>T80</v>
          </cell>
          <cell r="C1425" t="str">
            <v>OT ADJUSTMENT</v>
          </cell>
          <cell r="D1425">
            <v>0</v>
          </cell>
          <cell r="E1425">
            <v>107.25</v>
          </cell>
          <cell r="F1425">
            <v>8.4736713690562871E-7</v>
          </cell>
          <cell r="G1425">
            <v>107.25</v>
          </cell>
          <cell r="H1425">
            <v>459</v>
          </cell>
          <cell r="I1425" t="str">
            <v>36</v>
          </cell>
          <cell r="J1425" t="str">
            <v>GOVT AFFAIRS - FED</v>
          </cell>
          <cell r="K1425" t="str">
            <v>NonBarg</v>
          </cell>
          <cell r="L1425" t="str">
            <v>NonProd</v>
          </cell>
          <cell r="M1425" t="str">
            <v>Yes</v>
          </cell>
          <cell r="N1425" t="str">
            <v>Other</v>
          </cell>
          <cell r="O1425">
            <v>0</v>
          </cell>
          <cell r="P1425">
            <v>107.25</v>
          </cell>
          <cell r="Q1425">
            <v>0</v>
          </cell>
          <cell r="R1425">
            <v>107.25</v>
          </cell>
          <cell r="S1425">
            <v>107.25</v>
          </cell>
        </row>
        <row r="1426">
          <cell r="B1426" t="str">
            <v>T80</v>
          </cell>
          <cell r="C1426" t="str">
            <v>OT ADJUSTMENT</v>
          </cell>
          <cell r="D1426">
            <v>0</v>
          </cell>
          <cell r="E1426">
            <v>653.20000000000005</v>
          </cell>
          <cell r="F1426">
            <v>5.1608411545618342E-6</v>
          </cell>
          <cell r="G1426">
            <v>653.20000000000005</v>
          </cell>
          <cell r="H1426">
            <v>512</v>
          </cell>
          <cell r="I1426" t="str">
            <v>37</v>
          </cell>
          <cell r="J1426" t="str">
            <v>CORP COMMUNICATIONS</v>
          </cell>
          <cell r="K1426" t="str">
            <v>NonBarg</v>
          </cell>
          <cell r="L1426" t="str">
            <v>NonProd</v>
          </cell>
          <cell r="M1426" t="str">
            <v>Yes</v>
          </cell>
          <cell r="N1426" t="str">
            <v>Other</v>
          </cell>
          <cell r="O1426">
            <v>0</v>
          </cell>
          <cell r="P1426">
            <v>653.20000000000005</v>
          </cell>
          <cell r="Q1426">
            <v>0</v>
          </cell>
          <cell r="R1426">
            <v>653.20000000000005</v>
          </cell>
          <cell r="S1426">
            <v>653.20000000000005</v>
          </cell>
        </row>
        <row r="1427">
          <cell r="B1427" t="str">
            <v>T80</v>
          </cell>
          <cell r="C1427" t="str">
            <v>OT ADJUSTMENT</v>
          </cell>
          <cell r="D1427">
            <v>0</v>
          </cell>
          <cell r="E1427">
            <v>9712.7099999999991</v>
          </cell>
          <cell r="F1427">
            <v>7.6738753047036535E-5</v>
          </cell>
          <cell r="G1427">
            <v>9712.7099999999991</v>
          </cell>
          <cell r="H1427">
            <v>660</v>
          </cell>
          <cell r="I1427" t="str">
            <v>51</v>
          </cell>
          <cell r="J1427" t="str">
            <v>CUSTOMER SERVICE</v>
          </cell>
          <cell r="K1427" t="str">
            <v>NonBarg</v>
          </cell>
          <cell r="L1427" t="str">
            <v>NonProd</v>
          </cell>
          <cell r="M1427" t="str">
            <v>Yes</v>
          </cell>
          <cell r="N1427" t="str">
            <v>Other</v>
          </cell>
          <cell r="O1427">
            <v>0</v>
          </cell>
          <cell r="P1427">
            <v>9712.7099999999991</v>
          </cell>
          <cell r="Q1427">
            <v>0</v>
          </cell>
          <cell r="R1427">
            <v>9712.7099999999991</v>
          </cell>
          <cell r="S1427">
            <v>9712.7099999999991</v>
          </cell>
        </row>
        <row r="1428">
          <cell r="B1428" t="str">
            <v>T80</v>
          </cell>
          <cell r="C1428" t="str">
            <v>OT ADJUSTMENT</v>
          </cell>
          <cell r="D1428">
            <v>0</v>
          </cell>
          <cell r="E1428">
            <v>2464.36</v>
          </cell>
          <cell r="F1428">
            <v>1.9470561095615433E-5</v>
          </cell>
          <cell r="G1428">
            <v>2464.36</v>
          </cell>
          <cell r="H1428">
            <v>783</v>
          </cell>
          <cell r="I1428" t="str">
            <v>53</v>
          </cell>
          <cell r="J1428" t="str">
            <v>POWER SYSTEMS</v>
          </cell>
          <cell r="K1428" t="str">
            <v>NonBarg</v>
          </cell>
          <cell r="L1428" t="str">
            <v>NonProd</v>
          </cell>
          <cell r="M1428" t="str">
            <v>Yes</v>
          </cell>
          <cell r="N1428" t="str">
            <v>Other</v>
          </cell>
          <cell r="O1428">
            <v>0</v>
          </cell>
          <cell r="P1428">
            <v>2464.36</v>
          </cell>
          <cell r="Q1428">
            <v>0</v>
          </cell>
          <cell r="R1428">
            <v>2464.36</v>
          </cell>
          <cell r="S1428">
            <v>2464.36</v>
          </cell>
        </row>
        <row r="1429">
          <cell r="B1429" t="str">
            <v>T80</v>
          </cell>
          <cell r="C1429" t="str">
            <v>OT ADJUSTMENT</v>
          </cell>
          <cell r="D1429">
            <v>0</v>
          </cell>
          <cell r="E1429">
            <v>786.62</v>
          </cell>
          <cell r="F1429">
            <v>6.2149737737315208E-6</v>
          </cell>
          <cell r="G1429">
            <v>786.62</v>
          </cell>
          <cell r="H1429">
            <v>950</v>
          </cell>
          <cell r="I1429" t="str">
            <v>56</v>
          </cell>
          <cell r="J1429" t="str">
            <v>POWER GENERATION</v>
          </cell>
          <cell r="K1429" t="str">
            <v>NonBarg</v>
          </cell>
          <cell r="L1429" t="str">
            <v>NonProd</v>
          </cell>
          <cell r="M1429" t="str">
            <v>Yes</v>
          </cell>
          <cell r="N1429" t="str">
            <v>Other</v>
          </cell>
          <cell r="O1429">
            <v>0</v>
          </cell>
          <cell r="P1429">
            <v>786.62</v>
          </cell>
          <cell r="Q1429">
            <v>0</v>
          </cell>
          <cell r="R1429">
            <v>786.62</v>
          </cell>
          <cell r="S1429">
            <v>786.62</v>
          </cell>
        </row>
        <row r="1430">
          <cell r="B1430" t="str">
            <v>T80</v>
          </cell>
          <cell r="C1430" t="str">
            <v>OT ADJUSTMENT</v>
          </cell>
          <cell r="D1430">
            <v>0</v>
          </cell>
          <cell r="E1430">
            <v>271.37</v>
          </cell>
          <cell r="F1430">
            <v>2.1440561299960882E-6</v>
          </cell>
          <cell r="G1430">
            <v>271.37</v>
          </cell>
          <cell r="H1430">
            <v>1053</v>
          </cell>
          <cell r="I1430" t="str">
            <v>58</v>
          </cell>
          <cell r="J1430" t="str">
            <v>INFO MANAGEMENT</v>
          </cell>
          <cell r="K1430" t="str">
            <v>NonBarg</v>
          </cell>
          <cell r="L1430" t="str">
            <v>NonProd</v>
          </cell>
          <cell r="M1430" t="str">
            <v>Yes</v>
          </cell>
          <cell r="N1430" t="str">
            <v>Other</v>
          </cell>
          <cell r="O1430">
            <v>0</v>
          </cell>
          <cell r="P1430">
            <v>271.37</v>
          </cell>
          <cell r="Q1430">
            <v>0</v>
          </cell>
          <cell r="R1430">
            <v>271.37</v>
          </cell>
          <cell r="S1430">
            <v>271.37</v>
          </cell>
        </row>
        <row r="1431">
          <cell r="B1431" t="str">
            <v>T80</v>
          </cell>
          <cell r="C1431" t="str">
            <v>OT ADJUSTMENT</v>
          </cell>
          <cell r="D1431">
            <v>0</v>
          </cell>
          <cell r="E1431">
            <v>19.54</v>
          </cell>
          <cell r="F1431">
            <v>1.5438278652807444E-7</v>
          </cell>
          <cell r="G1431">
            <v>19.54</v>
          </cell>
          <cell r="H1431">
            <v>1151</v>
          </cell>
          <cell r="I1431" t="str">
            <v>62</v>
          </cell>
          <cell r="J1431" t="str">
            <v>ENERGY MARKETING</v>
          </cell>
          <cell r="K1431" t="str">
            <v>NonBarg</v>
          </cell>
          <cell r="L1431" t="str">
            <v>NonProd</v>
          </cell>
          <cell r="M1431" t="str">
            <v>Yes</v>
          </cell>
          <cell r="N1431" t="str">
            <v>Other</v>
          </cell>
          <cell r="O1431">
            <v>0</v>
          </cell>
          <cell r="P1431">
            <v>19.54</v>
          </cell>
          <cell r="Q1431">
            <v>0</v>
          </cell>
          <cell r="R1431">
            <v>19.54</v>
          </cell>
          <cell r="S1431">
            <v>19.54</v>
          </cell>
        </row>
        <row r="1432">
          <cell r="B1432" t="str">
            <v>T80</v>
          </cell>
          <cell r="C1432" t="str">
            <v>OT ADJUSTMENT</v>
          </cell>
          <cell r="D1432">
            <v>0</v>
          </cell>
          <cell r="E1432">
            <v>38.36</v>
          </cell>
          <cell r="F1432">
            <v>3.0307695451468454E-7</v>
          </cell>
          <cell r="G1432">
            <v>38.36</v>
          </cell>
          <cell r="H1432">
            <v>1209</v>
          </cell>
          <cell r="I1432" t="str">
            <v>63</v>
          </cell>
          <cell r="J1432" t="str">
            <v>REGULATORY AFFAIRS</v>
          </cell>
          <cell r="K1432" t="str">
            <v>NonBarg</v>
          </cell>
          <cell r="L1432" t="str">
            <v>NonProd</v>
          </cell>
          <cell r="M1432" t="str">
            <v>Yes</v>
          </cell>
          <cell r="N1432" t="str">
            <v>Other</v>
          </cell>
          <cell r="O1432">
            <v>0</v>
          </cell>
          <cell r="P1432">
            <v>38.36</v>
          </cell>
          <cell r="Q1432">
            <v>0</v>
          </cell>
          <cell r="R1432">
            <v>38.36</v>
          </cell>
          <cell r="S1432">
            <v>38.36</v>
          </cell>
        </row>
        <row r="1433">
          <cell r="B1433" t="str">
            <v>X09</v>
          </cell>
          <cell r="C1433" t="str">
            <v>OTHER HOURS-STR OT</v>
          </cell>
          <cell r="D1433">
            <v>147.75</v>
          </cell>
          <cell r="E1433">
            <v>0</v>
          </cell>
          <cell r="F1433">
            <v>0</v>
          </cell>
          <cell r="G1433">
            <v>147.75</v>
          </cell>
          <cell r="H1433">
            <v>331</v>
          </cell>
          <cell r="I1433" t="str">
            <v>34</v>
          </cell>
          <cell r="J1433" t="str">
            <v>HUMAN RESRC &amp; CORP SVCS</v>
          </cell>
          <cell r="K1433" t="str">
            <v>NonBarg</v>
          </cell>
          <cell r="L1433" t="str">
            <v>Prod</v>
          </cell>
          <cell r="M1433" t="str">
            <v>Yes</v>
          </cell>
          <cell r="N1433" t="str">
            <v>OT St</v>
          </cell>
          <cell r="O1433">
            <v>4</v>
          </cell>
          <cell r="P1433">
            <v>147.75</v>
          </cell>
          <cell r="Q1433">
            <v>0</v>
          </cell>
          <cell r="R1433">
            <v>147.75</v>
          </cell>
          <cell r="S1433">
            <v>147.75</v>
          </cell>
        </row>
        <row r="1434">
          <cell r="B1434" t="str">
            <v>X12</v>
          </cell>
          <cell r="C1434" t="str">
            <v>TRAVEL TIME-STR OT</v>
          </cell>
          <cell r="D1434">
            <v>470.7</v>
          </cell>
          <cell r="E1434">
            <v>0</v>
          </cell>
          <cell r="F1434">
            <v>0</v>
          </cell>
          <cell r="G1434">
            <v>470.7</v>
          </cell>
          <cell r="H1434">
            <v>108</v>
          </cell>
          <cell r="I1434" t="str">
            <v>31</v>
          </cell>
          <cell r="J1434" t="str">
            <v>NUCLEAR DIVISION</v>
          </cell>
          <cell r="K1434" t="str">
            <v>NonBarg</v>
          </cell>
          <cell r="L1434" t="str">
            <v>Prod</v>
          </cell>
          <cell r="M1434" t="str">
            <v>Yes</v>
          </cell>
          <cell r="N1434" t="str">
            <v>OT St</v>
          </cell>
          <cell r="O1434">
            <v>12</v>
          </cell>
          <cell r="P1434">
            <v>470.7</v>
          </cell>
          <cell r="Q1434">
            <v>0</v>
          </cell>
          <cell r="R1434">
            <v>470.7</v>
          </cell>
          <cell r="S1434">
            <v>470.7</v>
          </cell>
        </row>
        <row r="1435">
          <cell r="B1435" t="str">
            <v>X12</v>
          </cell>
          <cell r="C1435" t="str">
            <v>TRAVEL TIME-STR OT</v>
          </cell>
          <cell r="D1435">
            <v>1031.26</v>
          </cell>
          <cell r="E1435">
            <v>0</v>
          </cell>
          <cell r="F1435">
            <v>0</v>
          </cell>
          <cell r="G1435">
            <v>1031.26</v>
          </cell>
          <cell r="H1435">
            <v>661</v>
          </cell>
          <cell r="I1435" t="str">
            <v>51</v>
          </cell>
          <cell r="J1435" t="str">
            <v>CUSTOMER SERVICE</v>
          </cell>
          <cell r="K1435" t="str">
            <v>NonBarg</v>
          </cell>
          <cell r="L1435" t="str">
            <v>Prod</v>
          </cell>
          <cell r="M1435" t="str">
            <v>Yes</v>
          </cell>
          <cell r="N1435" t="str">
            <v>OT St</v>
          </cell>
          <cell r="O1435">
            <v>84.25</v>
          </cell>
          <cell r="P1435">
            <v>1031.26</v>
          </cell>
          <cell r="Q1435">
            <v>0</v>
          </cell>
          <cell r="R1435">
            <v>1031.26</v>
          </cell>
          <cell r="S1435">
            <v>1031.26</v>
          </cell>
        </row>
        <row r="1436">
          <cell r="B1436" t="str">
            <v>X16</v>
          </cell>
          <cell r="C1436" t="str">
            <v>OTHER MEETING-STR OT</v>
          </cell>
          <cell r="D1436">
            <v>33159.15</v>
          </cell>
          <cell r="E1436">
            <v>0</v>
          </cell>
          <cell r="F1436">
            <v>0</v>
          </cell>
          <cell r="G1436">
            <v>33159.15</v>
          </cell>
          <cell r="H1436">
            <v>109</v>
          </cell>
          <cell r="I1436" t="str">
            <v>31</v>
          </cell>
          <cell r="J1436" t="str">
            <v>NUCLEAR DIVISION</v>
          </cell>
          <cell r="K1436" t="str">
            <v>NonBarg</v>
          </cell>
          <cell r="L1436" t="str">
            <v>Prod</v>
          </cell>
          <cell r="M1436" t="str">
            <v>Yes</v>
          </cell>
          <cell r="N1436" t="str">
            <v>OT St</v>
          </cell>
          <cell r="O1436">
            <v>810.5</v>
          </cell>
          <cell r="P1436">
            <v>33159.15</v>
          </cell>
          <cell r="Q1436">
            <v>0</v>
          </cell>
          <cell r="R1436">
            <v>33159.15</v>
          </cell>
          <cell r="S1436">
            <v>33159.15</v>
          </cell>
        </row>
        <row r="1437">
          <cell r="B1437" t="str">
            <v>X16</v>
          </cell>
          <cell r="C1437" t="str">
            <v>OTHER MEETING-STR OT</v>
          </cell>
          <cell r="D1437">
            <v>978.58</v>
          </cell>
          <cell r="E1437">
            <v>0</v>
          </cell>
          <cell r="F1437">
            <v>0</v>
          </cell>
          <cell r="G1437">
            <v>978.58</v>
          </cell>
          <cell r="H1437">
            <v>784</v>
          </cell>
          <cell r="I1437" t="str">
            <v>53</v>
          </cell>
          <cell r="J1437" t="str">
            <v>POWER SYSTEMS</v>
          </cell>
          <cell r="K1437" t="str">
            <v>NonBarg</v>
          </cell>
          <cell r="L1437" t="str">
            <v>Prod</v>
          </cell>
          <cell r="M1437" t="str">
            <v>Yes</v>
          </cell>
          <cell r="N1437" t="str">
            <v>OT St</v>
          </cell>
          <cell r="O1437">
            <v>26</v>
          </cell>
          <cell r="P1437">
            <v>978.58</v>
          </cell>
          <cell r="Q1437">
            <v>0</v>
          </cell>
          <cell r="R1437">
            <v>978.58</v>
          </cell>
          <cell r="S1437">
            <v>978.58</v>
          </cell>
        </row>
        <row r="1438">
          <cell r="B1438" t="str">
            <v>X20</v>
          </cell>
          <cell r="C1438" t="str">
            <v>STRAIGHT OVERTIME</v>
          </cell>
          <cell r="D1438">
            <v>109819.71</v>
          </cell>
          <cell r="E1438">
            <v>0</v>
          </cell>
          <cell r="F1438">
            <v>0</v>
          </cell>
          <cell r="G1438">
            <v>109819.71</v>
          </cell>
          <cell r="H1438">
            <v>301</v>
          </cell>
          <cell r="I1438" t="str">
            <v>53</v>
          </cell>
          <cell r="J1438" t="str">
            <v>POWER SYSTEMS</v>
          </cell>
          <cell r="K1438" t="str">
            <v>Barg</v>
          </cell>
          <cell r="L1438" t="str">
            <v>Prod</v>
          </cell>
          <cell r="M1438" t="str">
            <v>Yes</v>
          </cell>
          <cell r="N1438" t="str">
            <v>OT St</v>
          </cell>
          <cell r="O1438">
            <v>4427.5</v>
          </cell>
          <cell r="P1438">
            <v>109819.71</v>
          </cell>
          <cell r="Q1438">
            <v>109819.71</v>
          </cell>
          <cell r="R1438">
            <v>0</v>
          </cell>
          <cell r="S1438">
            <v>109819.71</v>
          </cell>
        </row>
        <row r="1439">
          <cell r="B1439" t="str">
            <v>X20</v>
          </cell>
          <cell r="C1439" t="str">
            <v>STRAIGHT OVERTIME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426</v>
          </cell>
          <cell r="I1439" t="str">
            <v>56</v>
          </cell>
          <cell r="J1439" t="str">
            <v>POWER GENERATION</v>
          </cell>
          <cell r="K1439" t="str">
            <v>Barg</v>
          </cell>
          <cell r="L1439" t="str">
            <v>Prod</v>
          </cell>
          <cell r="M1439" t="str">
            <v>Yes</v>
          </cell>
          <cell r="N1439" t="str">
            <v>OT St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X20</v>
          </cell>
          <cell r="C1440" t="str">
            <v>STRAIGHT OVERTIME</v>
          </cell>
          <cell r="D1440">
            <v>74021.41</v>
          </cell>
          <cell r="E1440">
            <v>0</v>
          </cell>
          <cell r="F1440">
            <v>0</v>
          </cell>
          <cell r="G1440">
            <v>74021.41</v>
          </cell>
          <cell r="H1440">
            <v>110</v>
          </cell>
          <cell r="I1440" t="str">
            <v>31</v>
          </cell>
          <cell r="J1440" t="str">
            <v>NUCLEAR DIVISION</v>
          </cell>
          <cell r="K1440" t="str">
            <v>NonBarg</v>
          </cell>
          <cell r="L1440" t="str">
            <v>Prod</v>
          </cell>
          <cell r="M1440" t="str">
            <v>Yes</v>
          </cell>
          <cell r="N1440" t="str">
            <v>OT St</v>
          </cell>
          <cell r="O1440">
            <v>2023.5</v>
          </cell>
          <cell r="P1440">
            <v>74021.41</v>
          </cell>
          <cell r="Q1440">
            <v>0</v>
          </cell>
          <cell r="R1440">
            <v>74021.41</v>
          </cell>
          <cell r="S1440">
            <v>74021.41</v>
          </cell>
        </row>
        <row r="1441">
          <cell r="B1441" t="str">
            <v>X20</v>
          </cell>
          <cell r="C1441" t="str">
            <v>STRAIGHT OVERTIME</v>
          </cell>
          <cell r="D1441">
            <v>4258.93</v>
          </cell>
          <cell r="E1441">
            <v>0</v>
          </cell>
          <cell r="F1441">
            <v>0</v>
          </cell>
          <cell r="G1441">
            <v>4258.93</v>
          </cell>
          <cell r="H1441">
            <v>219</v>
          </cell>
          <cell r="I1441" t="str">
            <v>33</v>
          </cell>
          <cell r="J1441" t="str">
            <v>FINANCIAL</v>
          </cell>
          <cell r="K1441" t="str">
            <v>NonBarg</v>
          </cell>
          <cell r="L1441" t="str">
            <v>Prod</v>
          </cell>
          <cell r="M1441" t="str">
            <v>Yes</v>
          </cell>
          <cell r="N1441" t="str">
            <v>OT St</v>
          </cell>
          <cell r="O1441">
            <v>166</v>
          </cell>
          <cell r="P1441">
            <v>4258.93</v>
          </cell>
          <cell r="Q1441">
            <v>0</v>
          </cell>
          <cell r="R1441">
            <v>4258.93</v>
          </cell>
          <cell r="S1441">
            <v>4258.93</v>
          </cell>
        </row>
        <row r="1442">
          <cell r="B1442" t="str">
            <v>X20</v>
          </cell>
          <cell r="C1442" t="str">
            <v>STRAIGHT OVERTIME</v>
          </cell>
          <cell r="D1442">
            <v>210324.21</v>
          </cell>
          <cell r="E1442">
            <v>0</v>
          </cell>
          <cell r="F1442">
            <v>0</v>
          </cell>
          <cell r="G1442">
            <v>210324.21</v>
          </cell>
          <cell r="H1442">
            <v>332</v>
          </cell>
          <cell r="I1442" t="str">
            <v>34</v>
          </cell>
          <cell r="J1442" t="str">
            <v>HUMAN RESRC &amp; CORP SVCS</v>
          </cell>
          <cell r="K1442" t="str">
            <v>NonBarg</v>
          </cell>
          <cell r="L1442" t="str">
            <v>Prod</v>
          </cell>
          <cell r="M1442" t="str">
            <v>Yes</v>
          </cell>
          <cell r="N1442" t="str">
            <v>OT St</v>
          </cell>
          <cell r="O1442">
            <v>7039.75</v>
          </cell>
          <cell r="P1442">
            <v>210324.21</v>
          </cell>
          <cell r="Q1442">
            <v>0</v>
          </cell>
          <cell r="R1442">
            <v>210324.21</v>
          </cell>
          <cell r="S1442">
            <v>210324.21</v>
          </cell>
        </row>
        <row r="1443">
          <cell r="B1443" t="str">
            <v>X20</v>
          </cell>
          <cell r="C1443" t="str">
            <v>STRAIGHT OVERTIME</v>
          </cell>
          <cell r="D1443">
            <v>1647.52</v>
          </cell>
          <cell r="E1443">
            <v>0</v>
          </cell>
          <cell r="F1443">
            <v>0</v>
          </cell>
          <cell r="G1443">
            <v>1647.52</v>
          </cell>
          <cell r="H1443">
            <v>421</v>
          </cell>
          <cell r="I1443" t="str">
            <v>35</v>
          </cell>
          <cell r="J1443" t="str">
            <v>GENERAL COUNSEL</v>
          </cell>
          <cell r="K1443" t="str">
            <v>NonBarg</v>
          </cell>
          <cell r="L1443" t="str">
            <v>Prod</v>
          </cell>
          <cell r="M1443" t="str">
            <v>Yes</v>
          </cell>
          <cell r="N1443" t="str">
            <v>OT St</v>
          </cell>
          <cell r="O1443">
            <v>42.25</v>
          </cell>
          <cell r="P1443">
            <v>1647.52</v>
          </cell>
          <cell r="Q1443">
            <v>0</v>
          </cell>
          <cell r="R1443">
            <v>1647.52</v>
          </cell>
          <cell r="S1443">
            <v>1647.52</v>
          </cell>
        </row>
        <row r="1444">
          <cell r="B1444" t="str">
            <v>X20</v>
          </cell>
          <cell r="C1444" t="str">
            <v>STRAIGHT OVERTIME</v>
          </cell>
          <cell r="D1444">
            <v>403.5</v>
          </cell>
          <cell r="E1444">
            <v>0</v>
          </cell>
          <cell r="F1444">
            <v>0</v>
          </cell>
          <cell r="G1444">
            <v>403.5</v>
          </cell>
          <cell r="H1444">
            <v>460</v>
          </cell>
          <cell r="I1444" t="str">
            <v>36</v>
          </cell>
          <cell r="J1444" t="str">
            <v>GOVT AFFAIRS - FED</v>
          </cell>
          <cell r="K1444" t="str">
            <v>NonBarg</v>
          </cell>
          <cell r="L1444" t="str">
            <v>Prod</v>
          </cell>
          <cell r="M1444" t="str">
            <v>Yes</v>
          </cell>
          <cell r="N1444" t="str">
            <v>OT St</v>
          </cell>
          <cell r="O1444">
            <v>8</v>
          </cell>
          <cell r="P1444">
            <v>403.5</v>
          </cell>
          <cell r="Q1444">
            <v>0</v>
          </cell>
          <cell r="R1444">
            <v>403.5</v>
          </cell>
          <cell r="S1444">
            <v>403.5</v>
          </cell>
        </row>
        <row r="1445">
          <cell r="B1445" t="str">
            <v>X20</v>
          </cell>
          <cell r="C1445" t="str">
            <v>STRAIGHT OVERTIME</v>
          </cell>
          <cell r="D1445">
            <v>3362.47</v>
          </cell>
          <cell r="E1445">
            <v>0</v>
          </cell>
          <cell r="F1445">
            <v>0</v>
          </cell>
          <cell r="G1445">
            <v>3362.47</v>
          </cell>
          <cell r="H1445">
            <v>513</v>
          </cell>
          <cell r="I1445" t="str">
            <v>37</v>
          </cell>
          <cell r="J1445" t="str">
            <v>CORP COMMUNICATIONS</v>
          </cell>
          <cell r="K1445" t="str">
            <v>NonBarg</v>
          </cell>
          <cell r="L1445" t="str">
            <v>Prod</v>
          </cell>
          <cell r="M1445" t="str">
            <v>Yes</v>
          </cell>
          <cell r="N1445" t="str">
            <v>OT St</v>
          </cell>
          <cell r="O1445">
            <v>126.5</v>
          </cell>
          <cell r="P1445">
            <v>3362.47</v>
          </cell>
          <cell r="Q1445">
            <v>0</v>
          </cell>
          <cell r="R1445">
            <v>3362.47</v>
          </cell>
          <cell r="S1445">
            <v>3362.47</v>
          </cell>
        </row>
        <row r="1446">
          <cell r="B1446" t="str">
            <v>X20</v>
          </cell>
          <cell r="C1446" t="str">
            <v>STRAIGHT OVERTIME</v>
          </cell>
          <cell r="D1446">
            <v>71549</v>
          </cell>
          <cell r="E1446">
            <v>0</v>
          </cell>
          <cell r="F1446">
            <v>0</v>
          </cell>
          <cell r="G1446">
            <v>71549</v>
          </cell>
          <cell r="H1446">
            <v>662</v>
          </cell>
          <cell r="I1446" t="str">
            <v>51</v>
          </cell>
          <cell r="J1446" t="str">
            <v>CUSTOMER SERVICE</v>
          </cell>
          <cell r="K1446" t="str">
            <v>NonBarg</v>
          </cell>
          <cell r="L1446" t="str">
            <v>Prod</v>
          </cell>
          <cell r="M1446" t="str">
            <v>Yes</v>
          </cell>
          <cell r="N1446" t="str">
            <v>OT St</v>
          </cell>
          <cell r="O1446">
            <v>3217.25</v>
          </cell>
          <cell r="P1446">
            <v>71549</v>
          </cell>
          <cell r="Q1446">
            <v>0</v>
          </cell>
          <cell r="R1446">
            <v>71549</v>
          </cell>
          <cell r="S1446">
            <v>71549</v>
          </cell>
        </row>
        <row r="1447">
          <cell r="B1447" t="str">
            <v>X20</v>
          </cell>
          <cell r="C1447" t="str">
            <v>STRAIGHT OVERTIME</v>
          </cell>
          <cell r="D1447">
            <v>4055973.86</v>
          </cell>
          <cell r="E1447">
            <v>0</v>
          </cell>
          <cell r="F1447">
            <v>0</v>
          </cell>
          <cell r="G1447">
            <v>4055973.86</v>
          </cell>
          <cell r="H1447">
            <v>785</v>
          </cell>
          <cell r="I1447" t="str">
            <v>53</v>
          </cell>
          <cell r="J1447" t="str">
            <v>POWER SYSTEMS</v>
          </cell>
          <cell r="K1447" t="str">
            <v>NonBarg</v>
          </cell>
          <cell r="L1447" t="str">
            <v>Prod</v>
          </cell>
          <cell r="M1447" t="str">
            <v>Yes</v>
          </cell>
          <cell r="N1447" t="str">
            <v>OT St</v>
          </cell>
          <cell r="O1447">
            <v>128671.25</v>
          </cell>
          <cell r="P1447">
            <v>4055973.86</v>
          </cell>
          <cell r="Q1447">
            <v>0</v>
          </cell>
          <cell r="R1447">
            <v>4055973.86</v>
          </cell>
          <cell r="S1447">
            <v>4055973.86</v>
          </cell>
        </row>
        <row r="1448">
          <cell r="B1448" t="str">
            <v>X20</v>
          </cell>
          <cell r="C1448" t="str">
            <v>STRAIGHT OVERTIME</v>
          </cell>
          <cell r="D1448">
            <v>174931.20000000001</v>
          </cell>
          <cell r="E1448">
            <v>0</v>
          </cell>
          <cell r="F1448">
            <v>0</v>
          </cell>
          <cell r="G1448">
            <v>174931.20000000001</v>
          </cell>
          <cell r="H1448">
            <v>951</v>
          </cell>
          <cell r="I1448" t="str">
            <v>56</v>
          </cell>
          <cell r="J1448" t="str">
            <v>POWER GENERATION</v>
          </cell>
          <cell r="K1448" t="str">
            <v>NonBarg</v>
          </cell>
          <cell r="L1448" t="str">
            <v>Prod</v>
          </cell>
          <cell r="M1448" t="str">
            <v>Yes</v>
          </cell>
          <cell r="N1448" t="str">
            <v>OT St</v>
          </cell>
          <cell r="O1448">
            <v>5223.75</v>
          </cell>
          <cell r="P1448">
            <v>174931.20000000001</v>
          </cell>
          <cell r="Q1448">
            <v>0</v>
          </cell>
          <cell r="R1448">
            <v>174931.20000000001</v>
          </cell>
          <cell r="S1448">
            <v>174931.20000000001</v>
          </cell>
        </row>
        <row r="1449">
          <cell r="B1449" t="str">
            <v>X20</v>
          </cell>
          <cell r="C1449" t="str">
            <v>STRAIGHT OVERTIME</v>
          </cell>
          <cell r="D1449">
            <v>347839.46</v>
          </cell>
          <cell r="E1449">
            <v>0</v>
          </cell>
          <cell r="F1449">
            <v>0</v>
          </cell>
          <cell r="G1449">
            <v>347839.46</v>
          </cell>
          <cell r="H1449">
            <v>1054</v>
          </cell>
          <cell r="I1449" t="str">
            <v>58</v>
          </cell>
          <cell r="J1449" t="str">
            <v>INFO MANAGEMENT</v>
          </cell>
          <cell r="K1449" t="str">
            <v>NonBarg</v>
          </cell>
          <cell r="L1449" t="str">
            <v>Prod</v>
          </cell>
          <cell r="M1449" t="str">
            <v>Yes</v>
          </cell>
          <cell r="N1449" t="str">
            <v>OT St</v>
          </cell>
          <cell r="O1449">
            <v>11817.25</v>
          </cell>
          <cell r="P1449">
            <v>347839.46</v>
          </cell>
          <cell r="Q1449">
            <v>0</v>
          </cell>
          <cell r="R1449">
            <v>347839.46</v>
          </cell>
          <cell r="S1449">
            <v>347839.46</v>
          </cell>
        </row>
        <row r="1450">
          <cell r="B1450" t="str">
            <v>X20</v>
          </cell>
          <cell r="C1450" t="str">
            <v>STRAIGHT OVERTIME</v>
          </cell>
          <cell r="D1450">
            <v>9482.34</v>
          </cell>
          <cell r="E1450">
            <v>0</v>
          </cell>
          <cell r="F1450">
            <v>0</v>
          </cell>
          <cell r="G1450">
            <v>9482.34</v>
          </cell>
          <cell r="H1450">
            <v>1152</v>
          </cell>
          <cell r="I1450" t="str">
            <v>62</v>
          </cell>
          <cell r="J1450" t="str">
            <v>ENERGY MARKETING</v>
          </cell>
          <cell r="K1450" t="str">
            <v>NonBarg</v>
          </cell>
          <cell r="L1450" t="str">
            <v>Prod</v>
          </cell>
          <cell r="M1450" t="str">
            <v>Yes</v>
          </cell>
          <cell r="N1450" t="str">
            <v>OT St</v>
          </cell>
          <cell r="O1450">
            <v>309</v>
          </cell>
          <cell r="P1450">
            <v>9482.34</v>
          </cell>
          <cell r="Q1450">
            <v>0</v>
          </cell>
          <cell r="R1450">
            <v>9482.34</v>
          </cell>
          <cell r="S1450">
            <v>9482.34</v>
          </cell>
        </row>
        <row r="1451">
          <cell r="B1451" t="str">
            <v>X20</v>
          </cell>
          <cell r="C1451" t="str">
            <v>STRAIGHT OVERTIME</v>
          </cell>
          <cell r="D1451">
            <v>7504.6</v>
          </cell>
          <cell r="E1451">
            <v>0</v>
          </cell>
          <cell r="F1451">
            <v>0</v>
          </cell>
          <cell r="G1451">
            <v>7504.6</v>
          </cell>
          <cell r="H1451">
            <v>1210</v>
          </cell>
          <cell r="I1451" t="str">
            <v>63</v>
          </cell>
          <cell r="J1451" t="str">
            <v>REGULATORY AFFAIRS</v>
          </cell>
          <cell r="K1451" t="str">
            <v>NonBarg</v>
          </cell>
          <cell r="L1451" t="str">
            <v>Prod</v>
          </cell>
          <cell r="M1451" t="str">
            <v>Yes</v>
          </cell>
          <cell r="N1451" t="str">
            <v>OT St</v>
          </cell>
          <cell r="O1451">
            <v>255.5</v>
          </cell>
          <cell r="P1451">
            <v>7504.6</v>
          </cell>
          <cell r="Q1451">
            <v>0</v>
          </cell>
          <cell r="R1451">
            <v>7504.6</v>
          </cell>
          <cell r="S1451">
            <v>7504.6</v>
          </cell>
        </row>
        <row r="1452">
          <cell r="B1452" t="str">
            <v>X23</v>
          </cell>
          <cell r="C1452" t="str">
            <v>EXEMPT OT DEDUCTIBLE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111</v>
          </cell>
          <cell r="I1452" t="str">
            <v>31</v>
          </cell>
          <cell r="J1452" t="str">
            <v>NUCLEAR DIVISION</v>
          </cell>
          <cell r="K1452" t="str">
            <v>NonBarg</v>
          </cell>
          <cell r="L1452" t="str">
            <v>Prod</v>
          </cell>
          <cell r="M1452" t="str">
            <v>Yes</v>
          </cell>
          <cell r="N1452" t="str">
            <v>OT St</v>
          </cell>
          <cell r="O1452">
            <v>38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X23</v>
          </cell>
          <cell r="C1453" t="str">
            <v>EXEMPT OT DEDUCTIBLE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220</v>
          </cell>
          <cell r="I1453" t="str">
            <v>33</v>
          </cell>
          <cell r="J1453" t="str">
            <v>FINANCIAL</v>
          </cell>
          <cell r="K1453" t="str">
            <v>NonBarg</v>
          </cell>
          <cell r="L1453" t="str">
            <v>Prod</v>
          </cell>
          <cell r="M1453" t="str">
            <v>Yes</v>
          </cell>
          <cell r="N1453" t="str">
            <v>OT St</v>
          </cell>
          <cell r="O1453">
            <v>700.75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X23</v>
          </cell>
          <cell r="C1454" t="str">
            <v>EXEMPT OT DEDUCTIBLE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333</v>
          </cell>
          <cell r="I1454" t="str">
            <v>34</v>
          </cell>
          <cell r="J1454" t="str">
            <v>HUMAN RESRC &amp; CORP SVCS</v>
          </cell>
          <cell r="K1454" t="str">
            <v>NonBarg</v>
          </cell>
          <cell r="L1454" t="str">
            <v>Prod</v>
          </cell>
          <cell r="M1454" t="str">
            <v>Yes</v>
          </cell>
          <cell r="N1454" t="str">
            <v>OT St</v>
          </cell>
          <cell r="O1454">
            <v>72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B1455" t="str">
            <v>X23</v>
          </cell>
          <cell r="C1455" t="str">
            <v>EXEMPT OT DEDUCTIBLE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514</v>
          </cell>
          <cell r="I1455" t="str">
            <v>37</v>
          </cell>
          <cell r="J1455" t="str">
            <v>CORP COMMUNICATIONS</v>
          </cell>
          <cell r="K1455" t="str">
            <v>NonBarg</v>
          </cell>
          <cell r="L1455" t="str">
            <v>Prod</v>
          </cell>
          <cell r="M1455" t="str">
            <v>Yes</v>
          </cell>
          <cell r="N1455" t="str">
            <v>OT St</v>
          </cell>
          <cell r="O1455">
            <v>16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B1456" t="str">
            <v>X23</v>
          </cell>
          <cell r="C1456" t="str">
            <v>EXEMPT OT DEDUCTIBLE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564</v>
          </cell>
          <cell r="I1456" t="str">
            <v>38</v>
          </cell>
          <cell r="J1456" t="str">
            <v>INTERNAL AUDITING</v>
          </cell>
          <cell r="K1456" t="str">
            <v>NonBarg</v>
          </cell>
          <cell r="L1456" t="str">
            <v>Prod</v>
          </cell>
          <cell r="M1456" t="str">
            <v>Yes</v>
          </cell>
          <cell r="N1456" t="str">
            <v>OT St</v>
          </cell>
          <cell r="O1456">
            <v>36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B1457" t="str">
            <v>X23</v>
          </cell>
          <cell r="C1457" t="str">
            <v>EXEMPT OT DEDUCTIBLE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663</v>
          </cell>
          <cell r="I1457" t="str">
            <v>51</v>
          </cell>
          <cell r="J1457" t="str">
            <v>CUSTOMER SERVICE</v>
          </cell>
          <cell r="K1457" t="str">
            <v>NonBarg</v>
          </cell>
          <cell r="L1457" t="str">
            <v>Prod</v>
          </cell>
          <cell r="M1457" t="str">
            <v>Yes</v>
          </cell>
          <cell r="N1457" t="str">
            <v>OT St</v>
          </cell>
          <cell r="O1457">
            <v>105.75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B1458" t="str">
            <v>X23</v>
          </cell>
          <cell r="C1458" t="str">
            <v>EXEMPT OT DEDUCTIBLE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786</v>
          </cell>
          <cell r="I1458" t="str">
            <v>53</v>
          </cell>
          <cell r="J1458" t="str">
            <v>POWER SYSTEMS</v>
          </cell>
          <cell r="K1458" t="str">
            <v>NonBarg</v>
          </cell>
          <cell r="L1458" t="str">
            <v>Prod</v>
          </cell>
          <cell r="M1458" t="str">
            <v>Yes</v>
          </cell>
          <cell r="N1458" t="str">
            <v>OT St</v>
          </cell>
          <cell r="O1458">
            <v>1278.5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B1459" t="str">
            <v>X23</v>
          </cell>
          <cell r="C1459" t="str">
            <v>EXEMPT OT DEDUCTIBLE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952</v>
          </cell>
          <cell r="I1459" t="str">
            <v>56</v>
          </cell>
          <cell r="J1459" t="str">
            <v>POWER GENERATION</v>
          </cell>
          <cell r="K1459" t="str">
            <v>NonBarg</v>
          </cell>
          <cell r="L1459" t="str">
            <v>Prod</v>
          </cell>
          <cell r="M1459" t="str">
            <v>Yes</v>
          </cell>
          <cell r="N1459" t="str">
            <v>OT St</v>
          </cell>
          <cell r="O1459">
            <v>652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B1460" t="str">
            <v>X23</v>
          </cell>
          <cell r="C1460" t="str">
            <v>EXEMPT OT DEDUCTIBLE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1055</v>
          </cell>
          <cell r="I1460" t="str">
            <v>58</v>
          </cell>
          <cell r="J1460" t="str">
            <v>INFO MANAGEMENT</v>
          </cell>
          <cell r="K1460" t="str">
            <v>NonBarg</v>
          </cell>
          <cell r="L1460" t="str">
            <v>Prod</v>
          </cell>
          <cell r="M1460" t="str">
            <v>Yes</v>
          </cell>
          <cell r="N1460" t="str">
            <v>OT St</v>
          </cell>
          <cell r="O1460">
            <v>37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B1461" t="str">
            <v>X23</v>
          </cell>
          <cell r="C1461" t="str">
            <v>EXEMPT OT DEDUCTIBLE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1211</v>
          </cell>
          <cell r="I1461" t="str">
            <v>63</v>
          </cell>
          <cell r="J1461" t="str">
            <v>REGULATORY AFFAIRS</v>
          </cell>
          <cell r="K1461" t="str">
            <v>NonBarg</v>
          </cell>
          <cell r="L1461" t="str">
            <v>Prod</v>
          </cell>
          <cell r="M1461" t="str">
            <v>Yes</v>
          </cell>
          <cell r="N1461" t="str">
            <v>OT St</v>
          </cell>
          <cell r="O1461">
            <v>1656.75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B1462" t="str">
            <v>X24</v>
          </cell>
          <cell r="C1462" t="str">
            <v>STR OT-OPER SUPPORT</v>
          </cell>
          <cell r="D1462">
            <v>6087.77</v>
          </cell>
          <cell r="E1462">
            <v>0</v>
          </cell>
          <cell r="F1462">
            <v>0</v>
          </cell>
          <cell r="G1462">
            <v>6087.77</v>
          </cell>
          <cell r="H1462">
            <v>112</v>
          </cell>
          <cell r="I1462" t="str">
            <v>31</v>
          </cell>
          <cell r="J1462" t="str">
            <v>NUCLEAR DIVISION</v>
          </cell>
          <cell r="K1462" t="str">
            <v>NonBarg</v>
          </cell>
          <cell r="L1462" t="str">
            <v>Prod</v>
          </cell>
          <cell r="M1462" t="str">
            <v>Yes</v>
          </cell>
          <cell r="N1462" t="str">
            <v>OT St</v>
          </cell>
          <cell r="O1462">
            <v>154.5</v>
          </cell>
          <cell r="P1462">
            <v>6087.77</v>
          </cell>
          <cell r="Q1462">
            <v>0</v>
          </cell>
          <cell r="R1462">
            <v>6087.77</v>
          </cell>
          <cell r="S1462">
            <v>6087.77</v>
          </cell>
        </row>
        <row r="1463">
          <cell r="B1463" t="str">
            <v>X24</v>
          </cell>
          <cell r="C1463" t="str">
            <v>STR OT-OPER SUPPORT</v>
          </cell>
          <cell r="D1463">
            <v>629.29999999999995</v>
          </cell>
          <cell r="E1463">
            <v>0</v>
          </cell>
          <cell r="F1463">
            <v>0</v>
          </cell>
          <cell r="G1463">
            <v>629.29999999999995</v>
          </cell>
          <cell r="H1463">
            <v>334</v>
          </cell>
          <cell r="I1463" t="str">
            <v>34</v>
          </cell>
          <cell r="J1463" t="str">
            <v>HUMAN RESRC &amp; CORP SVCS</v>
          </cell>
          <cell r="K1463" t="str">
            <v>NonBarg</v>
          </cell>
          <cell r="L1463" t="str">
            <v>Prod</v>
          </cell>
          <cell r="M1463" t="str">
            <v>Yes</v>
          </cell>
          <cell r="N1463" t="str">
            <v>OT St</v>
          </cell>
          <cell r="O1463">
            <v>24</v>
          </cell>
          <cell r="P1463">
            <v>629.29999999999995</v>
          </cell>
          <cell r="Q1463">
            <v>0</v>
          </cell>
          <cell r="R1463">
            <v>629.29999999999995</v>
          </cell>
          <cell r="S1463">
            <v>629.29999999999995</v>
          </cell>
        </row>
        <row r="1464">
          <cell r="B1464" t="str">
            <v>X24</v>
          </cell>
          <cell r="C1464" t="str">
            <v>STR OT-OPER SUPPORT</v>
          </cell>
          <cell r="D1464">
            <v>1117.19</v>
          </cell>
          <cell r="E1464">
            <v>0</v>
          </cell>
          <cell r="F1464">
            <v>0</v>
          </cell>
          <cell r="G1464">
            <v>1117.19</v>
          </cell>
          <cell r="H1464">
            <v>664</v>
          </cell>
          <cell r="I1464" t="str">
            <v>51</v>
          </cell>
          <cell r="J1464" t="str">
            <v>CUSTOMER SERVICE</v>
          </cell>
          <cell r="K1464" t="str">
            <v>NonBarg</v>
          </cell>
          <cell r="L1464" t="str">
            <v>Prod</v>
          </cell>
          <cell r="M1464" t="str">
            <v>Yes</v>
          </cell>
          <cell r="N1464" t="str">
            <v>OT St</v>
          </cell>
          <cell r="O1464">
            <v>25</v>
          </cell>
          <cell r="P1464">
            <v>1117.19</v>
          </cell>
          <cell r="Q1464">
            <v>0</v>
          </cell>
          <cell r="R1464">
            <v>1117.19</v>
          </cell>
          <cell r="S1464">
            <v>1117.19</v>
          </cell>
        </row>
        <row r="1465">
          <cell r="B1465" t="str">
            <v>X24</v>
          </cell>
          <cell r="C1465" t="str">
            <v>STR OT-OPER SUPPORT</v>
          </cell>
          <cell r="D1465">
            <v>106669.68</v>
          </cell>
          <cell r="E1465">
            <v>0</v>
          </cell>
          <cell r="F1465">
            <v>0</v>
          </cell>
          <cell r="G1465">
            <v>106669.68</v>
          </cell>
          <cell r="H1465">
            <v>787</v>
          </cell>
          <cell r="I1465" t="str">
            <v>53</v>
          </cell>
          <cell r="J1465" t="str">
            <v>POWER SYSTEMS</v>
          </cell>
          <cell r="K1465" t="str">
            <v>NonBarg</v>
          </cell>
          <cell r="L1465" t="str">
            <v>Prod</v>
          </cell>
          <cell r="M1465" t="str">
            <v>Yes</v>
          </cell>
          <cell r="N1465" t="str">
            <v>OT St</v>
          </cell>
          <cell r="O1465">
            <v>2768.5</v>
          </cell>
          <cell r="P1465">
            <v>106669.68</v>
          </cell>
          <cell r="Q1465">
            <v>0</v>
          </cell>
          <cell r="R1465">
            <v>106669.68</v>
          </cell>
          <cell r="S1465">
            <v>106669.68</v>
          </cell>
        </row>
        <row r="1466">
          <cell r="B1466" t="str">
            <v>X24</v>
          </cell>
          <cell r="C1466" t="str">
            <v>STR OT-OPER SUPPORT</v>
          </cell>
          <cell r="D1466">
            <v>730740.15</v>
          </cell>
          <cell r="E1466">
            <v>0</v>
          </cell>
          <cell r="F1466">
            <v>0</v>
          </cell>
          <cell r="G1466">
            <v>730740.15</v>
          </cell>
          <cell r="H1466">
            <v>953</v>
          </cell>
          <cell r="I1466" t="str">
            <v>56</v>
          </cell>
          <cell r="J1466" t="str">
            <v>POWER GENERATION</v>
          </cell>
          <cell r="K1466" t="str">
            <v>NonBarg</v>
          </cell>
          <cell r="L1466" t="str">
            <v>Prod</v>
          </cell>
          <cell r="M1466" t="str">
            <v>Yes</v>
          </cell>
          <cell r="N1466" t="str">
            <v>OT St</v>
          </cell>
          <cell r="O1466">
            <v>21431.75</v>
          </cell>
          <cell r="P1466">
            <v>730740.15</v>
          </cell>
          <cell r="Q1466">
            <v>0</v>
          </cell>
          <cell r="R1466">
            <v>730740.15</v>
          </cell>
          <cell r="S1466">
            <v>730740.15</v>
          </cell>
        </row>
        <row r="1467">
          <cell r="B1467" t="str">
            <v>X24</v>
          </cell>
          <cell r="C1467" t="str">
            <v>STR OT-OPER SUPPORT</v>
          </cell>
          <cell r="D1467">
            <v>5753.01</v>
          </cell>
          <cell r="E1467">
            <v>0</v>
          </cell>
          <cell r="F1467">
            <v>0</v>
          </cell>
          <cell r="G1467">
            <v>5753.01</v>
          </cell>
          <cell r="H1467">
            <v>1056</v>
          </cell>
          <cell r="I1467" t="str">
            <v>58</v>
          </cell>
          <cell r="J1467" t="str">
            <v>INFO MANAGEMENT</v>
          </cell>
          <cell r="K1467" t="str">
            <v>NonBarg</v>
          </cell>
          <cell r="L1467" t="str">
            <v>Prod</v>
          </cell>
          <cell r="M1467" t="str">
            <v>Yes</v>
          </cell>
          <cell r="N1467" t="str">
            <v>OT St</v>
          </cell>
          <cell r="O1467">
            <v>223</v>
          </cell>
          <cell r="P1467">
            <v>5753.01</v>
          </cell>
          <cell r="Q1467">
            <v>0</v>
          </cell>
          <cell r="R1467">
            <v>5753.01</v>
          </cell>
          <cell r="S1467">
            <v>5753.01</v>
          </cell>
        </row>
        <row r="1468">
          <cell r="B1468" t="str">
            <v>X25</v>
          </cell>
          <cell r="C1468" t="str">
            <v>TMP REL STR OT</v>
          </cell>
          <cell r="D1468">
            <v>6731.73</v>
          </cell>
          <cell r="E1468">
            <v>0</v>
          </cell>
          <cell r="F1468">
            <v>0</v>
          </cell>
          <cell r="G1468">
            <v>6731.73</v>
          </cell>
          <cell r="H1468">
            <v>302</v>
          </cell>
          <cell r="I1468" t="str">
            <v>53</v>
          </cell>
          <cell r="J1468" t="str">
            <v>POWER SYSTEMS</v>
          </cell>
          <cell r="K1468" t="str">
            <v>Barg</v>
          </cell>
          <cell r="L1468" t="str">
            <v>Prod</v>
          </cell>
          <cell r="M1468" t="str">
            <v>Yes</v>
          </cell>
          <cell r="N1468" t="str">
            <v>OT St</v>
          </cell>
          <cell r="O1468">
            <v>4345</v>
          </cell>
          <cell r="P1468">
            <v>6731.73</v>
          </cell>
          <cell r="Q1468">
            <v>6731.73</v>
          </cell>
          <cell r="R1468">
            <v>0</v>
          </cell>
          <cell r="S1468">
            <v>6731.73</v>
          </cell>
        </row>
        <row r="1469">
          <cell r="B1469" t="str">
            <v>X25</v>
          </cell>
          <cell r="C1469" t="str">
            <v>TMP REL STR OT</v>
          </cell>
          <cell r="D1469">
            <v>419.81</v>
          </cell>
          <cell r="E1469">
            <v>0</v>
          </cell>
          <cell r="F1469">
            <v>0</v>
          </cell>
          <cell r="G1469">
            <v>419.81</v>
          </cell>
          <cell r="H1469">
            <v>665</v>
          </cell>
          <cell r="I1469" t="str">
            <v>51</v>
          </cell>
          <cell r="J1469" t="str">
            <v>CUSTOMER SERVICE</v>
          </cell>
          <cell r="K1469" t="str">
            <v>NonBarg</v>
          </cell>
          <cell r="L1469" t="str">
            <v>Prod</v>
          </cell>
          <cell r="M1469" t="str">
            <v>Yes</v>
          </cell>
          <cell r="N1469" t="str">
            <v>OT St</v>
          </cell>
          <cell r="O1469">
            <v>132.5</v>
          </cell>
          <cell r="P1469">
            <v>419.81</v>
          </cell>
          <cell r="Q1469">
            <v>0</v>
          </cell>
          <cell r="R1469">
            <v>419.81</v>
          </cell>
          <cell r="S1469">
            <v>419.81</v>
          </cell>
        </row>
        <row r="1470">
          <cell r="B1470" t="str">
            <v>X25</v>
          </cell>
          <cell r="C1470" t="str">
            <v>TMP REL STR OT</v>
          </cell>
          <cell r="D1470">
            <v>554.84</v>
          </cell>
          <cell r="E1470">
            <v>0</v>
          </cell>
          <cell r="F1470">
            <v>0</v>
          </cell>
          <cell r="G1470">
            <v>554.84</v>
          </cell>
          <cell r="H1470">
            <v>788</v>
          </cell>
          <cell r="I1470" t="str">
            <v>53</v>
          </cell>
          <cell r="J1470" t="str">
            <v>POWER SYSTEMS</v>
          </cell>
          <cell r="K1470" t="str">
            <v>NonBarg</v>
          </cell>
          <cell r="L1470" t="str">
            <v>Prod</v>
          </cell>
          <cell r="M1470" t="str">
            <v>Yes</v>
          </cell>
          <cell r="N1470" t="str">
            <v>OT St</v>
          </cell>
          <cell r="O1470">
            <v>389.25</v>
          </cell>
          <cell r="P1470">
            <v>554.84</v>
          </cell>
          <cell r="Q1470">
            <v>0</v>
          </cell>
          <cell r="R1470">
            <v>554.84</v>
          </cell>
          <cell r="S1470">
            <v>554.84</v>
          </cell>
        </row>
        <row r="1471">
          <cell r="B1471" t="str">
            <v>X25</v>
          </cell>
          <cell r="C1471" t="str">
            <v>TMP REL STR OT</v>
          </cell>
          <cell r="D1471">
            <v>509.49</v>
          </cell>
          <cell r="E1471">
            <v>0</v>
          </cell>
          <cell r="F1471">
            <v>0</v>
          </cell>
          <cell r="G1471">
            <v>509.49</v>
          </cell>
          <cell r="H1471">
            <v>954</v>
          </cell>
          <cell r="I1471" t="str">
            <v>56</v>
          </cell>
          <cell r="J1471" t="str">
            <v>POWER GENERATION</v>
          </cell>
          <cell r="K1471" t="str">
            <v>NonBarg</v>
          </cell>
          <cell r="L1471" t="str">
            <v>Prod</v>
          </cell>
          <cell r="M1471" t="str">
            <v>Yes</v>
          </cell>
          <cell r="N1471" t="str">
            <v>OT St</v>
          </cell>
          <cell r="O1471">
            <v>385</v>
          </cell>
          <cell r="P1471">
            <v>509.49</v>
          </cell>
          <cell r="Q1471">
            <v>0</v>
          </cell>
          <cell r="R1471">
            <v>509.49</v>
          </cell>
          <cell r="S1471">
            <v>509.49</v>
          </cell>
        </row>
        <row r="1472">
          <cell r="B1472" t="str">
            <v>X26</v>
          </cell>
          <cell r="C1472" t="str">
            <v>STR OT EMERG #1</v>
          </cell>
          <cell r="D1472">
            <v>10819.69</v>
          </cell>
          <cell r="E1472">
            <v>0</v>
          </cell>
          <cell r="F1472">
            <v>0</v>
          </cell>
          <cell r="G1472">
            <v>10819.69</v>
          </cell>
          <cell r="H1472">
            <v>335</v>
          </cell>
          <cell r="I1472" t="str">
            <v>34</v>
          </cell>
          <cell r="J1472" t="str">
            <v>HUMAN RESRC &amp; CORP SVCS</v>
          </cell>
          <cell r="K1472" t="str">
            <v>NonBarg</v>
          </cell>
          <cell r="L1472" t="str">
            <v>Prod</v>
          </cell>
          <cell r="M1472" t="str">
            <v>Yes</v>
          </cell>
          <cell r="N1472" t="str">
            <v>OT St</v>
          </cell>
          <cell r="O1472">
            <v>252.5</v>
          </cell>
          <cell r="P1472">
            <v>10819.69</v>
          </cell>
          <cell r="Q1472">
            <v>0</v>
          </cell>
          <cell r="R1472">
            <v>10819.69</v>
          </cell>
          <cell r="S1472">
            <v>10819.69</v>
          </cell>
        </row>
        <row r="1473">
          <cell r="B1473" t="str">
            <v>X26</v>
          </cell>
          <cell r="C1473" t="str">
            <v>STR OT EMERG #1</v>
          </cell>
          <cell r="D1473">
            <v>2357</v>
          </cell>
          <cell r="E1473">
            <v>0</v>
          </cell>
          <cell r="F1473">
            <v>0</v>
          </cell>
          <cell r="G1473">
            <v>2357</v>
          </cell>
          <cell r="H1473">
            <v>515</v>
          </cell>
          <cell r="I1473" t="str">
            <v>37</v>
          </cell>
          <cell r="J1473" t="str">
            <v>CORP COMMUNICATIONS</v>
          </cell>
          <cell r="K1473" t="str">
            <v>NonBarg</v>
          </cell>
          <cell r="L1473" t="str">
            <v>Prod</v>
          </cell>
          <cell r="M1473" t="str">
            <v>Yes</v>
          </cell>
          <cell r="N1473" t="str">
            <v>OT St</v>
          </cell>
          <cell r="O1473">
            <v>53.5</v>
          </cell>
          <cell r="P1473">
            <v>2357</v>
          </cell>
          <cell r="Q1473">
            <v>0</v>
          </cell>
          <cell r="R1473">
            <v>2357</v>
          </cell>
          <cell r="S1473">
            <v>2357</v>
          </cell>
        </row>
        <row r="1474">
          <cell r="B1474" t="str">
            <v>X26</v>
          </cell>
          <cell r="C1474" t="str">
            <v>STR OT EMERG #1</v>
          </cell>
          <cell r="D1474">
            <v>13373.42</v>
          </cell>
          <cell r="E1474">
            <v>0</v>
          </cell>
          <cell r="F1474">
            <v>0</v>
          </cell>
          <cell r="G1474">
            <v>13373.42</v>
          </cell>
          <cell r="H1474">
            <v>666</v>
          </cell>
          <cell r="I1474" t="str">
            <v>51</v>
          </cell>
          <cell r="J1474" t="str">
            <v>CUSTOMER SERVICE</v>
          </cell>
          <cell r="K1474" t="str">
            <v>NonBarg</v>
          </cell>
          <cell r="L1474" t="str">
            <v>Prod</v>
          </cell>
          <cell r="M1474" t="str">
            <v>Yes</v>
          </cell>
          <cell r="N1474" t="str">
            <v>OT St</v>
          </cell>
          <cell r="O1474">
            <v>294.25</v>
          </cell>
          <cell r="P1474">
            <v>13373.42</v>
          </cell>
          <cell r="Q1474">
            <v>0</v>
          </cell>
          <cell r="R1474">
            <v>13373.42</v>
          </cell>
          <cell r="S1474">
            <v>13373.42</v>
          </cell>
        </row>
        <row r="1475">
          <cell r="B1475" t="str">
            <v>X26</v>
          </cell>
          <cell r="C1475" t="str">
            <v>STR OT EMERG #1</v>
          </cell>
          <cell r="D1475">
            <v>93475.01</v>
          </cell>
          <cell r="E1475">
            <v>0</v>
          </cell>
          <cell r="F1475">
            <v>0</v>
          </cell>
          <cell r="G1475">
            <v>93475.01</v>
          </cell>
          <cell r="H1475">
            <v>789</v>
          </cell>
          <cell r="I1475" t="str">
            <v>53</v>
          </cell>
          <cell r="J1475" t="str">
            <v>POWER SYSTEMS</v>
          </cell>
          <cell r="K1475" t="str">
            <v>NonBarg</v>
          </cell>
          <cell r="L1475" t="str">
            <v>Prod</v>
          </cell>
          <cell r="M1475" t="str">
            <v>Yes</v>
          </cell>
          <cell r="N1475" t="str">
            <v>OT St</v>
          </cell>
          <cell r="O1475">
            <v>2067</v>
          </cell>
          <cell r="P1475">
            <v>93475.01</v>
          </cell>
          <cell r="Q1475">
            <v>0</v>
          </cell>
          <cell r="R1475">
            <v>93475.01</v>
          </cell>
          <cell r="S1475">
            <v>93475.01</v>
          </cell>
        </row>
        <row r="1476">
          <cell r="B1476" t="str">
            <v>X26</v>
          </cell>
          <cell r="C1476" t="str">
            <v>STR OT EMERG #1</v>
          </cell>
          <cell r="D1476">
            <v>14705.48</v>
          </cell>
          <cell r="E1476">
            <v>0</v>
          </cell>
          <cell r="F1476">
            <v>0</v>
          </cell>
          <cell r="G1476">
            <v>14705.48</v>
          </cell>
          <cell r="H1476">
            <v>1057</v>
          </cell>
          <cell r="I1476" t="str">
            <v>58</v>
          </cell>
          <cell r="J1476" t="str">
            <v>INFO MANAGEMENT</v>
          </cell>
          <cell r="K1476" t="str">
            <v>NonBarg</v>
          </cell>
          <cell r="L1476" t="str">
            <v>Prod</v>
          </cell>
          <cell r="M1476" t="str">
            <v>Yes</v>
          </cell>
          <cell r="N1476" t="str">
            <v>OT St</v>
          </cell>
          <cell r="O1476">
            <v>339.75</v>
          </cell>
          <cell r="P1476">
            <v>14705.48</v>
          </cell>
          <cell r="Q1476">
            <v>0</v>
          </cell>
          <cell r="R1476">
            <v>14705.48</v>
          </cell>
          <cell r="S1476">
            <v>14705.48</v>
          </cell>
        </row>
        <row r="1477">
          <cell r="B1477" t="str">
            <v>X29</v>
          </cell>
          <cell r="C1477" t="str">
            <v>STR OT EMERG #2</v>
          </cell>
          <cell r="D1477">
            <v>41443.300000000003</v>
          </cell>
          <cell r="E1477">
            <v>0</v>
          </cell>
          <cell r="F1477">
            <v>0</v>
          </cell>
          <cell r="G1477">
            <v>41443.300000000003</v>
          </cell>
          <cell r="H1477">
            <v>221</v>
          </cell>
          <cell r="I1477" t="str">
            <v>33</v>
          </cell>
          <cell r="J1477" t="str">
            <v>FINANCIAL</v>
          </cell>
          <cell r="K1477" t="str">
            <v>NonBarg</v>
          </cell>
          <cell r="L1477" t="str">
            <v>Prod</v>
          </cell>
          <cell r="M1477" t="str">
            <v>Yes</v>
          </cell>
          <cell r="N1477" t="str">
            <v>OT St</v>
          </cell>
          <cell r="O1477">
            <v>1076.25</v>
          </cell>
          <cell r="P1477">
            <v>41443.300000000003</v>
          </cell>
          <cell r="Q1477">
            <v>0</v>
          </cell>
          <cell r="R1477">
            <v>41443.300000000003</v>
          </cell>
          <cell r="S1477">
            <v>41443.300000000003</v>
          </cell>
        </row>
        <row r="1478">
          <cell r="B1478" t="str">
            <v>X29</v>
          </cell>
          <cell r="C1478" t="str">
            <v>STR OT EMERG #2</v>
          </cell>
          <cell r="D1478">
            <v>1827.15</v>
          </cell>
          <cell r="E1478">
            <v>0</v>
          </cell>
          <cell r="F1478">
            <v>0</v>
          </cell>
          <cell r="G1478">
            <v>1827.15</v>
          </cell>
          <cell r="H1478">
            <v>336</v>
          </cell>
          <cell r="I1478" t="str">
            <v>34</v>
          </cell>
          <cell r="J1478" t="str">
            <v>HUMAN RESRC &amp; CORP SVCS</v>
          </cell>
          <cell r="K1478" t="str">
            <v>NonBarg</v>
          </cell>
          <cell r="L1478" t="str">
            <v>Prod</v>
          </cell>
          <cell r="M1478" t="str">
            <v>Yes</v>
          </cell>
          <cell r="N1478" t="str">
            <v>OT St</v>
          </cell>
          <cell r="O1478">
            <v>64</v>
          </cell>
          <cell r="P1478">
            <v>1827.15</v>
          </cell>
          <cell r="Q1478">
            <v>0</v>
          </cell>
          <cell r="R1478">
            <v>1827.15</v>
          </cell>
          <cell r="S1478">
            <v>1827.15</v>
          </cell>
        </row>
        <row r="1479">
          <cell r="B1479" t="str">
            <v>X29</v>
          </cell>
          <cell r="C1479" t="str">
            <v>STR OT EMERG #2</v>
          </cell>
          <cell r="D1479">
            <v>879.88</v>
          </cell>
          <cell r="E1479">
            <v>0</v>
          </cell>
          <cell r="F1479">
            <v>0</v>
          </cell>
          <cell r="G1479">
            <v>879.88</v>
          </cell>
          <cell r="H1479">
            <v>565</v>
          </cell>
          <cell r="I1479" t="str">
            <v>38</v>
          </cell>
          <cell r="J1479" t="str">
            <v>INTERNAL AUDITING</v>
          </cell>
          <cell r="K1479" t="str">
            <v>NonBarg</v>
          </cell>
          <cell r="L1479" t="str">
            <v>Prod</v>
          </cell>
          <cell r="M1479" t="str">
            <v>Yes</v>
          </cell>
          <cell r="N1479" t="str">
            <v>OT St</v>
          </cell>
          <cell r="O1479">
            <v>37</v>
          </cell>
          <cell r="P1479">
            <v>879.88</v>
          </cell>
          <cell r="Q1479">
            <v>0</v>
          </cell>
          <cell r="R1479">
            <v>879.88</v>
          </cell>
          <cell r="S1479">
            <v>879.88</v>
          </cell>
        </row>
        <row r="1480">
          <cell r="B1480" t="str">
            <v>X29</v>
          </cell>
          <cell r="C1480" t="str">
            <v>STR OT EMERG #2</v>
          </cell>
          <cell r="D1480">
            <v>2330.5500000000002</v>
          </cell>
          <cell r="E1480">
            <v>0</v>
          </cell>
          <cell r="F1480">
            <v>0</v>
          </cell>
          <cell r="G1480">
            <v>2330.5500000000002</v>
          </cell>
          <cell r="H1480">
            <v>667</v>
          </cell>
          <cell r="I1480" t="str">
            <v>51</v>
          </cell>
          <cell r="J1480" t="str">
            <v>CUSTOMER SERVICE</v>
          </cell>
          <cell r="K1480" t="str">
            <v>NonBarg</v>
          </cell>
          <cell r="L1480" t="str">
            <v>Prod</v>
          </cell>
          <cell r="M1480" t="str">
            <v>Yes</v>
          </cell>
          <cell r="N1480" t="str">
            <v>OT St</v>
          </cell>
          <cell r="O1480">
            <v>76</v>
          </cell>
          <cell r="P1480">
            <v>2330.5500000000002</v>
          </cell>
          <cell r="Q1480">
            <v>0</v>
          </cell>
          <cell r="R1480">
            <v>2330.5500000000002</v>
          </cell>
          <cell r="S1480">
            <v>2330.5500000000002</v>
          </cell>
        </row>
        <row r="1481">
          <cell r="B1481" t="str">
            <v>X29</v>
          </cell>
          <cell r="C1481" t="str">
            <v>STR OT EMERG #2</v>
          </cell>
          <cell r="D1481">
            <v>23687.45</v>
          </cell>
          <cell r="E1481">
            <v>0</v>
          </cell>
          <cell r="F1481">
            <v>0</v>
          </cell>
          <cell r="G1481">
            <v>23687.45</v>
          </cell>
          <cell r="H1481">
            <v>790</v>
          </cell>
          <cell r="I1481" t="str">
            <v>53</v>
          </cell>
          <cell r="J1481" t="str">
            <v>POWER SYSTEMS</v>
          </cell>
          <cell r="K1481" t="str">
            <v>NonBarg</v>
          </cell>
          <cell r="L1481" t="str">
            <v>Prod</v>
          </cell>
          <cell r="M1481" t="str">
            <v>Yes</v>
          </cell>
          <cell r="N1481" t="str">
            <v>OT St</v>
          </cell>
          <cell r="O1481">
            <v>523</v>
          </cell>
          <cell r="P1481">
            <v>23687.45</v>
          </cell>
          <cell r="Q1481">
            <v>0</v>
          </cell>
          <cell r="R1481">
            <v>23687.45</v>
          </cell>
          <cell r="S1481">
            <v>23687.45</v>
          </cell>
        </row>
        <row r="1482">
          <cell r="B1482" t="str">
            <v>X29</v>
          </cell>
          <cell r="C1482" t="str">
            <v>STR OT EMERG #2</v>
          </cell>
          <cell r="D1482">
            <v>61442.73</v>
          </cell>
          <cell r="E1482">
            <v>0</v>
          </cell>
          <cell r="F1482">
            <v>0</v>
          </cell>
          <cell r="G1482">
            <v>61442.73</v>
          </cell>
          <cell r="H1482">
            <v>1212</v>
          </cell>
          <cell r="I1482" t="str">
            <v>63</v>
          </cell>
          <cell r="J1482" t="str">
            <v>REGULATORY AFFAIRS</v>
          </cell>
          <cell r="K1482" t="str">
            <v>NonBarg</v>
          </cell>
          <cell r="L1482" t="str">
            <v>Prod</v>
          </cell>
          <cell r="M1482" t="str">
            <v>Yes</v>
          </cell>
          <cell r="N1482" t="str">
            <v>OT St</v>
          </cell>
          <cell r="O1482">
            <v>1613.5</v>
          </cell>
          <cell r="P1482">
            <v>61442.73</v>
          </cell>
          <cell r="Q1482">
            <v>0</v>
          </cell>
          <cell r="R1482">
            <v>61442.73</v>
          </cell>
          <cell r="S1482">
            <v>61442.73</v>
          </cell>
        </row>
        <row r="1483">
          <cell r="B1483" t="str">
            <v>X34</v>
          </cell>
          <cell r="C1483" t="str">
            <v>STR OT NUC SUPPORT</v>
          </cell>
          <cell r="D1483">
            <v>316.3</v>
          </cell>
          <cell r="E1483">
            <v>0</v>
          </cell>
          <cell r="F1483">
            <v>0</v>
          </cell>
          <cell r="G1483">
            <v>316.3</v>
          </cell>
          <cell r="H1483">
            <v>88</v>
          </cell>
          <cell r="I1483" t="str">
            <v>31</v>
          </cell>
          <cell r="J1483" t="str">
            <v>NUCLEAR DIVISION</v>
          </cell>
          <cell r="K1483" t="str">
            <v>Barg</v>
          </cell>
          <cell r="L1483" t="str">
            <v>Prod</v>
          </cell>
          <cell r="M1483" t="str">
            <v>Yes</v>
          </cell>
          <cell r="N1483" t="str">
            <v>OT St</v>
          </cell>
          <cell r="O1483">
            <v>8</v>
          </cell>
          <cell r="P1483">
            <v>316.3</v>
          </cell>
          <cell r="Q1483">
            <v>316.3</v>
          </cell>
          <cell r="R1483">
            <v>0</v>
          </cell>
          <cell r="S1483">
            <v>316.3</v>
          </cell>
        </row>
        <row r="1484">
          <cell r="B1484" t="str">
            <v>X34</v>
          </cell>
          <cell r="C1484" t="str">
            <v>STR OT NUC SUPPORT</v>
          </cell>
          <cell r="D1484">
            <v>4546628.0999999996</v>
          </cell>
          <cell r="E1484">
            <v>0</v>
          </cell>
          <cell r="F1484">
            <v>0</v>
          </cell>
          <cell r="G1484">
            <v>4546628.0999999996</v>
          </cell>
          <cell r="H1484">
            <v>113</v>
          </cell>
          <cell r="I1484" t="str">
            <v>31</v>
          </cell>
          <cell r="J1484" t="str">
            <v>NUCLEAR DIVISION</v>
          </cell>
          <cell r="K1484" t="str">
            <v>NonBarg</v>
          </cell>
          <cell r="L1484" t="str">
            <v>Prod</v>
          </cell>
          <cell r="M1484" t="str">
            <v>Yes</v>
          </cell>
          <cell r="N1484" t="str">
            <v>OT St</v>
          </cell>
          <cell r="O1484">
            <v>118984</v>
          </cell>
          <cell r="P1484">
            <v>4546628.0999999996</v>
          </cell>
          <cell r="Q1484">
            <v>0</v>
          </cell>
          <cell r="R1484">
            <v>4546628.0999999996</v>
          </cell>
          <cell r="S1484">
            <v>4546628.0999999996</v>
          </cell>
        </row>
        <row r="1485">
          <cell r="B1485" t="str">
            <v>X34</v>
          </cell>
          <cell r="C1485" t="str">
            <v>STR OT NUC SUPPORT</v>
          </cell>
          <cell r="D1485">
            <v>34347.03</v>
          </cell>
          <cell r="E1485">
            <v>0</v>
          </cell>
          <cell r="F1485">
            <v>0</v>
          </cell>
          <cell r="G1485">
            <v>34347.03</v>
          </cell>
          <cell r="H1485">
            <v>337</v>
          </cell>
          <cell r="I1485" t="str">
            <v>34</v>
          </cell>
          <cell r="J1485" t="str">
            <v>HUMAN RESRC &amp; CORP SVCS</v>
          </cell>
          <cell r="K1485" t="str">
            <v>NonBarg</v>
          </cell>
          <cell r="L1485" t="str">
            <v>Prod</v>
          </cell>
          <cell r="M1485" t="str">
            <v>Yes</v>
          </cell>
          <cell r="N1485" t="str">
            <v>OT St</v>
          </cell>
          <cell r="O1485">
            <v>1242.5</v>
          </cell>
          <cell r="P1485">
            <v>34347.03</v>
          </cell>
          <cell r="Q1485">
            <v>0</v>
          </cell>
          <cell r="R1485">
            <v>34347.03</v>
          </cell>
          <cell r="S1485">
            <v>34347.03</v>
          </cell>
        </row>
        <row r="1486">
          <cell r="B1486" t="str">
            <v>X34</v>
          </cell>
          <cell r="C1486" t="str">
            <v>STR OT NUC SUPPORT</v>
          </cell>
          <cell r="D1486">
            <v>10780.28</v>
          </cell>
          <cell r="E1486">
            <v>0</v>
          </cell>
          <cell r="F1486">
            <v>0</v>
          </cell>
          <cell r="G1486">
            <v>10780.28</v>
          </cell>
          <cell r="H1486">
            <v>791</v>
          </cell>
          <cell r="I1486" t="str">
            <v>53</v>
          </cell>
          <cell r="J1486" t="str">
            <v>POWER SYSTEMS</v>
          </cell>
          <cell r="K1486" t="str">
            <v>NonBarg</v>
          </cell>
          <cell r="L1486" t="str">
            <v>Prod</v>
          </cell>
          <cell r="M1486" t="str">
            <v>Yes</v>
          </cell>
          <cell r="N1486" t="str">
            <v>OT St</v>
          </cell>
          <cell r="O1486">
            <v>254</v>
          </cell>
          <cell r="P1486">
            <v>10780.28</v>
          </cell>
          <cell r="Q1486">
            <v>0</v>
          </cell>
          <cell r="R1486">
            <v>10780.28</v>
          </cell>
          <cell r="S1486">
            <v>10780.28</v>
          </cell>
        </row>
        <row r="1487">
          <cell r="B1487" t="str">
            <v>X34</v>
          </cell>
          <cell r="C1487" t="str">
            <v>STR OT NUC SUPPORT</v>
          </cell>
          <cell r="D1487">
            <v>8295.4</v>
          </cell>
          <cell r="E1487">
            <v>0</v>
          </cell>
          <cell r="F1487">
            <v>0</v>
          </cell>
          <cell r="G1487">
            <v>8295.4</v>
          </cell>
          <cell r="H1487">
            <v>955</v>
          </cell>
          <cell r="I1487" t="str">
            <v>56</v>
          </cell>
          <cell r="J1487" t="str">
            <v>POWER GENERATION</v>
          </cell>
          <cell r="K1487" t="str">
            <v>NonBarg</v>
          </cell>
          <cell r="L1487" t="str">
            <v>Prod</v>
          </cell>
          <cell r="M1487" t="str">
            <v>Yes</v>
          </cell>
          <cell r="N1487" t="str">
            <v>OT St</v>
          </cell>
          <cell r="O1487">
            <v>271</v>
          </cell>
          <cell r="P1487">
            <v>8295.4</v>
          </cell>
          <cell r="Q1487">
            <v>0</v>
          </cell>
          <cell r="R1487">
            <v>8295.4</v>
          </cell>
          <cell r="S1487">
            <v>8295.4</v>
          </cell>
        </row>
        <row r="1488">
          <cell r="B1488" t="str">
            <v>X34</v>
          </cell>
          <cell r="C1488" t="str">
            <v>STR OT NUC SUPPORT</v>
          </cell>
          <cell r="D1488">
            <v>1232.3499999999999</v>
          </cell>
          <cell r="E1488">
            <v>0</v>
          </cell>
          <cell r="F1488">
            <v>0</v>
          </cell>
          <cell r="G1488">
            <v>1232.3499999999999</v>
          </cell>
          <cell r="H1488">
            <v>1058</v>
          </cell>
          <cell r="I1488" t="str">
            <v>58</v>
          </cell>
          <cell r="J1488" t="str">
            <v>INFO MANAGEMENT</v>
          </cell>
          <cell r="K1488" t="str">
            <v>NonBarg</v>
          </cell>
          <cell r="L1488" t="str">
            <v>Prod</v>
          </cell>
          <cell r="M1488" t="str">
            <v>Yes</v>
          </cell>
          <cell r="N1488" t="str">
            <v>OT St</v>
          </cell>
          <cell r="O1488">
            <v>49</v>
          </cell>
          <cell r="P1488">
            <v>1232.3499999999999</v>
          </cell>
          <cell r="Q1488">
            <v>0</v>
          </cell>
          <cell r="R1488">
            <v>1232.3499999999999</v>
          </cell>
          <cell r="S1488">
            <v>1232.3499999999999</v>
          </cell>
        </row>
        <row r="1489">
          <cell r="B1489" t="str">
            <v>X50</v>
          </cell>
          <cell r="C1489" t="str">
            <v>1ST SHFT DIFF ST OT</v>
          </cell>
          <cell r="D1489">
            <v>1.5</v>
          </cell>
          <cell r="E1489">
            <v>0</v>
          </cell>
          <cell r="F1489">
            <v>0</v>
          </cell>
          <cell r="G1489">
            <v>1.5</v>
          </cell>
          <cell r="H1489">
            <v>303</v>
          </cell>
          <cell r="I1489" t="str">
            <v>53</v>
          </cell>
          <cell r="J1489" t="str">
            <v>POWER SYSTEMS</v>
          </cell>
          <cell r="K1489" t="str">
            <v>Barg</v>
          </cell>
          <cell r="L1489" t="str">
            <v>Prod</v>
          </cell>
          <cell r="M1489" t="str">
            <v>Yes</v>
          </cell>
          <cell r="N1489" t="str">
            <v>OT St</v>
          </cell>
          <cell r="O1489">
            <v>2</v>
          </cell>
          <cell r="P1489">
            <v>1.5</v>
          </cell>
          <cell r="Q1489">
            <v>1.5</v>
          </cell>
          <cell r="R1489">
            <v>0</v>
          </cell>
          <cell r="S1489">
            <v>1.5</v>
          </cell>
        </row>
        <row r="1490">
          <cell r="B1490" t="str">
            <v>X51</v>
          </cell>
          <cell r="C1490" t="str">
            <v>3RD SHFT DIFF ST OT</v>
          </cell>
          <cell r="D1490">
            <v>10.199999999999999</v>
          </cell>
          <cell r="E1490">
            <v>0</v>
          </cell>
          <cell r="F1490">
            <v>0</v>
          </cell>
          <cell r="G1490">
            <v>10.199999999999999</v>
          </cell>
          <cell r="H1490">
            <v>668</v>
          </cell>
          <cell r="I1490" t="str">
            <v>51</v>
          </cell>
          <cell r="J1490" t="str">
            <v>CUSTOMER SERVICE</v>
          </cell>
          <cell r="K1490" t="str">
            <v>NonBarg</v>
          </cell>
          <cell r="L1490" t="str">
            <v>Prod</v>
          </cell>
          <cell r="M1490" t="str">
            <v>Yes</v>
          </cell>
          <cell r="N1490" t="str">
            <v>OT St</v>
          </cell>
          <cell r="O1490">
            <v>17</v>
          </cell>
          <cell r="P1490">
            <v>10.199999999999999</v>
          </cell>
          <cell r="Q1490">
            <v>0</v>
          </cell>
          <cell r="R1490">
            <v>10.199999999999999</v>
          </cell>
          <cell r="S1490">
            <v>10.199999999999999</v>
          </cell>
        </row>
        <row r="1491">
          <cell r="B1491" t="str">
            <v>Y01</v>
          </cell>
          <cell r="C1491" t="str">
            <v>REGULAR-1 1/2</v>
          </cell>
          <cell r="D1491">
            <v>148685.79</v>
          </cell>
          <cell r="E1491">
            <v>0</v>
          </cell>
          <cell r="F1491">
            <v>0</v>
          </cell>
          <cell r="G1491">
            <v>148685.79</v>
          </cell>
          <cell r="H1491">
            <v>89</v>
          </cell>
          <cell r="I1491" t="str">
            <v>31</v>
          </cell>
          <cell r="J1491" t="str">
            <v>NUCLEAR DIVISION</v>
          </cell>
          <cell r="K1491" t="str">
            <v>Barg</v>
          </cell>
          <cell r="L1491" t="str">
            <v>Prod</v>
          </cell>
          <cell r="M1491" t="str">
            <v>Yes</v>
          </cell>
          <cell r="N1491" t="str">
            <v>OT 1.5</v>
          </cell>
          <cell r="O1491">
            <v>10523.75</v>
          </cell>
          <cell r="P1491">
            <v>148685.79</v>
          </cell>
          <cell r="Q1491">
            <v>148685.79</v>
          </cell>
          <cell r="R1491">
            <v>0</v>
          </cell>
          <cell r="S1491">
            <v>148685.79</v>
          </cell>
        </row>
        <row r="1492">
          <cell r="B1492" t="str">
            <v>Y01</v>
          </cell>
          <cell r="C1492" t="str">
            <v>REGULAR-1 1/2</v>
          </cell>
          <cell r="D1492">
            <v>106.38</v>
          </cell>
          <cell r="E1492">
            <v>0</v>
          </cell>
          <cell r="F1492">
            <v>0</v>
          </cell>
          <cell r="G1492">
            <v>106.38</v>
          </cell>
          <cell r="H1492">
            <v>163</v>
          </cell>
          <cell r="I1492" t="str">
            <v>34</v>
          </cell>
          <cell r="J1492" t="str">
            <v>HUMAN RESRC &amp; CORP SVCS</v>
          </cell>
          <cell r="K1492" t="str">
            <v>Barg</v>
          </cell>
          <cell r="L1492" t="str">
            <v>Prod</v>
          </cell>
          <cell r="M1492" t="str">
            <v>Yes</v>
          </cell>
          <cell r="N1492" t="str">
            <v>OT 1.5</v>
          </cell>
          <cell r="O1492">
            <v>8.5</v>
          </cell>
          <cell r="P1492">
            <v>106.38</v>
          </cell>
          <cell r="Q1492">
            <v>106.38</v>
          </cell>
          <cell r="R1492">
            <v>0</v>
          </cell>
          <cell r="S1492">
            <v>106.38</v>
          </cell>
        </row>
        <row r="1493">
          <cell r="B1493" t="str">
            <v>Y01</v>
          </cell>
          <cell r="C1493" t="str">
            <v>REGULAR-1 1/2</v>
          </cell>
          <cell r="D1493">
            <v>61.8</v>
          </cell>
          <cell r="E1493">
            <v>0</v>
          </cell>
          <cell r="F1493">
            <v>0</v>
          </cell>
          <cell r="G1493">
            <v>61.8</v>
          </cell>
          <cell r="H1493">
            <v>211</v>
          </cell>
          <cell r="I1493" t="str">
            <v>51</v>
          </cell>
          <cell r="J1493" t="str">
            <v>CUSTOMER SERVICE</v>
          </cell>
          <cell r="K1493" t="str">
            <v>Barg</v>
          </cell>
          <cell r="L1493" t="str">
            <v>Prod</v>
          </cell>
          <cell r="M1493" t="str">
            <v>Yes</v>
          </cell>
          <cell r="N1493" t="str">
            <v>OT 1.5</v>
          </cell>
          <cell r="O1493">
            <v>5</v>
          </cell>
          <cell r="P1493">
            <v>61.8</v>
          </cell>
          <cell r="Q1493">
            <v>61.8</v>
          </cell>
          <cell r="R1493">
            <v>0</v>
          </cell>
          <cell r="S1493">
            <v>61.8</v>
          </cell>
        </row>
        <row r="1494">
          <cell r="B1494" t="str">
            <v>Y01</v>
          </cell>
          <cell r="C1494" t="str">
            <v>REGULAR-1 1/2</v>
          </cell>
          <cell r="D1494">
            <v>67079.69</v>
          </cell>
          <cell r="E1494">
            <v>0</v>
          </cell>
          <cell r="F1494">
            <v>0</v>
          </cell>
          <cell r="G1494">
            <v>67079.69</v>
          </cell>
          <cell r="H1494">
            <v>304</v>
          </cell>
          <cell r="I1494" t="str">
            <v>53</v>
          </cell>
          <cell r="J1494" t="str">
            <v>POWER SYSTEMS</v>
          </cell>
          <cell r="K1494" t="str">
            <v>Barg</v>
          </cell>
          <cell r="L1494" t="str">
            <v>Prod</v>
          </cell>
          <cell r="M1494" t="str">
            <v>Yes</v>
          </cell>
          <cell r="N1494" t="str">
            <v>OT 1.5</v>
          </cell>
          <cell r="O1494">
            <v>5535</v>
          </cell>
          <cell r="P1494">
            <v>67079.69</v>
          </cell>
          <cell r="Q1494">
            <v>67079.69</v>
          </cell>
          <cell r="R1494">
            <v>0</v>
          </cell>
          <cell r="S1494">
            <v>67079.69</v>
          </cell>
        </row>
        <row r="1495">
          <cell r="B1495" t="str">
            <v>Y01</v>
          </cell>
          <cell r="C1495" t="str">
            <v>REGULAR-1 1/2</v>
          </cell>
          <cell r="D1495">
            <v>332777.32</v>
          </cell>
          <cell r="E1495">
            <v>0</v>
          </cell>
          <cell r="F1495">
            <v>0</v>
          </cell>
          <cell r="G1495">
            <v>332777.32</v>
          </cell>
          <cell r="H1495">
            <v>427</v>
          </cell>
          <cell r="I1495" t="str">
            <v>56</v>
          </cell>
          <cell r="J1495" t="str">
            <v>POWER GENERATION</v>
          </cell>
          <cell r="K1495" t="str">
            <v>Barg</v>
          </cell>
          <cell r="L1495" t="str">
            <v>Prod</v>
          </cell>
          <cell r="M1495" t="str">
            <v>Yes</v>
          </cell>
          <cell r="N1495" t="str">
            <v>OT 1.5</v>
          </cell>
          <cell r="O1495">
            <v>26850.5</v>
          </cell>
          <cell r="P1495">
            <v>332777.32</v>
          </cell>
          <cell r="Q1495">
            <v>332777.32</v>
          </cell>
          <cell r="R1495">
            <v>0</v>
          </cell>
          <cell r="S1495">
            <v>332777.32</v>
          </cell>
        </row>
        <row r="1496">
          <cell r="B1496" t="str">
            <v>Y01</v>
          </cell>
          <cell r="C1496" t="str">
            <v>REGULAR-1 1/2</v>
          </cell>
          <cell r="D1496">
            <v>105.2</v>
          </cell>
          <cell r="E1496">
            <v>0</v>
          </cell>
          <cell r="F1496">
            <v>0</v>
          </cell>
          <cell r="G1496">
            <v>105.2</v>
          </cell>
          <cell r="H1496">
            <v>481</v>
          </cell>
          <cell r="I1496" t="str">
            <v>58</v>
          </cell>
          <cell r="J1496" t="str">
            <v>INFO MANAGEMENT</v>
          </cell>
          <cell r="K1496" t="str">
            <v>Barg</v>
          </cell>
          <cell r="L1496" t="str">
            <v>Prod</v>
          </cell>
          <cell r="M1496" t="str">
            <v>Yes</v>
          </cell>
          <cell r="N1496" t="str">
            <v>OT 1.5</v>
          </cell>
          <cell r="O1496">
            <v>8</v>
          </cell>
          <cell r="P1496">
            <v>105.2</v>
          </cell>
          <cell r="Q1496">
            <v>105.2</v>
          </cell>
          <cell r="R1496">
            <v>0</v>
          </cell>
          <cell r="S1496">
            <v>105.2</v>
          </cell>
        </row>
        <row r="1497">
          <cell r="B1497" t="str">
            <v>Y01</v>
          </cell>
          <cell r="C1497" t="str">
            <v>REGULAR-1 1/2</v>
          </cell>
          <cell r="D1497">
            <v>7751.51</v>
          </cell>
          <cell r="E1497">
            <v>0</v>
          </cell>
          <cell r="F1497">
            <v>0</v>
          </cell>
          <cell r="G1497">
            <v>7751.51</v>
          </cell>
          <cell r="H1497">
            <v>114</v>
          </cell>
          <cell r="I1497" t="str">
            <v>31</v>
          </cell>
          <cell r="J1497" t="str">
            <v>NUCLEAR DIVISION</v>
          </cell>
          <cell r="K1497" t="str">
            <v>NonBarg</v>
          </cell>
          <cell r="L1497" t="str">
            <v>Prod</v>
          </cell>
          <cell r="M1497" t="str">
            <v>Yes</v>
          </cell>
          <cell r="N1497" t="str">
            <v>OT 1.5</v>
          </cell>
          <cell r="O1497">
            <v>585.25</v>
          </cell>
          <cell r="P1497">
            <v>7751.51</v>
          </cell>
          <cell r="Q1497">
            <v>0</v>
          </cell>
          <cell r="R1497">
            <v>7751.51</v>
          </cell>
          <cell r="S1497">
            <v>7751.51</v>
          </cell>
        </row>
        <row r="1498">
          <cell r="B1498" t="str">
            <v>Y01</v>
          </cell>
          <cell r="C1498" t="str">
            <v>REGULAR-1 1/2</v>
          </cell>
          <cell r="D1498">
            <v>219.69</v>
          </cell>
          <cell r="E1498">
            <v>0</v>
          </cell>
          <cell r="F1498">
            <v>0</v>
          </cell>
          <cell r="G1498">
            <v>219.69</v>
          </cell>
          <cell r="H1498">
            <v>338</v>
          </cell>
          <cell r="I1498" t="str">
            <v>34</v>
          </cell>
          <cell r="J1498" t="str">
            <v>HUMAN RESRC &amp; CORP SVCS</v>
          </cell>
          <cell r="K1498" t="str">
            <v>NonBarg</v>
          </cell>
          <cell r="L1498" t="str">
            <v>Prod</v>
          </cell>
          <cell r="M1498" t="str">
            <v>Yes</v>
          </cell>
          <cell r="N1498" t="str">
            <v>OT 1.5</v>
          </cell>
          <cell r="O1498">
            <v>25</v>
          </cell>
          <cell r="P1498">
            <v>219.69</v>
          </cell>
          <cell r="Q1498">
            <v>0</v>
          </cell>
          <cell r="R1498">
            <v>219.69</v>
          </cell>
          <cell r="S1498">
            <v>219.69</v>
          </cell>
        </row>
        <row r="1499">
          <cell r="B1499" t="str">
            <v>Y01</v>
          </cell>
          <cell r="C1499" t="str">
            <v>REGULAR-1 1/2</v>
          </cell>
          <cell r="D1499">
            <v>122.75</v>
          </cell>
          <cell r="E1499">
            <v>0</v>
          </cell>
          <cell r="F1499">
            <v>0</v>
          </cell>
          <cell r="G1499">
            <v>122.75</v>
          </cell>
          <cell r="H1499">
            <v>669</v>
          </cell>
          <cell r="I1499" t="str">
            <v>51</v>
          </cell>
          <cell r="J1499" t="str">
            <v>CUSTOMER SERVICE</v>
          </cell>
          <cell r="K1499" t="str">
            <v>NonBarg</v>
          </cell>
          <cell r="L1499" t="str">
            <v>Prod</v>
          </cell>
          <cell r="M1499" t="str">
            <v>Yes</v>
          </cell>
          <cell r="N1499" t="str">
            <v>OT 1.5</v>
          </cell>
          <cell r="O1499">
            <v>11.5</v>
          </cell>
          <cell r="P1499">
            <v>122.75</v>
          </cell>
          <cell r="Q1499">
            <v>0</v>
          </cell>
          <cell r="R1499">
            <v>122.75</v>
          </cell>
          <cell r="S1499">
            <v>122.75</v>
          </cell>
        </row>
        <row r="1500">
          <cell r="B1500" t="str">
            <v>Y01</v>
          </cell>
          <cell r="C1500" t="str">
            <v>REGULAR-1 1/2</v>
          </cell>
          <cell r="D1500">
            <v>162.69999999999999</v>
          </cell>
          <cell r="E1500">
            <v>0</v>
          </cell>
          <cell r="F1500">
            <v>0</v>
          </cell>
          <cell r="G1500">
            <v>162.69999999999999</v>
          </cell>
          <cell r="H1500">
            <v>792</v>
          </cell>
          <cell r="I1500" t="str">
            <v>53</v>
          </cell>
          <cell r="J1500" t="str">
            <v>POWER SYSTEMS</v>
          </cell>
          <cell r="K1500" t="str">
            <v>NonBarg</v>
          </cell>
          <cell r="L1500" t="str">
            <v>Prod</v>
          </cell>
          <cell r="M1500" t="str">
            <v>Yes</v>
          </cell>
          <cell r="N1500" t="str">
            <v>OT 1.5</v>
          </cell>
          <cell r="O1500">
            <v>16</v>
          </cell>
          <cell r="P1500">
            <v>162.69999999999999</v>
          </cell>
          <cell r="Q1500">
            <v>0</v>
          </cell>
          <cell r="R1500">
            <v>162.69999999999999</v>
          </cell>
          <cell r="S1500">
            <v>162.69999999999999</v>
          </cell>
        </row>
        <row r="1501">
          <cell r="B1501" t="str">
            <v>Y01</v>
          </cell>
          <cell r="C1501" t="str">
            <v>REGULAR-1 1/2</v>
          </cell>
          <cell r="D1501">
            <v>1906.92</v>
          </cell>
          <cell r="E1501">
            <v>0</v>
          </cell>
          <cell r="F1501">
            <v>0</v>
          </cell>
          <cell r="G1501">
            <v>1906.92</v>
          </cell>
          <cell r="H1501">
            <v>956</v>
          </cell>
          <cell r="I1501" t="str">
            <v>56</v>
          </cell>
          <cell r="J1501" t="str">
            <v>POWER GENERATION</v>
          </cell>
          <cell r="K1501" t="str">
            <v>NonBarg</v>
          </cell>
          <cell r="L1501" t="str">
            <v>Prod</v>
          </cell>
          <cell r="M1501" t="str">
            <v>Yes</v>
          </cell>
          <cell r="N1501" t="str">
            <v>OT 1.5</v>
          </cell>
          <cell r="O1501">
            <v>144</v>
          </cell>
          <cell r="P1501">
            <v>1906.92</v>
          </cell>
          <cell r="Q1501">
            <v>0</v>
          </cell>
          <cell r="R1501">
            <v>1906.92</v>
          </cell>
          <cell r="S1501">
            <v>1906.92</v>
          </cell>
        </row>
        <row r="1502">
          <cell r="B1502" t="str">
            <v>Y06</v>
          </cell>
          <cell r="C1502" t="str">
            <v>COURT SERVICE-1 1/2</v>
          </cell>
          <cell r="D1502">
            <v>1406.68</v>
          </cell>
          <cell r="E1502">
            <v>0</v>
          </cell>
          <cell r="F1502">
            <v>0</v>
          </cell>
          <cell r="G1502">
            <v>1406.68</v>
          </cell>
          <cell r="H1502">
            <v>305</v>
          </cell>
          <cell r="I1502" t="str">
            <v>53</v>
          </cell>
          <cell r="J1502" t="str">
            <v>POWER SYSTEMS</v>
          </cell>
          <cell r="K1502" t="str">
            <v>Barg</v>
          </cell>
          <cell r="L1502" t="str">
            <v>Prod</v>
          </cell>
          <cell r="M1502" t="str">
            <v>Yes</v>
          </cell>
          <cell r="N1502" t="str">
            <v>OT 1.5</v>
          </cell>
          <cell r="O1502">
            <v>38</v>
          </cell>
          <cell r="P1502">
            <v>1406.68</v>
          </cell>
          <cell r="Q1502">
            <v>1406.68</v>
          </cell>
          <cell r="R1502">
            <v>0</v>
          </cell>
          <cell r="S1502">
            <v>1406.68</v>
          </cell>
        </row>
        <row r="1503">
          <cell r="B1503" t="str">
            <v>Y09</v>
          </cell>
          <cell r="C1503" t="str">
            <v>OTHER HOURS-1 1/2</v>
          </cell>
          <cell r="D1503">
            <v>3583.76</v>
          </cell>
          <cell r="E1503">
            <v>0</v>
          </cell>
          <cell r="F1503">
            <v>0</v>
          </cell>
          <cell r="G1503">
            <v>3583.76</v>
          </cell>
          <cell r="H1503">
            <v>90</v>
          </cell>
          <cell r="I1503" t="str">
            <v>31</v>
          </cell>
          <cell r="J1503" t="str">
            <v>NUCLEAR DIVISION</v>
          </cell>
          <cell r="K1503" t="str">
            <v>Barg</v>
          </cell>
          <cell r="L1503" t="str">
            <v>Prod</v>
          </cell>
          <cell r="M1503" t="str">
            <v>Yes</v>
          </cell>
          <cell r="N1503" t="str">
            <v>OT 1.5</v>
          </cell>
          <cell r="O1503">
            <v>95</v>
          </cell>
          <cell r="P1503">
            <v>3583.76</v>
          </cell>
          <cell r="Q1503">
            <v>3583.76</v>
          </cell>
          <cell r="R1503">
            <v>0</v>
          </cell>
          <cell r="S1503">
            <v>3583.76</v>
          </cell>
        </row>
        <row r="1504">
          <cell r="B1504" t="str">
            <v>Y09</v>
          </cell>
          <cell r="C1504" t="str">
            <v>OTHER HOURS-1 1/2</v>
          </cell>
          <cell r="D1504">
            <v>7708.71</v>
          </cell>
          <cell r="E1504">
            <v>0</v>
          </cell>
          <cell r="F1504">
            <v>0</v>
          </cell>
          <cell r="G1504">
            <v>7708.71</v>
          </cell>
          <cell r="H1504">
            <v>306</v>
          </cell>
          <cell r="I1504" t="str">
            <v>53</v>
          </cell>
          <cell r="J1504" t="str">
            <v>POWER SYSTEMS</v>
          </cell>
          <cell r="K1504" t="str">
            <v>Barg</v>
          </cell>
          <cell r="L1504" t="str">
            <v>Prod</v>
          </cell>
          <cell r="M1504" t="str">
            <v>Yes</v>
          </cell>
          <cell r="N1504" t="str">
            <v>OT 1.5</v>
          </cell>
          <cell r="O1504">
            <v>210.75</v>
          </cell>
          <cell r="P1504">
            <v>7708.71</v>
          </cell>
          <cell r="Q1504">
            <v>7708.71</v>
          </cell>
          <cell r="R1504">
            <v>0</v>
          </cell>
          <cell r="S1504">
            <v>7708.71</v>
          </cell>
        </row>
        <row r="1505">
          <cell r="B1505" t="str">
            <v>Y09</v>
          </cell>
          <cell r="C1505" t="str">
            <v>OTHER HOURS-1 1/2</v>
          </cell>
          <cell r="D1505">
            <v>1780.23</v>
          </cell>
          <cell r="E1505">
            <v>0</v>
          </cell>
          <cell r="F1505">
            <v>0</v>
          </cell>
          <cell r="G1505">
            <v>1780.23</v>
          </cell>
          <cell r="H1505">
            <v>428</v>
          </cell>
          <cell r="I1505" t="str">
            <v>56</v>
          </cell>
          <cell r="J1505" t="str">
            <v>POWER GENERATION</v>
          </cell>
          <cell r="K1505" t="str">
            <v>Barg</v>
          </cell>
          <cell r="L1505" t="str">
            <v>Prod</v>
          </cell>
          <cell r="M1505" t="str">
            <v>Yes</v>
          </cell>
          <cell r="N1505" t="str">
            <v>OT 1.5</v>
          </cell>
          <cell r="O1505">
            <v>48.5</v>
          </cell>
          <cell r="P1505">
            <v>1780.23</v>
          </cell>
          <cell r="Q1505">
            <v>1780.23</v>
          </cell>
          <cell r="R1505">
            <v>0</v>
          </cell>
          <cell r="S1505">
            <v>1780.23</v>
          </cell>
        </row>
        <row r="1506">
          <cell r="B1506" t="str">
            <v>Y09</v>
          </cell>
          <cell r="C1506" t="str">
            <v>OTHER HOURS-1 1/2</v>
          </cell>
          <cell r="D1506">
            <v>100.17</v>
          </cell>
          <cell r="E1506">
            <v>0</v>
          </cell>
          <cell r="F1506">
            <v>0</v>
          </cell>
          <cell r="G1506">
            <v>100.17</v>
          </cell>
          <cell r="H1506">
            <v>115</v>
          </cell>
          <cell r="I1506" t="str">
            <v>31</v>
          </cell>
          <cell r="J1506" t="str">
            <v>NUCLEAR DIVISION</v>
          </cell>
          <cell r="K1506" t="str">
            <v>NonBarg</v>
          </cell>
          <cell r="L1506" t="str">
            <v>Prod</v>
          </cell>
          <cell r="M1506" t="str">
            <v>Yes</v>
          </cell>
          <cell r="N1506" t="str">
            <v>OT 1.5</v>
          </cell>
          <cell r="O1506">
            <v>2.5</v>
          </cell>
          <cell r="P1506">
            <v>100.17</v>
          </cell>
          <cell r="Q1506">
            <v>0</v>
          </cell>
          <cell r="R1506">
            <v>100.17</v>
          </cell>
          <cell r="S1506">
            <v>100.17</v>
          </cell>
        </row>
        <row r="1507">
          <cell r="B1507" t="str">
            <v>Y09</v>
          </cell>
          <cell r="C1507" t="str">
            <v>OTHER HOURS-1 1/2</v>
          </cell>
          <cell r="D1507">
            <v>78.3</v>
          </cell>
          <cell r="E1507">
            <v>0</v>
          </cell>
          <cell r="F1507">
            <v>0</v>
          </cell>
          <cell r="G1507">
            <v>78.3</v>
          </cell>
          <cell r="H1507">
            <v>793</v>
          </cell>
          <cell r="I1507" t="str">
            <v>53</v>
          </cell>
          <cell r="J1507" t="str">
            <v>POWER SYSTEMS</v>
          </cell>
          <cell r="K1507" t="str">
            <v>NonBarg</v>
          </cell>
          <cell r="L1507" t="str">
            <v>Prod</v>
          </cell>
          <cell r="M1507" t="str">
            <v>Yes</v>
          </cell>
          <cell r="N1507" t="str">
            <v>OT 1.5</v>
          </cell>
          <cell r="O1507">
            <v>3</v>
          </cell>
          <cell r="P1507">
            <v>78.3</v>
          </cell>
          <cell r="Q1507">
            <v>0</v>
          </cell>
          <cell r="R1507">
            <v>78.3</v>
          </cell>
          <cell r="S1507">
            <v>78.3</v>
          </cell>
        </row>
        <row r="1508">
          <cell r="B1508" t="str">
            <v>Y11</v>
          </cell>
          <cell r="C1508" t="str">
            <v>WORK HEADQTRS-1 1/2</v>
          </cell>
          <cell r="D1508">
            <v>254.97</v>
          </cell>
          <cell r="E1508">
            <v>0</v>
          </cell>
          <cell r="F1508">
            <v>0</v>
          </cell>
          <cell r="G1508">
            <v>254.97</v>
          </cell>
          <cell r="H1508">
            <v>307</v>
          </cell>
          <cell r="I1508" t="str">
            <v>53</v>
          </cell>
          <cell r="J1508" t="str">
            <v>POWER SYSTEMS</v>
          </cell>
          <cell r="K1508" t="str">
            <v>Barg</v>
          </cell>
          <cell r="L1508" t="str">
            <v>Prod</v>
          </cell>
          <cell r="M1508" t="str">
            <v>Yes</v>
          </cell>
          <cell r="N1508" t="str">
            <v>OT 1.5</v>
          </cell>
          <cell r="O1508">
            <v>7</v>
          </cell>
          <cell r="P1508">
            <v>254.97</v>
          </cell>
          <cell r="Q1508">
            <v>254.97</v>
          </cell>
          <cell r="R1508">
            <v>0</v>
          </cell>
          <cell r="S1508">
            <v>254.97</v>
          </cell>
        </row>
        <row r="1509">
          <cell r="B1509" t="str">
            <v>Y12</v>
          </cell>
          <cell r="C1509" t="str">
            <v>TRAVEL TIME-1 1/2</v>
          </cell>
          <cell r="D1509">
            <v>44645.69</v>
          </cell>
          <cell r="E1509">
            <v>0</v>
          </cell>
          <cell r="F1509">
            <v>0</v>
          </cell>
          <cell r="G1509">
            <v>44645.69</v>
          </cell>
          <cell r="H1509">
            <v>91</v>
          </cell>
          <cell r="I1509" t="str">
            <v>31</v>
          </cell>
          <cell r="J1509" t="str">
            <v>NUCLEAR DIVISION</v>
          </cell>
          <cell r="K1509" t="str">
            <v>Barg</v>
          </cell>
          <cell r="L1509" t="str">
            <v>Prod</v>
          </cell>
          <cell r="M1509" t="str">
            <v>Yes</v>
          </cell>
          <cell r="N1509" t="str">
            <v>OT 1.5</v>
          </cell>
          <cell r="O1509">
            <v>1142.25</v>
          </cell>
          <cell r="P1509">
            <v>44645.69</v>
          </cell>
          <cell r="Q1509">
            <v>44645.69</v>
          </cell>
          <cell r="R1509">
            <v>0</v>
          </cell>
          <cell r="S1509">
            <v>44645.69</v>
          </cell>
        </row>
        <row r="1510">
          <cell r="B1510" t="str">
            <v>Y12</v>
          </cell>
          <cell r="C1510" t="str">
            <v>TRAVEL TIME-1 1/2</v>
          </cell>
          <cell r="D1510">
            <v>93.36</v>
          </cell>
          <cell r="E1510">
            <v>0</v>
          </cell>
          <cell r="F1510">
            <v>0</v>
          </cell>
          <cell r="G1510">
            <v>93.36</v>
          </cell>
          <cell r="H1510">
            <v>164</v>
          </cell>
          <cell r="I1510" t="str">
            <v>34</v>
          </cell>
          <cell r="J1510" t="str">
            <v>HUMAN RESRC &amp; CORP SVCS</v>
          </cell>
          <cell r="K1510" t="str">
            <v>Barg</v>
          </cell>
          <cell r="L1510" t="str">
            <v>Prod</v>
          </cell>
          <cell r="M1510" t="str">
            <v>Yes</v>
          </cell>
          <cell r="N1510" t="str">
            <v>OT 1.5</v>
          </cell>
          <cell r="O1510">
            <v>2.5</v>
          </cell>
          <cell r="P1510">
            <v>93.36</v>
          </cell>
          <cell r="Q1510">
            <v>93.36</v>
          </cell>
          <cell r="R1510">
            <v>0</v>
          </cell>
          <cell r="S1510">
            <v>93.36</v>
          </cell>
        </row>
        <row r="1511">
          <cell r="B1511" t="str">
            <v>Y12</v>
          </cell>
          <cell r="C1511" t="str">
            <v>TRAVEL TIME-1 1/2</v>
          </cell>
          <cell r="D1511">
            <v>18.54</v>
          </cell>
          <cell r="E1511">
            <v>0</v>
          </cell>
          <cell r="F1511">
            <v>0</v>
          </cell>
          <cell r="G1511">
            <v>18.54</v>
          </cell>
          <cell r="H1511">
            <v>212</v>
          </cell>
          <cell r="I1511" t="str">
            <v>51</v>
          </cell>
          <cell r="J1511" t="str">
            <v>CUSTOMER SERVICE</v>
          </cell>
          <cell r="K1511" t="str">
            <v>Barg</v>
          </cell>
          <cell r="L1511" t="str">
            <v>Prod</v>
          </cell>
          <cell r="M1511" t="str">
            <v>Yes</v>
          </cell>
          <cell r="N1511" t="str">
            <v>OT 1.5</v>
          </cell>
          <cell r="O1511">
            <v>0.5</v>
          </cell>
          <cell r="P1511">
            <v>18.54</v>
          </cell>
          <cell r="Q1511">
            <v>18.54</v>
          </cell>
          <cell r="R1511">
            <v>0</v>
          </cell>
          <cell r="S1511">
            <v>18.54</v>
          </cell>
        </row>
        <row r="1512">
          <cell r="B1512" t="str">
            <v>Y12</v>
          </cell>
          <cell r="C1512" t="str">
            <v>TRAVEL TIME-1 1/2</v>
          </cell>
          <cell r="D1512">
            <v>119353.07</v>
          </cell>
          <cell r="E1512">
            <v>0</v>
          </cell>
          <cell r="F1512">
            <v>0</v>
          </cell>
          <cell r="G1512">
            <v>119353.07</v>
          </cell>
          <cell r="H1512">
            <v>308</v>
          </cell>
          <cell r="I1512" t="str">
            <v>53</v>
          </cell>
          <cell r="J1512" t="str">
            <v>POWER SYSTEMS</v>
          </cell>
          <cell r="K1512" t="str">
            <v>Barg</v>
          </cell>
          <cell r="L1512" t="str">
            <v>Prod</v>
          </cell>
          <cell r="M1512" t="str">
            <v>Yes</v>
          </cell>
          <cell r="N1512" t="str">
            <v>OT 1.5</v>
          </cell>
          <cell r="O1512">
            <v>3533.5</v>
          </cell>
          <cell r="P1512">
            <v>119353.07</v>
          </cell>
          <cell r="Q1512">
            <v>119353.07</v>
          </cell>
          <cell r="R1512">
            <v>0</v>
          </cell>
          <cell r="S1512">
            <v>119353.07</v>
          </cell>
        </row>
        <row r="1513">
          <cell r="B1513" t="str">
            <v>Y12</v>
          </cell>
          <cell r="C1513" t="str">
            <v>TRAVEL TIME-1 1/2</v>
          </cell>
          <cell r="D1513">
            <v>98409.600000000006</v>
          </cell>
          <cell r="E1513">
            <v>0</v>
          </cell>
          <cell r="F1513">
            <v>0</v>
          </cell>
          <cell r="G1513">
            <v>98409.600000000006</v>
          </cell>
          <cell r="H1513">
            <v>429</v>
          </cell>
          <cell r="I1513" t="str">
            <v>56</v>
          </cell>
          <cell r="J1513" t="str">
            <v>POWER GENERATION</v>
          </cell>
          <cell r="K1513" t="str">
            <v>Barg</v>
          </cell>
          <cell r="L1513" t="str">
            <v>Prod</v>
          </cell>
          <cell r="M1513" t="str">
            <v>Yes</v>
          </cell>
          <cell r="N1513" t="str">
            <v>OT 1.5</v>
          </cell>
          <cell r="O1513">
            <v>2695</v>
          </cell>
          <cell r="P1513">
            <v>98409.600000000006</v>
          </cell>
          <cell r="Q1513">
            <v>98409.600000000006</v>
          </cell>
          <cell r="R1513">
            <v>0</v>
          </cell>
          <cell r="S1513">
            <v>98409.600000000006</v>
          </cell>
        </row>
        <row r="1514">
          <cell r="B1514" t="str">
            <v>Y12</v>
          </cell>
          <cell r="C1514" t="str">
            <v>TRAVEL TIME-1 1/2</v>
          </cell>
          <cell r="D1514">
            <v>1537.47</v>
          </cell>
          <cell r="E1514">
            <v>0</v>
          </cell>
          <cell r="F1514">
            <v>0</v>
          </cell>
          <cell r="G1514">
            <v>1537.47</v>
          </cell>
          <cell r="H1514">
            <v>482</v>
          </cell>
          <cell r="I1514" t="str">
            <v>58</v>
          </cell>
          <cell r="J1514" t="str">
            <v>INFO MANAGEMENT</v>
          </cell>
          <cell r="K1514" t="str">
            <v>Barg</v>
          </cell>
          <cell r="L1514" t="str">
            <v>Prod</v>
          </cell>
          <cell r="M1514" t="str">
            <v>Yes</v>
          </cell>
          <cell r="N1514" t="str">
            <v>OT 1.5</v>
          </cell>
          <cell r="O1514">
            <v>39.5</v>
          </cell>
          <cell r="P1514">
            <v>1537.47</v>
          </cell>
          <cell r="Q1514">
            <v>1537.47</v>
          </cell>
          <cell r="R1514">
            <v>0</v>
          </cell>
          <cell r="S1514">
            <v>1537.47</v>
          </cell>
        </row>
        <row r="1515">
          <cell r="B1515" t="str">
            <v>Y12</v>
          </cell>
          <cell r="C1515" t="str">
            <v>TRAVEL TIME-1 1/2</v>
          </cell>
          <cell r="D1515">
            <v>702.6</v>
          </cell>
          <cell r="E1515">
            <v>0</v>
          </cell>
          <cell r="F1515">
            <v>0</v>
          </cell>
          <cell r="G1515">
            <v>702.6</v>
          </cell>
          <cell r="H1515">
            <v>116</v>
          </cell>
          <cell r="I1515" t="str">
            <v>31</v>
          </cell>
          <cell r="J1515" t="str">
            <v>NUCLEAR DIVISION</v>
          </cell>
          <cell r="K1515" t="str">
            <v>NonBarg</v>
          </cell>
          <cell r="L1515" t="str">
            <v>Prod</v>
          </cell>
          <cell r="M1515" t="str">
            <v>Yes</v>
          </cell>
          <cell r="N1515" t="str">
            <v>OT 1.5</v>
          </cell>
          <cell r="O1515">
            <v>19.5</v>
          </cell>
          <cell r="P1515">
            <v>702.6</v>
          </cell>
          <cell r="Q1515">
            <v>0</v>
          </cell>
          <cell r="R1515">
            <v>702.6</v>
          </cell>
          <cell r="S1515">
            <v>702.6</v>
          </cell>
        </row>
        <row r="1516">
          <cell r="B1516" t="str">
            <v>Y12</v>
          </cell>
          <cell r="C1516" t="str">
            <v>TRAVEL TIME-1 1/2</v>
          </cell>
          <cell r="D1516">
            <v>120.94</v>
          </cell>
          <cell r="E1516">
            <v>0</v>
          </cell>
          <cell r="F1516">
            <v>0</v>
          </cell>
          <cell r="G1516">
            <v>120.94</v>
          </cell>
          <cell r="H1516">
            <v>222</v>
          </cell>
          <cell r="I1516" t="str">
            <v>33</v>
          </cell>
          <cell r="J1516" t="str">
            <v>FINANCIAL</v>
          </cell>
          <cell r="K1516" t="str">
            <v>NonBarg</v>
          </cell>
          <cell r="L1516" t="str">
            <v>Prod</v>
          </cell>
          <cell r="M1516" t="str">
            <v>Yes</v>
          </cell>
          <cell r="N1516" t="str">
            <v>OT 1.5</v>
          </cell>
          <cell r="O1516">
            <v>5</v>
          </cell>
          <cell r="P1516">
            <v>120.94</v>
          </cell>
          <cell r="Q1516">
            <v>0</v>
          </cell>
          <cell r="R1516">
            <v>120.94</v>
          </cell>
          <cell r="S1516">
            <v>120.94</v>
          </cell>
        </row>
        <row r="1517">
          <cell r="B1517" t="str">
            <v>Y12</v>
          </cell>
          <cell r="C1517" t="str">
            <v>TRAVEL TIME-1 1/2</v>
          </cell>
          <cell r="D1517">
            <v>18572.97</v>
          </cell>
          <cell r="E1517">
            <v>0</v>
          </cell>
          <cell r="F1517">
            <v>0</v>
          </cell>
          <cell r="G1517">
            <v>18572.97</v>
          </cell>
          <cell r="H1517">
            <v>339</v>
          </cell>
          <cell r="I1517" t="str">
            <v>34</v>
          </cell>
          <cell r="J1517" t="str">
            <v>HUMAN RESRC &amp; CORP SVCS</v>
          </cell>
          <cell r="K1517" t="str">
            <v>NonBarg</v>
          </cell>
          <cell r="L1517" t="str">
            <v>Prod</v>
          </cell>
          <cell r="M1517" t="str">
            <v>Yes</v>
          </cell>
          <cell r="N1517" t="str">
            <v>OT 1.5</v>
          </cell>
          <cell r="O1517">
            <v>644.25</v>
          </cell>
          <cell r="P1517">
            <v>18572.97</v>
          </cell>
          <cell r="Q1517">
            <v>0</v>
          </cell>
          <cell r="R1517">
            <v>18572.97</v>
          </cell>
          <cell r="S1517">
            <v>18572.97</v>
          </cell>
        </row>
        <row r="1518">
          <cell r="B1518" t="str">
            <v>Y12</v>
          </cell>
          <cell r="C1518" t="str">
            <v>TRAVEL TIME-1 1/2</v>
          </cell>
          <cell r="D1518">
            <v>13078.59</v>
          </cell>
          <cell r="E1518">
            <v>0</v>
          </cell>
          <cell r="F1518">
            <v>0</v>
          </cell>
          <cell r="G1518">
            <v>13078.59</v>
          </cell>
          <cell r="H1518">
            <v>670</v>
          </cell>
          <cell r="I1518" t="str">
            <v>51</v>
          </cell>
          <cell r="J1518" t="str">
            <v>CUSTOMER SERVICE</v>
          </cell>
          <cell r="K1518" t="str">
            <v>NonBarg</v>
          </cell>
          <cell r="L1518" t="str">
            <v>Prod</v>
          </cell>
          <cell r="M1518" t="str">
            <v>Yes</v>
          </cell>
          <cell r="N1518" t="str">
            <v>OT 1.5</v>
          </cell>
          <cell r="O1518">
            <v>572.75</v>
          </cell>
          <cell r="P1518">
            <v>13078.59</v>
          </cell>
          <cell r="Q1518">
            <v>0</v>
          </cell>
          <cell r="R1518">
            <v>13078.59</v>
          </cell>
          <cell r="S1518">
            <v>13078.59</v>
          </cell>
        </row>
        <row r="1519">
          <cell r="B1519" t="str">
            <v>Y12</v>
          </cell>
          <cell r="C1519" t="str">
            <v>TRAVEL TIME-1 1/2</v>
          </cell>
          <cell r="D1519">
            <v>6451.78</v>
          </cell>
          <cell r="E1519">
            <v>0</v>
          </cell>
          <cell r="F1519">
            <v>0</v>
          </cell>
          <cell r="G1519">
            <v>6451.78</v>
          </cell>
          <cell r="H1519">
            <v>794</v>
          </cell>
          <cell r="I1519" t="str">
            <v>53</v>
          </cell>
          <cell r="J1519" t="str">
            <v>POWER SYSTEMS</v>
          </cell>
          <cell r="K1519" t="str">
            <v>NonBarg</v>
          </cell>
          <cell r="L1519" t="str">
            <v>Prod</v>
          </cell>
          <cell r="M1519" t="str">
            <v>Yes</v>
          </cell>
          <cell r="N1519" t="str">
            <v>OT 1.5</v>
          </cell>
          <cell r="O1519">
            <v>219.5</v>
          </cell>
          <cell r="P1519">
            <v>6451.78</v>
          </cell>
          <cell r="Q1519">
            <v>0</v>
          </cell>
          <cell r="R1519">
            <v>6451.78</v>
          </cell>
          <cell r="S1519">
            <v>6451.78</v>
          </cell>
        </row>
        <row r="1520">
          <cell r="B1520" t="str">
            <v>Y12</v>
          </cell>
          <cell r="C1520" t="str">
            <v>TRAVEL TIME-1 1/2</v>
          </cell>
          <cell r="D1520">
            <v>110.81</v>
          </cell>
          <cell r="E1520">
            <v>0</v>
          </cell>
          <cell r="F1520">
            <v>0</v>
          </cell>
          <cell r="G1520">
            <v>110.81</v>
          </cell>
          <cell r="H1520">
            <v>856</v>
          </cell>
          <cell r="I1520" t="str">
            <v>54</v>
          </cell>
          <cell r="J1520" t="str">
            <v>RESOURCE PLANNING</v>
          </cell>
          <cell r="K1520" t="str">
            <v>NonBarg</v>
          </cell>
          <cell r="L1520" t="str">
            <v>Prod</v>
          </cell>
          <cell r="M1520" t="str">
            <v>Yes</v>
          </cell>
          <cell r="N1520" t="str">
            <v>OT 1.5</v>
          </cell>
          <cell r="O1520">
            <v>5</v>
          </cell>
          <cell r="P1520">
            <v>110.81</v>
          </cell>
          <cell r="Q1520">
            <v>0</v>
          </cell>
          <cell r="R1520">
            <v>110.81</v>
          </cell>
          <cell r="S1520">
            <v>110.81</v>
          </cell>
        </row>
        <row r="1521">
          <cell r="B1521" t="str">
            <v>Y12</v>
          </cell>
          <cell r="C1521" t="str">
            <v>TRAVEL TIME-1 1/2</v>
          </cell>
          <cell r="D1521">
            <v>2160.12</v>
          </cell>
          <cell r="E1521">
            <v>0</v>
          </cell>
          <cell r="F1521">
            <v>0</v>
          </cell>
          <cell r="G1521">
            <v>2160.12</v>
          </cell>
          <cell r="H1521">
            <v>957</v>
          </cell>
          <cell r="I1521" t="str">
            <v>56</v>
          </cell>
          <cell r="J1521" t="str">
            <v>POWER GENERATION</v>
          </cell>
          <cell r="K1521" t="str">
            <v>NonBarg</v>
          </cell>
          <cell r="L1521" t="str">
            <v>Prod</v>
          </cell>
          <cell r="M1521" t="str">
            <v>Yes</v>
          </cell>
          <cell r="N1521" t="str">
            <v>OT 1.5</v>
          </cell>
          <cell r="O1521">
            <v>56</v>
          </cell>
          <cell r="P1521">
            <v>2160.12</v>
          </cell>
          <cell r="Q1521">
            <v>0</v>
          </cell>
          <cell r="R1521">
            <v>2160.12</v>
          </cell>
          <cell r="S1521">
            <v>2160.12</v>
          </cell>
        </row>
        <row r="1522">
          <cell r="B1522" t="str">
            <v>Y12</v>
          </cell>
          <cell r="C1522" t="str">
            <v>TRAVEL TIME-1 1/2</v>
          </cell>
          <cell r="D1522">
            <v>123.61</v>
          </cell>
          <cell r="E1522">
            <v>0</v>
          </cell>
          <cell r="F1522">
            <v>0</v>
          </cell>
          <cell r="G1522">
            <v>123.61</v>
          </cell>
          <cell r="H1522">
            <v>1059</v>
          </cell>
          <cell r="I1522" t="str">
            <v>58</v>
          </cell>
          <cell r="J1522" t="str">
            <v>INFO MANAGEMENT</v>
          </cell>
          <cell r="K1522" t="str">
            <v>NonBarg</v>
          </cell>
          <cell r="L1522" t="str">
            <v>Prod</v>
          </cell>
          <cell r="M1522" t="str">
            <v>Yes</v>
          </cell>
          <cell r="N1522" t="str">
            <v>OT 1.5</v>
          </cell>
          <cell r="O1522">
            <v>5.5</v>
          </cell>
          <cell r="P1522">
            <v>123.61</v>
          </cell>
          <cell r="Q1522">
            <v>0</v>
          </cell>
          <cell r="R1522">
            <v>123.61</v>
          </cell>
          <cell r="S1522">
            <v>123.61</v>
          </cell>
        </row>
        <row r="1523">
          <cell r="B1523" t="str">
            <v>Y13</v>
          </cell>
          <cell r="C1523" t="str">
            <v>EQUIP BRKDWN-1 1/2</v>
          </cell>
          <cell r="D1523">
            <v>74354.95</v>
          </cell>
          <cell r="E1523">
            <v>0</v>
          </cell>
          <cell r="F1523">
            <v>0</v>
          </cell>
          <cell r="G1523">
            <v>74354.95</v>
          </cell>
          <cell r="H1523">
            <v>309</v>
          </cell>
          <cell r="I1523" t="str">
            <v>53</v>
          </cell>
          <cell r="J1523" t="str">
            <v>POWER SYSTEMS</v>
          </cell>
          <cell r="K1523" t="str">
            <v>Barg</v>
          </cell>
          <cell r="L1523" t="str">
            <v>Prod</v>
          </cell>
          <cell r="M1523" t="str">
            <v>Yes</v>
          </cell>
          <cell r="N1523" t="str">
            <v>OT 1.5</v>
          </cell>
          <cell r="O1523">
            <v>2059</v>
          </cell>
          <cell r="P1523">
            <v>74354.95</v>
          </cell>
          <cell r="Q1523">
            <v>74354.95</v>
          </cell>
          <cell r="R1523">
            <v>0</v>
          </cell>
          <cell r="S1523">
            <v>74354.95</v>
          </cell>
        </row>
        <row r="1524">
          <cell r="B1524" t="str">
            <v>Y14</v>
          </cell>
          <cell r="C1524" t="str">
            <v>SAFETY MEETING-1 1/2</v>
          </cell>
          <cell r="D1524">
            <v>850.31</v>
          </cell>
          <cell r="E1524">
            <v>0</v>
          </cell>
          <cell r="F1524">
            <v>0</v>
          </cell>
          <cell r="G1524">
            <v>850.31</v>
          </cell>
          <cell r="H1524">
            <v>92</v>
          </cell>
          <cell r="I1524" t="str">
            <v>31</v>
          </cell>
          <cell r="J1524" t="str">
            <v>NUCLEAR DIVISION</v>
          </cell>
          <cell r="K1524" t="str">
            <v>Barg</v>
          </cell>
          <cell r="L1524" t="str">
            <v>Prod</v>
          </cell>
          <cell r="M1524" t="str">
            <v>Yes</v>
          </cell>
          <cell r="N1524" t="str">
            <v>OT 1.5</v>
          </cell>
          <cell r="O1524">
            <v>22.75</v>
          </cell>
          <cell r="P1524">
            <v>850.31</v>
          </cell>
          <cell r="Q1524">
            <v>850.31</v>
          </cell>
          <cell r="R1524">
            <v>0</v>
          </cell>
          <cell r="S1524">
            <v>850.31</v>
          </cell>
        </row>
        <row r="1525">
          <cell r="B1525" t="str">
            <v>Y14</v>
          </cell>
          <cell r="C1525" t="str">
            <v>SAFETY MEETING-1 1/2</v>
          </cell>
          <cell r="D1525">
            <v>293828.5</v>
          </cell>
          <cell r="E1525">
            <v>0</v>
          </cell>
          <cell r="F1525">
            <v>0</v>
          </cell>
          <cell r="G1525">
            <v>293828.5</v>
          </cell>
          <cell r="H1525">
            <v>310</v>
          </cell>
          <cell r="I1525" t="str">
            <v>53</v>
          </cell>
          <cell r="J1525" t="str">
            <v>POWER SYSTEMS</v>
          </cell>
          <cell r="K1525" t="str">
            <v>Barg</v>
          </cell>
          <cell r="L1525" t="str">
            <v>Prod</v>
          </cell>
          <cell r="M1525" t="str">
            <v>Yes</v>
          </cell>
          <cell r="N1525" t="str">
            <v>OT 1.5</v>
          </cell>
          <cell r="O1525">
            <v>8271.75</v>
          </cell>
          <cell r="P1525">
            <v>293828.5</v>
          </cell>
          <cell r="Q1525">
            <v>293828.5</v>
          </cell>
          <cell r="R1525">
            <v>0</v>
          </cell>
          <cell r="S1525">
            <v>293828.5</v>
          </cell>
        </row>
        <row r="1526">
          <cell r="B1526" t="str">
            <v>Y14</v>
          </cell>
          <cell r="C1526" t="str">
            <v>SAFETY MEETING-1 1/2</v>
          </cell>
          <cell r="D1526">
            <v>6832.6</v>
          </cell>
          <cell r="E1526">
            <v>0</v>
          </cell>
          <cell r="F1526">
            <v>0</v>
          </cell>
          <cell r="G1526">
            <v>6832.6</v>
          </cell>
          <cell r="H1526">
            <v>430</v>
          </cell>
          <cell r="I1526" t="str">
            <v>56</v>
          </cell>
          <cell r="J1526" t="str">
            <v>POWER GENERATION</v>
          </cell>
          <cell r="K1526" t="str">
            <v>Barg</v>
          </cell>
          <cell r="L1526" t="str">
            <v>Prod</v>
          </cell>
          <cell r="M1526" t="str">
            <v>Yes</v>
          </cell>
          <cell r="N1526" t="str">
            <v>OT 1.5</v>
          </cell>
          <cell r="O1526">
            <v>186.25</v>
          </cell>
          <cell r="P1526">
            <v>6832.6</v>
          </cell>
          <cell r="Q1526">
            <v>6832.6</v>
          </cell>
          <cell r="R1526">
            <v>0</v>
          </cell>
          <cell r="S1526">
            <v>6832.6</v>
          </cell>
        </row>
        <row r="1527">
          <cell r="B1527" t="str">
            <v>Y14</v>
          </cell>
          <cell r="C1527" t="str">
            <v>SAFETY MEETING-1 1/2</v>
          </cell>
          <cell r="D1527">
            <v>416.13</v>
          </cell>
          <cell r="E1527">
            <v>0</v>
          </cell>
          <cell r="F1527">
            <v>0</v>
          </cell>
          <cell r="G1527">
            <v>416.13</v>
          </cell>
          <cell r="H1527">
            <v>795</v>
          </cell>
          <cell r="I1527" t="str">
            <v>53</v>
          </cell>
          <cell r="J1527" t="str">
            <v>POWER SYSTEMS</v>
          </cell>
          <cell r="K1527" t="str">
            <v>NonBarg</v>
          </cell>
          <cell r="L1527" t="str">
            <v>Prod</v>
          </cell>
          <cell r="M1527" t="str">
            <v>Yes</v>
          </cell>
          <cell r="N1527" t="str">
            <v>OT 1.5</v>
          </cell>
          <cell r="O1527">
            <v>11</v>
          </cell>
          <cell r="P1527">
            <v>416.13</v>
          </cell>
          <cell r="Q1527">
            <v>0</v>
          </cell>
          <cell r="R1527">
            <v>416.13</v>
          </cell>
          <cell r="S1527">
            <v>416.13</v>
          </cell>
        </row>
        <row r="1528">
          <cell r="B1528" t="str">
            <v>Y15</v>
          </cell>
          <cell r="C1528" t="str">
            <v>CO/UNION MTG 1 1/2</v>
          </cell>
          <cell r="D1528">
            <v>397.47</v>
          </cell>
          <cell r="E1528">
            <v>0</v>
          </cell>
          <cell r="F1528">
            <v>0</v>
          </cell>
          <cell r="G1528">
            <v>397.47</v>
          </cell>
          <cell r="H1528">
            <v>93</v>
          </cell>
          <cell r="I1528" t="str">
            <v>31</v>
          </cell>
          <cell r="J1528" t="str">
            <v>NUCLEAR DIVISION</v>
          </cell>
          <cell r="K1528" t="str">
            <v>Barg</v>
          </cell>
          <cell r="L1528" t="str">
            <v>Prod</v>
          </cell>
          <cell r="M1528" t="str">
            <v>Yes</v>
          </cell>
          <cell r="N1528" t="str">
            <v>OT 1.5</v>
          </cell>
          <cell r="O1528">
            <v>11</v>
          </cell>
          <cell r="P1528">
            <v>397.47</v>
          </cell>
          <cell r="Q1528">
            <v>397.47</v>
          </cell>
          <cell r="R1528">
            <v>0</v>
          </cell>
          <cell r="S1528">
            <v>397.47</v>
          </cell>
        </row>
        <row r="1529">
          <cell r="B1529" t="str">
            <v>Y15</v>
          </cell>
          <cell r="C1529" t="str">
            <v>CO/UNION MTG 1 1/2</v>
          </cell>
          <cell r="D1529">
            <v>4902.8100000000004</v>
          </cell>
          <cell r="E1529">
            <v>0</v>
          </cell>
          <cell r="F1529">
            <v>0</v>
          </cell>
          <cell r="G1529">
            <v>4902.8100000000004</v>
          </cell>
          <cell r="H1529">
            <v>311</v>
          </cell>
          <cell r="I1529" t="str">
            <v>53</v>
          </cell>
          <cell r="J1529" t="str">
            <v>POWER SYSTEMS</v>
          </cell>
          <cell r="K1529" t="str">
            <v>Barg</v>
          </cell>
          <cell r="L1529" t="str">
            <v>Prod</v>
          </cell>
          <cell r="M1529" t="str">
            <v>Yes</v>
          </cell>
          <cell r="N1529" t="str">
            <v>OT 1.5</v>
          </cell>
          <cell r="O1529">
            <v>132</v>
          </cell>
          <cell r="P1529">
            <v>4902.8100000000004</v>
          </cell>
          <cell r="Q1529">
            <v>4902.8100000000004</v>
          </cell>
          <cell r="R1529">
            <v>0</v>
          </cell>
          <cell r="S1529">
            <v>4902.8100000000004</v>
          </cell>
        </row>
        <row r="1530">
          <cell r="B1530" t="str">
            <v>Y15</v>
          </cell>
          <cell r="C1530" t="str">
            <v>CO/UNION MTG 1 1/2</v>
          </cell>
          <cell r="D1530">
            <v>1454.04</v>
          </cell>
          <cell r="E1530">
            <v>0</v>
          </cell>
          <cell r="F1530">
            <v>0</v>
          </cell>
          <cell r="G1530">
            <v>1454.04</v>
          </cell>
          <cell r="H1530">
            <v>431</v>
          </cell>
          <cell r="I1530" t="str">
            <v>56</v>
          </cell>
          <cell r="J1530" t="str">
            <v>POWER GENERATION</v>
          </cell>
          <cell r="K1530" t="str">
            <v>Barg</v>
          </cell>
          <cell r="L1530" t="str">
            <v>Prod</v>
          </cell>
          <cell r="M1530" t="str">
            <v>Yes</v>
          </cell>
          <cell r="N1530" t="str">
            <v>OT 1.5</v>
          </cell>
          <cell r="O1530">
            <v>39</v>
          </cell>
          <cell r="P1530">
            <v>1454.04</v>
          </cell>
          <cell r="Q1530">
            <v>1454.04</v>
          </cell>
          <cell r="R1530">
            <v>0</v>
          </cell>
          <cell r="S1530">
            <v>1454.04</v>
          </cell>
        </row>
        <row r="1531">
          <cell r="B1531" t="str">
            <v>Y15</v>
          </cell>
          <cell r="C1531" t="str">
            <v>CO/UNION MTG 1 1/2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958</v>
          </cell>
          <cell r="I1531" t="str">
            <v>56</v>
          </cell>
          <cell r="J1531" t="str">
            <v>POWER GENERATION</v>
          </cell>
          <cell r="K1531" t="str">
            <v>NonBarg</v>
          </cell>
          <cell r="L1531" t="str">
            <v>Prod</v>
          </cell>
          <cell r="M1531" t="str">
            <v>Yes</v>
          </cell>
          <cell r="N1531" t="str">
            <v>OT 1.5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Y16</v>
          </cell>
          <cell r="C1532" t="str">
            <v>OTHER MEETING-1 1/2</v>
          </cell>
          <cell r="D1532">
            <v>244898.91</v>
          </cell>
          <cell r="E1532">
            <v>0</v>
          </cell>
          <cell r="F1532">
            <v>0</v>
          </cell>
          <cell r="G1532">
            <v>244898.91</v>
          </cell>
          <cell r="H1532">
            <v>94</v>
          </cell>
          <cell r="I1532" t="str">
            <v>31</v>
          </cell>
          <cell r="J1532" t="str">
            <v>NUCLEAR DIVISION</v>
          </cell>
          <cell r="K1532" t="str">
            <v>Barg</v>
          </cell>
          <cell r="L1532" t="str">
            <v>Prod</v>
          </cell>
          <cell r="M1532" t="str">
            <v>Yes</v>
          </cell>
          <cell r="N1532" t="str">
            <v>OT 1.5</v>
          </cell>
          <cell r="O1532">
            <v>6484</v>
          </cell>
          <cell r="P1532">
            <v>244898.91</v>
          </cell>
          <cell r="Q1532">
            <v>244898.91</v>
          </cell>
          <cell r="R1532">
            <v>0</v>
          </cell>
          <cell r="S1532">
            <v>244898.91</v>
          </cell>
        </row>
        <row r="1533">
          <cell r="B1533" t="str">
            <v>Y16</v>
          </cell>
          <cell r="C1533" t="str">
            <v>OTHER MEETING-1 1/2</v>
          </cell>
          <cell r="D1533">
            <v>44420.31</v>
          </cell>
          <cell r="E1533">
            <v>0</v>
          </cell>
          <cell r="F1533">
            <v>0</v>
          </cell>
          <cell r="G1533">
            <v>44420.31</v>
          </cell>
          <cell r="H1533">
            <v>312</v>
          </cell>
          <cell r="I1533" t="str">
            <v>53</v>
          </cell>
          <cell r="J1533" t="str">
            <v>POWER SYSTEMS</v>
          </cell>
          <cell r="K1533" t="str">
            <v>Barg</v>
          </cell>
          <cell r="L1533" t="str">
            <v>Prod</v>
          </cell>
          <cell r="M1533" t="str">
            <v>Yes</v>
          </cell>
          <cell r="N1533" t="str">
            <v>OT 1.5</v>
          </cell>
          <cell r="O1533">
            <v>1292.25</v>
          </cell>
          <cell r="P1533">
            <v>44420.31</v>
          </cell>
          <cell r="Q1533">
            <v>44420.31</v>
          </cell>
          <cell r="R1533">
            <v>0</v>
          </cell>
          <cell r="S1533">
            <v>44420.31</v>
          </cell>
        </row>
        <row r="1534">
          <cell r="B1534" t="str">
            <v>Y16</v>
          </cell>
          <cell r="C1534" t="str">
            <v>OTHER MEETING-1 1/2</v>
          </cell>
          <cell r="D1534">
            <v>3164.72</v>
          </cell>
          <cell r="E1534">
            <v>0</v>
          </cell>
          <cell r="F1534">
            <v>0</v>
          </cell>
          <cell r="G1534">
            <v>3164.72</v>
          </cell>
          <cell r="H1534">
            <v>432</v>
          </cell>
          <cell r="I1534" t="str">
            <v>56</v>
          </cell>
          <cell r="J1534" t="str">
            <v>POWER GENERATION</v>
          </cell>
          <cell r="K1534" t="str">
            <v>Barg</v>
          </cell>
          <cell r="L1534" t="str">
            <v>Prod</v>
          </cell>
          <cell r="M1534" t="str">
            <v>Yes</v>
          </cell>
          <cell r="N1534" t="str">
            <v>OT 1.5</v>
          </cell>
          <cell r="O1534">
            <v>80</v>
          </cell>
          <cell r="P1534">
            <v>3164.72</v>
          </cell>
          <cell r="Q1534">
            <v>3164.72</v>
          </cell>
          <cell r="R1534">
            <v>0</v>
          </cell>
          <cell r="S1534">
            <v>3164.72</v>
          </cell>
        </row>
        <row r="1535">
          <cell r="B1535" t="str">
            <v>Y16</v>
          </cell>
          <cell r="C1535" t="str">
            <v>OTHER MEETING-1 1/2</v>
          </cell>
          <cell r="D1535">
            <v>352.69</v>
          </cell>
          <cell r="E1535">
            <v>0</v>
          </cell>
          <cell r="F1535">
            <v>0</v>
          </cell>
          <cell r="G1535">
            <v>352.69</v>
          </cell>
          <cell r="H1535">
            <v>117</v>
          </cell>
          <cell r="I1535" t="str">
            <v>31</v>
          </cell>
          <cell r="J1535" t="str">
            <v>NUCLEAR DIVISION</v>
          </cell>
          <cell r="K1535" t="str">
            <v>NonBarg</v>
          </cell>
          <cell r="L1535" t="str">
            <v>Prod</v>
          </cell>
          <cell r="M1535" t="str">
            <v>Yes</v>
          </cell>
          <cell r="N1535" t="str">
            <v>OT 1.5</v>
          </cell>
          <cell r="O1535">
            <v>11</v>
          </cell>
          <cell r="P1535">
            <v>352.69</v>
          </cell>
          <cell r="Q1535">
            <v>0</v>
          </cell>
          <cell r="R1535">
            <v>352.69</v>
          </cell>
          <cell r="S1535">
            <v>352.69</v>
          </cell>
        </row>
        <row r="1536">
          <cell r="B1536" t="str">
            <v>Y16</v>
          </cell>
          <cell r="C1536" t="str">
            <v>OTHER MEETING-1 1/2</v>
          </cell>
          <cell r="D1536">
            <v>135.84</v>
          </cell>
          <cell r="E1536">
            <v>0</v>
          </cell>
          <cell r="F1536">
            <v>0</v>
          </cell>
          <cell r="G1536">
            <v>135.84</v>
          </cell>
          <cell r="H1536">
            <v>340</v>
          </cell>
          <cell r="I1536" t="str">
            <v>34</v>
          </cell>
          <cell r="J1536" t="str">
            <v>HUMAN RESRC &amp; CORP SVCS</v>
          </cell>
          <cell r="K1536" t="str">
            <v>NonBarg</v>
          </cell>
          <cell r="L1536" t="str">
            <v>Prod</v>
          </cell>
          <cell r="M1536" t="str">
            <v>Yes</v>
          </cell>
          <cell r="N1536" t="str">
            <v>OT 1.5</v>
          </cell>
          <cell r="O1536">
            <v>8</v>
          </cell>
          <cell r="P1536">
            <v>135.84</v>
          </cell>
          <cell r="Q1536">
            <v>0</v>
          </cell>
          <cell r="R1536">
            <v>135.84</v>
          </cell>
          <cell r="S1536">
            <v>135.84</v>
          </cell>
        </row>
        <row r="1537">
          <cell r="B1537" t="str">
            <v>Y16</v>
          </cell>
          <cell r="C1537" t="str">
            <v>OTHER MEETING-1 1/2</v>
          </cell>
          <cell r="D1537">
            <v>36</v>
          </cell>
          <cell r="E1537">
            <v>0</v>
          </cell>
          <cell r="F1537">
            <v>0</v>
          </cell>
          <cell r="G1537">
            <v>36</v>
          </cell>
          <cell r="H1537">
            <v>796</v>
          </cell>
          <cell r="I1537" t="str">
            <v>53</v>
          </cell>
          <cell r="J1537" t="str">
            <v>POWER SYSTEMS</v>
          </cell>
          <cell r="K1537" t="str">
            <v>NonBarg</v>
          </cell>
          <cell r="L1537" t="str">
            <v>Prod</v>
          </cell>
          <cell r="M1537" t="str">
            <v>Yes</v>
          </cell>
          <cell r="N1537" t="str">
            <v>OT 1.5</v>
          </cell>
          <cell r="O1537">
            <v>1</v>
          </cell>
          <cell r="P1537">
            <v>36</v>
          </cell>
          <cell r="Q1537">
            <v>0</v>
          </cell>
          <cell r="R1537">
            <v>36</v>
          </cell>
          <cell r="S1537">
            <v>36</v>
          </cell>
        </row>
        <row r="1538">
          <cell r="B1538" t="str">
            <v>Y17</v>
          </cell>
          <cell r="C1538" t="str">
            <v>RAIN TIME-1 1/2</v>
          </cell>
          <cell r="D1538">
            <v>376.85</v>
          </cell>
          <cell r="E1538">
            <v>0</v>
          </cell>
          <cell r="F1538">
            <v>0</v>
          </cell>
          <cell r="G1538">
            <v>376.85</v>
          </cell>
          <cell r="H1538">
            <v>165</v>
          </cell>
          <cell r="I1538" t="str">
            <v>34</v>
          </cell>
          <cell r="J1538" t="str">
            <v>HUMAN RESRC &amp; CORP SVCS</v>
          </cell>
          <cell r="K1538" t="str">
            <v>Barg</v>
          </cell>
          <cell r="L1538" t="str">
            <v>Prod</v>
          </cell>
          <cell r="M1538" t="str">
            <v>Yes</v>
          </cell>
          <cell r="N1538" t="str">
            <v>OT 1.5</v>
          </cell>
          <cell r="O1538">
            <v>10</v>
          </cell>
          <cell r="P1538">
            <v>376.85</v>
          </cell>
          <cell r="Q1538">
            <v>376.85</v>
          </cell>
          <cell r="R1538">
            <v>0</v>
          </cell>
          <cell r="S1538">
            <v>376.85</v>
          </cell>
        </row>
        <row r="1539">
          <cell r="B1539" t="str">
            <v>Y17</v>
          </cell>
          <cell r="C1539" t="str">
            <v>RAIN TIME-1 1/2</v>
          </cell>
          <cell r="D1539">
            <v>37.08</v>
          </cell>
          <cell r="E1539">
            <v>0</v>
          </cell>
          <cell r="F1539">
            <v>0</v>
          </cell>
          <cell r="G1539">
            <v>37.08</v>
          </cell>
          <cell r="H1539">
            <v>213</v>
          </cell>
          <cell r="I1539" t="str">
            <v>51</v>
          </cell>
          <cell r="J1539" t="str">
            <v>CUSTOMER SERVICE</v>
          </cell>
          <cell r="K1539" t="str">
            <v>Barg</v>
          </cell>
          <cell r="L1539" t="str">
            <v>Prod</v>
          </cell>
          <cell r="M1539" t="str">
            <v>Yes</v>
          </cell>
          <cell r="N1539" t="str">
            <v>OT 1.5</v>
          </cell>
          <cell r="O1539">
            <v>1</v>
          </cell>
          <cell r="P1539">
            <v>37.08</v>
          </cell>
          <cell r="Q1539">
            <v>37.08</v>
          </cell>
          <cell r="R1539">
            <v>0</v>
          </cell>
          <cell r="S1539">
            <v>37.08</v>
          </cell>
        </row>
        <row r="1540">
          <cell r="B1540" t="str">
            <v>Y17</v>
          </cell>
          <cell r="C1540" t="str">
            <v>RAIN TIME-1 1/2</v>
          </cell>
          <cell r="D1540">
            <v>299961.21999999997</v>
          </cell>
          <cell r="E1540">
            <v>0</v>
          </cell>
          <cell r="F1540">
            <v>0</v>
          </cell>
          <cell r="G1540">
            <v>299961.21999999997</v>
          </cell>
          <cell r="H1540">
            <v>313</v>
          </cell>
          <cell r="I1540" t="str">
            <v>53</v>
          </cell>
          <cell r="J1540" t="str">
            <v>POWER SYSTEMS</v>
          </cell>
          <cell r="K1540" t="str">
            <v>Barg</v>
          </cell>
          <cell r="L1540" t="str">
            <v>Prod</v>
          </cell>
          <cell r="M1540" t="str">
            <v>Yes</v>
          </cell>
          <cell r="N1540" t="str">
            <v>OT 1.5</v>
          </cell>
          <cell r="O1540">
            <v>8167</v>
          </cell>
          <cell r="P1540">
            <v>299961.21999999997</v>
          </cell>
          <cell r="Q1540">
            <v>299961.21999999997</v>
          </cell>
          <cell r="R1540">
            <v>0</v>
          </cell>
          <cell r="S1540">
            <v>299961.21999999997</v>
          </cell>
        </row>
        <row r="1541">
          <cell r="B1541" t="str">
            <v>Y18</v>
          </cell>
          <cell r="C1541" t="str">
            <v>SERV CREWS 1 1/2</v>
          </cell>
          <cell r="D1541">
            <v>39899.660000000003</v>
          </cell>
          <cell r="E1541">
            <v>0</v>
          </cell>
          <cell r="F1541">
            <v>0</v>
          </cell>
          <cell r="G1541">
            <v>39899.660000000003</v>
          </cell>
          <cell r="H1541">
            <v>314</v>
          </cell>
          <cell r="I1541" t="str">
            <v>53</v>
          </cell>
          <cell r="J1541" t="str">
            <v>POWER SYSTEMS</v>
          </cell>
          <cell r="K1541" t="str">
            <v>Barg</v>
          </cell>
          <cell r="L1541" t="str">
            <v>Prod</v>
          </cell>
          <cell r="M1541" t="str">
            <v>Yes</v>
          </cell>
          <cell r="N1541" t="str">
            <v>OT 1.5</v>
          </cell>
          <cell r="O1541">
            <v>1330.25</v>
          </cell>
          <cell r="P1541">
            <v>39899.660000000003</v>
          </cell>
          <cell r="Q1541">
            <v>39899.660000000003</v>
          </cell>
          <cell r="R1541">
            <v>0</v>
          </cell>
          <cell r="S1541">
            <v>39899.660000000003</v>
          </cell>
        </row>
        <row r="1542">
          <cell r="B1542" t="str">
            <v>Y21</v>
          </cell>
          <cell r="C1542" t="str">
            <v>TIME &amp; ONE HALF OT</v>
          </cell>
          <cell r="D1542">
            <v>6078538.3099999996</v>
          </cell>
          <cell r="E1542">
            <v>0</v>
          </cell>
          <cell r="F1542">
            <v>0</v>
          </cell>
          <cell r="G1542">
            <v>6078538.3099999996</v>
          </cell>
          <cell r="H1542">
            <v>95</v>
          </cell>
          <cell r="I1542" t="str">
            <v>31</v>
          </cell>
          <cell r="J1542" t="str">
            <v>NUCLEAR DIVISION</v>
          </cell>
          <cell r="K1542" t="str">
            <v>Barg</v>
          </cell>
          <cell r="L1542" t="str">
            <v>Prod</v>
          </cell>
          <cell r="M1542" t="str">
            <v>Yes</v>
          </cell>
          <cell r="N1542" t="str">
            <v>OT 1.5</v>
          </cell>
          <cell r="O1542">
            <v>162128</v>
          </cell>
          <cell r="P1542">
            <v>6078538.3099999996</v>
          </cell>
          <cell r="Q1542">
            <v>6078538.3099999996</v>
          </cell>
          <cell r="R1542">
            <v>0</v>
          </cell>
          <cell r="S1542">
            <v>6078538.3099999996</v>
          </cell>
        </row>
        <row r="1543">
          <cell r="B1543" t="str">
            <v>Y21</v>
          </cell>
          <cell r="C1543" t="str">
            <v>TIME &amp; ONE HALF OT</v>
          </cell>
          <cell r="D1543">
            <v>15524.56</v>
          </cell>
          <cell r="E1543">
            <v>0</v>
          </cell>
          <cell r="F1543">
            <v>0</v>
          </cell>
          <cell r="G1543">
            <v>15524.56</v>
          </cell>
          <cell r="H1543">
            <v>166</v>
          </cell>
          <cell r="I1543" t="str">
            <v>34</v>
          </cell>
          <cell r="J1543" t="str">
            <v>HUMAN RESRC &amp; CORP SVCS</v>
          </cell>
          <cell r="K1543" t="str">
            <v>Barg</v>
          </cell>
          <cell r="L1543" t="str">
            <v>Prod</v>
          </cell>
          <cell r="M1543" t="str">
            <v>Yes</v>
          </cell>
          <cell r="N1543" t="str">
            <v>OT 1.5</v>
          </cell>
          <cell r="O1543">
            <v>415.75</v>
          </cell>
          <cell r="P1543">
            <v>15524.56</v>
          </cell>
          <cell r="Q1543">
            <v>15524.56</v>
          </cell>
          <cell r="R1543">
            <v>0</v>
          </cell>
          <cell r="S1543">
            <v>15524.56</v>
          </cell>
        </row>
        <row r="1544">
          <cell r="B1544" t="str">
            <v>Y21</v>
          </cell>
          <cell r="C1544" t="str">
            <v>TIME &amp; ONE HALF OT</v>
          </cell>
          <cell r="D1544">
            <v>37418.769999999997</v>
          </cell>
          <cell r="E1544">
            <v>0</v>
          </cell>
          <cell r="F1544">
            <v>0</v>
          </cell>
          <cell r="G1544">
            <v>37418.769999999997</v>
          </cell>
          <cell r="H1544">
            <v>214</v>
          </cell>
          <cell r="I1544" t="str">
            <v>51</v>
          </cell>
          <cell r="J1544" t="str">
            <v>CUSTOMER SERVICE</v>
          </cell>
          <cell r="K1544" t="str">
            <v>Barg</v>
          </cell>
          <cell r="L1544" t="str">
            <v>Prod</v>
          </cell>
          <cell r="M1544" t="str">
            <v>Yes</v>
          </cell>
          <cell r="N1544" t="str">
            <v>OT 1.5</v>
          </cell>
          <cell r="O1544">
            <v>1062.5</v>
          </cell>
          <cell r="P1544">
            <v>37418.769999999997</v>
          </cell>
          <cell r="Q1544">
            <v>37418.769999999997</v>
          </cell>
          <cell r="R1544">
            <v>0</v>
          </cell>
          <cell r="S1544">
            <v>37418.769999999997</v>
          </cell>
        </row>
        <row r="1545">
          <cell r="B1545" t="str">
            <v>Y21</v>
          </cell>
          <cell r="C1545" t="str">
            <v>TIME &amp; ONE HALF OT</v>
          </cell>
          <cell r="D1545">
            <v>36567448.579999998</v>
          </cell>
          <cell r="E1545">
            <v>0</v>
          </cell>
          <cell r="F1545">
            <v>0</v>
          </cell>
          <cell r="G1545">
            <v>36567448.579999998</v>
          </cell>
          <cell r="H1545">
            <v>315</v>
          </cell>
          <cell r="I1545" t="str">
            <v>53</v>
          </cell>
          <cell r="J1545" t="str">
            <v>POWER SYSTEMS</v>
          </cell>
          <cell r="K1545" t="str">
            <v>Barg</v>
          </cell>
          <cell r="L1545" t="str">
            <v>Prod</v>
          </cell>
          <cell r="M1545" t="str">
            <v>Yes</v>
          </cell>
          <cell r="N1545" t="str">
            <v>OT 1.5</v>
          </cell>
          <cell r="O1545">
            <v>1032851.25</v>
          </cell>
          <cell r="P1545">
            <v>36567448.579999998</v>
          </cell>
          <cell r="Q1545">
            <v>36567448.579999998</v>
          </cell>
          <cell r="R1545">
            <v>0</v>
          </cell>
          <cell r="S1545">
            <v>36567448.579999998</v>
          </cell>
        </row>
        <row r="1546">
          <cell r="B1546" t="str">
            <v>Y21</v>
          </cell>
          <cell r="C1546" t="str">
            <v>TIME &amp; ONE HALF OT</v>
          </cell>
          <cell r="D1546">
            <v>6362659.4299999997</v>
          </cell>
          <cell r="E1546">
            <v>0</v>
          </cell>
          <cell r="F1546">
            <v>0</v>
          </cell>
          <cell r="G1546">
            <v>6362659.4299999997</v>
          </cell>
          <cell r="H1546">
            <v>433</v>
          </cell>
          <cell r="I1546" t="str">
            <v>56</v>
          </cell>
          <cell r="J1546" t="str">
            <v>POWER GENERATION</v>
          </cell>
          <cell r="K1546" t="str">
            <v>Barg</v>
          </cell>
          <cell r="L1546" t="str">
            <v>Prod</v>
          </cell>
          <cell r="M1546" t="str">
            <v>Yes</v>
          </cell>
          <cell r="N1546" t="str">
            <v>OT 1.5</v>
          </cell>
          <cell r="O1546">
            <v>173236.5</v>
          </cell>
          <cell r="P1546">
            <v>6362659.4299999997</v>
          </cell>
          <cell r="Q1546">
            <v>6362659.4299999997</v>
          </cell>
          <cell r="R1546">
            <v>0</v>
          </cell>
          <cell r="S1546">
            <v>6362659.4299999997</v>
          </cell>
        </row>
        <row r="1547">
          <cell r="B1547" t="str">
            <v>Y21</v>
          </cell>
          <cell r="C1547" t="str">
            <v>TIME &amp; ONE HALF OT</v>
          </cell>
          <cell r="D1547">
            <v>195654.26</v>
          </cell>
          <cell r="E1547">
            <v>0</v>
          </cell>
          <cell r="F1547">
            <v>0</v>
          </cell>
          <cell r="G1547">
            <v>195654.26</v>
          </cell>
          <cell r="H1547">
            <v>483</v>
          </cell>
          <cell r="I1547" t="str">
            <v>58</v>
          </cell>
          <cell r="J1547" t="str">
            <v>INFO MANAGEMENT</v>
          </cell>
          <cell r="K1547" t="str">
            <v>Barg</v>
          </cell>
          <cell r="L1547" t="str">
            <v>Prod</v>
          </cell>
          <cell r="M1547" t="str">
            <v>Yes</v>
          </cell>
          <cell r="N1547" t="str">
            <v>OT 1.5</v>
          </cell>
          <cell r="O1547">
            <v>5035</v>
          </cell>
          <cell r="P1547">
            <v>195654.26</v>
          </cell>
          <cell r="Q1547">
            <v>195654.26</v>
          </cell>
          <cell r="R1547">
            <v>0</v>
          </cell>
          <cell r="S1547">
            <v>195654.26</v>
          </cell>
        </row>
        <row r="1548">
          <cell r="B1548" t="str">
            <v>Y21</v>
          </cell>
          <cell r="C1548" t="str">
            <v>TIME &amp; ONE HALF OT</v>
          </cell>
          <cell r="D1548">
            <v>520902.32</v>
          </cell>
          <cell r="E1548">
            <v>0</v>
          </cell>
          <cell r="F1548">
            <v>0</v>
          </cell>
          <cell r="G1548">
            <v>520902.32</v>
          </cell>
          <cell r="H1548">
            <v>118</v>
          </cell>
          <cell r="I1548" t="str">
            <v>31</v>
          </cell>
          <cell r="J1548" t="str">
            <v>NUCLEAR DIVISION</v>
          </cell>
          <cell r="K1548" t="str">
            <v>NonBarg</v>
          </cell>
          <cell r="L1548" t="str">
            <v>Prod</v>
          </cell>
          <cell r="M1548" t="str">
            <v>Yes</v>
          </cell>
          <cell r="N1548" t="str">
            <v>OT 1.5</v>
          </cell>
          <cell r="O1548">
            <v>14264.75</v>
          </cell>
          <cell r="P1548">
            <v>520902.32</v>
          </cell>
          <cell r="Q1548">
            <v>0</v>
          </cell>
          <cell r="R1548">
            <v>520902.32</v>
          </cell>
          <cell r="S1548">
            <v>520902.32</v>
          </cell>
        </row>
        <row r="1549">
          <cell r="B1549" t="str">
            <v>Y21</v>
          </cell>
          <cell r="C1549" t="str">
            <v>TIME &amp; ONE HALF OT</v>
          </cell>
          <cell r="D1549">
            <v>51279.63</v>
          </cell>
          <cell r="E1549">
            <v>0</v>
          </cell>
          <cell r="F1549">
            <v>0</v>
          </cell>
          <cell r="G1549">
            <v>51279.63</v>
          </cell>
          <cell r="H1549">
            <v>223</v>
          </cell>
          <cell r="I1549" t="str">
            <v>33</v>
          </cell>
          <cell r="J1549" t="str">
            <v>FINANCIAL</v>
          </cell>
          <cell r="K1549" t="str">
            <v>NonBarg</v>
          </cell>
          <cell r="L1549" t="str">
            <v>Prod</v>
          </cell>
          <cell r="M1549" t="str">
            <v>Yes</v>
          </cell>
          <cell r="N1549" t="str">
            <v>OT 1.5</v>
          </cell>
          <cell r="O1549">
            <v>2012.5</v>
          </cell>
          <cell r="P1549">
            <v>51279.63</v>
          </cell>
          <cell r="Q1549">
            <v>0</v>
          </cell>
          <cell r="R1549">
            <v>51279.63</v>
          </cell>
          <cell r="S1549">
            <v>51279.63</v>
          </cell>
        </row>
        <row r="1550">
          <cell r="B1550" t="str">
            <v>Y21</v>
          </cell>
          <cell r="C1550" t="str">
            <v>TIME &amp; ONE HALF OT</v>
          </cell>
          <cell r="D1550">
            <v>1142305.3700000001</v>
          </cell>
          <cell r="E1550">
            <v>0</v>
          </cell>
          <cell r="F1550">
            <v>0</v>
          </cell>
          <cell r="G1550">
            <v>1142305.3700000001</v>
          </cell>
          <cell r="H1550">
            <v>341</v>
          </cell>
          <cell r="I1550" t="str">
            <v>34</v>
          </cell>
          <cell r="J1550" t="str">
            <v>HUMAN RESRC &amp; CORP SVCS</v>
          </cell>
          <cell r="K1550" t="str">
            <v>NonBarg</v>
          </cell>
          <cell r="L1550" t="str">
            <v>Prod</v>
          </cell>
          <cell r="M1550" t="str">
            <v>Yes</v>
          </cell>
          <cell r="N1550" t="str">
            <v>OT 1.5</v>
          </cell>
          <cell r="O1550">
            <v>39617.75</v>
          </cell>
          <cell r="P1550">
            <v>1142305.3700000001</v>
          </cell>
          <cell r="Q1550">
            <v>0</v>
          </cell>
          <cell r="R1550">
            <v>1142305.3700000001</v>
          </cell>
          <cell r="S1550">
            <v>1142305.3700000001</v>
          </cell>
        </row>
        <row r="1551">
          <cell r="B1551" t="str">
            <v>Y21</v>
          </cell>
          <cell r="C1551" t="str">
            <v>TIME &amp; ONE HALF OT</v>
          </cell>
          <cell r="D1551">
            <v>9736.42</v>
          </cell>
          <cell r="E1551">
            <v>0</v>
          </cell>
          <cell r="F1551">
            <v>0</v>
          </cell>
          <cell r="G1551">
            <v>9736.42</v>
          </cell>
          <cell r="H1551">
            <v>422</v>
          </cell>
          <cell r="I1551" t="str">
            <v>35</v>
          </cell>
          <cell r="J1551" t="str">
            <v>GENERAL COUNSEL</v>
          </cell>
          <cell r="K1551" t="str">
            <v>NonBarg</v>
          </cell>
          <cell r="L1551" t="str">
            <v>Prod</v>
          </cell>
          <cell r="M1551" t="str">
            <v>Yes</v>
          </cell>
          <cell r="N1551" t="str">
            <v>OT 1.5</v>
          </cell>
          <cell r="O1551">
            <v>378.75</v>
          </cell>
          <cell r="P1551">
            <v>9736.42</v>
          </cell>
          <cell r="Q1551">
            <v>0</v>
          </cell>
          <cell r="R1551">
            <v>9736.42</v>
          </cell>
          <cell r="S1551">
            <v>9736.42</v>
          </cell>
        </row>
        <row r="1552">
          <cell r="B1552" t="str">
            <v>Y21</v>
          </cell>
          <cell r="C1552" t="str">
            <v>TIME &amp; ONE HALF OT</v>
          </cell>
          <cell r="D1552">
            <v>7831.85</v>
          </cell>
          <cell r="E1552">
            <v>0</v>
          </cell>
          <cell r="F1552">
            <v>0</v>
          </cell>
          <cell r="G1552">
            <v>7831.85</v>
          </cell>
          <cell r="H1552">
            <v>461</v>
          </cell>
          <cell r="I1552" t="str">
            <v>36</v>
          </cell>
          <cell r="J1552" t="str">
            <v>GOVT AFFAIRS - FED</v>
          </cell>
          <cell r="K1552" t="str">
            <v>NonBarg</v>
          </cell>
          <cell r="L1552" t="str">
            <v>Prod</v>
          </cell>
          <cell r="M1552" t="str">
            <v>Yes</v>
          </cell>
          <cell r="N1552" t="str">
            <v>OT 1.5</v>
          </cell>
          <cell r="O1552">
            <v>240.5</v>
          </cell>
          <cell r="P1552">
            <v>7831.85</v>
          </cell>
          <cell r="Q1552">
            <v>0</v>
          </cell>
          <cell r="R1552">
            <v>7831.85</v>
          </cell>
          <cell r="S1552">
            <v>7831.85</v>
          </cell>
        </row>
        <row r="1553">
          <cell r="B1553" t="str">
            <v>Y21</v>
          </cell>
          <cell r="C1553" t="str">
            <v>TIME &amp; ONE HALF OT</v>
          </cell>
          <cell r="D1553">
            <v>133477.93</v>
          </cell>
          <cell r="E1553">
            <v>0</v>
          </cell>
          <cell r="F1553">
            <v>0</v>
          </cell>
          <cell r="G1553">
            <v>133477.93</v>
          </cell>
          <cell r="H1553">
            <v>516</v>
          </cell>
          <cell r="I1553" t="str">
            <v>37</v>
          </cell>
          <cell r="J1553" t="str">
            <v>CORP COMMUNICATIONS</v>
          </cell>
          <cell r="K1553" t="str">
            <v>NonBarg</v>
          </cell>
          <cell r="L1553" t="str">
            <v>Prod</v>
          </cell>
          <cell r="M1553" t="str">
            <v>Yes</v>
          </cell>
          <cell r="N1553" t="str">
            <v>OT 1.5</v>
          </cell>
          <cell r="O1553">
            <v>5648.75</v>
          </cell>
          <cell r="P1553">
            <v>133477.93</v>
          </cell>
          <cell r="Q1553">
            <v>0</v>
          </cell>
          <cell r="R1553">
            <v>133477.93</v>
          </cell>
          <cell r="S1553">
            <v>133477.93</v>
          </cell>
        </row>
        <row r="1554">
          <cell r="B1554" t="str">
            <v>Y21</v>
          </cell>
          <cell r="C1554" t="str">
            <v>TIME &amp; ONE HALF OT</v>
          </cell>
          <cell r="D1554">
            <v>3586923.7</v>
          </cell>
          <cell r="E1554">
            <v>0</v>
          </cell>
          <cell r="F1554">
            <v>0</v>
          </cell>
          <cell r="G1554">
            <v>3586923.7</v>
          </cell>
          <cell r="H1554">
            <v>671</v>
          </cell>
          <cell r="I1554" t="str">
            <v>51</v>
          </cell>
          <cell r="J1554" t="str">
            <v>CUSTOMER SERVICE</v>
          </cell>
          <cell r="K1554" t="str">
            <v>NonBarg</v>
          </cell>
          <cell r="L1554" t="str">
            <v>Prod</v>
          </cell>
          <cell r="M1554" t="str">
            <v>Yes</v>
          </cell>
          <cell r="N1554" t="str">
            <v>OT 1.5</v>
          </cell>
          <cell r="O1554">
            <v>169545.75</v>
          </cell>
          <cell r="P1554">
            <v>3586923.7</v>
          </cell>
          <cell r="Q1554">
            <v>0</v>
          </cell>
          <cell r="R1554">
            <v>3586923.7</v>
          </cell>
          <cell r="S1554">
            <v>3586923.7</v>
          </cell>
        </row>
        <row r="1555">
          <cell r="B1555" t="str">
            <v>Y21</v>
          </cell>
          <cell r="C1555" t="str">
            <v>TIME &amp; ONE HALF OT</v>
          </cell>
          <cell r="D1555">
            <v>1202646.22</v>
          </cell>
          <cell r="E1555">
            <v>0</v>
          </cell>
          <cell r="F1555">
            <v>0</v>
          </cell>
          <cell r="G1555">
            <v>1202646.22</v>
          </cell>
          <cell r="H1555">
            <v>797</v>
          </cell>
          <cell r="I1555" t="str">
            <v>53</v>
          </cell>
          <cell r="J1555" t="str">
            <v>POWER SYSTEMS</v>
          </cell>
          <cell r="K1555" t="str">
            <v>NonBarg</v>
          </cell>
          <cell r="L1555" t="str">
            <v>Prod</v>
          </cell>
          <cell r="M1555" t="str">
            <v>Yes</v>
          </cell>
          <cell r="N1555" t="str">
            <v>OT 1.5</v>
          </cell>
          <cell r="O1555">
            <v>44244</v>
          </cell>
          <cell r="P1555">
            <v>1202646.22</v>
          </cell>
          <cell r="Q1555">
            <v>0</v>
          </cell>
          <cell r="R1555">
            <v>1202646.22</v>
          </cell>
          <cell r="S1555">
            <v>1202646.22</v>
          </cell>
        </row>
        <row r="1556">
          <cell r="B1556" t="str">
            <v>Y21</v>
          </cell>
          <cell r="C1556" t="str">
            <v>TIME &amp; ONE HALF OT</v>
          </cell>
          <cell r="D1556">
            <v>3657.09</v>
          </cell>
          <cell r="E1556">
            <v>0</v>
          </cell>
          <cell r="F1556">
            <v>0</v>
          </cell>
          <cell r="G1556">
            <v>3657.09</v>
          </cell>
          <cell r="H1556">
            <v>857</v>
          </cell>
          <cell r="I1556" t="str">
            <v>54</v>
          </cell>
          <cell r="J1556" t="str">
            <v>RESOURCE PLANNING</v>
          </cell>
          <cell r="K1556" t="str">
            <v>NonBarg</v>
          </cell>
          <cell r="L1556" t="str">
            <v>Prod</v>
          </cell>
          <cell r="M1556" t="str">
            <v>Yes</v>
          </cell>
          <cell r="N1556" t="str">
            <v>OT 1.5</v>
          </cell>
          <cell r="O1556">
            <v>137</v>
          </cell>
          <cell r="P1556">
            <v>3657.09</v>
          </cell>
          <cell r="Q1556">
            <v>0</v>
          </cell>
          <cell r="R1556">
            <v>3657.09</v>
          </cell>
          <cell r="S1556">
            <v>3657.09</v>
          </cell>
        </row>
        <row r="1557">
          <cell r="B1557" t="str">
            <v>Y21</v>
          </cell>
          <cell r="C1557" t="str">
            <v>TIME &amp; ONE HALF OT</v>
          </cell>
          <cell r="D1557">
            <v>396912.03</v>
          </cell>
          <cell r="E1557">
            <v>0</v>
          </cell>
          <cell r="F1557">
            <v>0</v>
          </cell>
          <cell r="G1557">
            <v>396912.03</v>
          </cell>
          <cell r="H1557">
            <v>959</v>
          </cell>
          <cell r="I1557" t="str">
            <v>56</v>
          </cell>
          <cell r="J1557" t="str">
            <v>POWER GENERATION</v>
          </cell>
          <cell r="K1557" t="str">
            <v>NonBarg</v>
          </cell>
          <cell r="L1557" t="str">
            <v>Prod</v>
          </cell>
          <cell r="M1557" t="str">
            <v>Yes</v>
          </cell>
          <cell r="N1557" t="str">
            <v>OT 1.5</v>
          </cell>
          <cell r="O1557">
            <v>10719.5</v>
          </cell>
          <cell r="P1557">
            <v>396912.03</v>
          </cell>
          <cell r="Q1557">
            <v>0</v>
          </cell>
          <cell r="R1557">
            <v>396912.03</v>
          </cell>
          <cell r="S1557">
            <v>396912.03</v>
          </cell>
        </row>
        <row r="1558">
          <cell r="B1558" t="str">
            <v>Y21</v>
          </cell>
          <cell r="C1558" t="str">
            <v>TIME &amp; ONE HALF OT</v>
          </cell>
          <cell r="D1558">
            <v>191128.35</v>
          </cell>
          <cell r="E1558">
            <v>0</v>
          </cell>
          <cell r="F1558">
            <v>0</v>
          </cell>
          <cell r="G1558">
            <v>191128.35</v>
          </cell>
          <cell r="H1558">
            <v>1060</v>
          </cell>
          <cell r="I1558" t="str">
            <v>58</v>
          </cell>
          <cell r="J1558" t="str">
            <v>INFO MANAGEMENT</v>
          </cell>
          <cell r="K1558" t="str">
            <v>NonBarg</v>
          </cell>
          <cell r="L1558" t="str">
            <v>Prod</v>
          </cell>
          <cell r="M1558" t="str">
            <v>Yes</v>
          </cell>
          <cell r="N1558" t="str">
            <v>OT 1.5</v>
          </cell>
          <cell r="O1558">
            <v>6884.5</v>
          </cell>
          <cell r="P1558">
            <v>191128.35</v>
          </cell>
          <cell r="Q1558">
            <v>0</v>
          </cell>
          <cell r="R1558">
            <v>191128.35</v>
          </cell>
          <cell r="S1558">
            <v>191128.35</v>
          </cell>
        </row>
        <row r="1559">
          <cell r="B1559" t="str">
            <v>Y21</v>
          </cell>
          <cell r="C1559" t="str">
            <v>TIME &amp; ONE HALF OT</v>
          </cell>
          <cell r="D1559">
            <v>15473.88</v>
          </cell>
          <cell r="E1559">
            <v>0</v>
          </cell>
          <cell r="F1559">
            <v>0</v>
          </cell>
          <cell r="G1559">
            <v>15473.88</v>
          </cell>
          <cell r="H1559">
            <v>1153</v>
          </cell>
          <cell r="I1559" t="str">
            <v>62</v>
          </cell>
          <cell r="J1559" t="str">
            <v>ENERGY MARKETING</v>
          </cell>
          <cell r="K1559" t="str">
            <v>NonBarg</v>
          </cell>
          <cell r="L1559" t="str">
            <v>Prod</v>
          </cell>
          <cell r="M1559" t="str">
            <v>Yes</v>
          </cell>
          <cell r="N1559" t="str">
            <v>OT 1.5</v>
          </cell>
          <cell r="O1559">
            <v>669</v>
          </cell>
          <cell r="P1559">
            <v>15473.88</v>
          </cell>
          <cell r="Q1559">
            <v>0</v>
          </cell>
          <cell r="R1559">
            <v>15473.88</v>
          </cell>
          <cell r="S1559">
            <v>15473.88</v>
          </cell>
        </row>
        <row r="1560">
          <cell r="B1560" t="str">
            <v>Y21</v>
          </cell>
          <cell r="C1560" t="str">
            <v>TIME &amp; ONE HALF OT</v>
          </cell>
          <cell r="D1560">
            <v>13074.58</v>
          </cell>
          <cell r="E1560">
            <v>0</v>
          </cell>
          <cell r="F1560">
            <v>0</v>
          </cell>
          <cell r="G1560">
            <v>13074.58</v>
          </cell>
          <cell r="H1560">
            <v>1213</v>
          </cell>
          <cell r="I1560" t="str">
            <v>63</v>
          </cell>
          <cell r="J1560" t="str">
            <v>REGULATORY AFFAIRS</v>
          </cell>
          <cell r="K1560" t="str">
            <v>NonBarg</v>
          </cell>
          <cell r="L1560" t="str">
            <v>Prod</v>
          </cell>
          <cell r="M1560" t="str">
            <v>Yes</v>
          </cell>
          <cell r="N1560" t="str">
            <v>OT 1.5</v>
          </cell>
          <cell r="O1560">
            <v>498.25</v>
          </cell>
          <cell r="P1560">
            <v>13074.58</v>
          </cell>
          <cell r="Q1560">
            <v>0</v>
          </cell>
          <cell r="R1560">
            <v>13074.58</v>
          </cell>
          <cell r="S1560">
            <v>13074.58</v>
          </cell>
        </row>
        <row r="1561">
          <cell r="B1561" t="str">
            <v>Y25</v>
          </cell>
          <cell r="C1561" t="str">
            <v>TEMP RELIEVING-1 1/2</v>
          </cell>
          <cell r="D1561">
            <v>64671.86</v>
          </cell>
          <cell r="E1561">
            <v>0</v>
          </cell>
          <cell r="F1561">
            <v>0</v>
          </cell>
          <cell r="G1561">
            <v>64671.86</v>
          </cell>
          <cell r="H1561">
            <v>96</v>
          </cell>
          <cell r="I1561" t="str">
            <v>31</v>
          </cell>
          <cell r="J1561" t="str">
            <v>NUCLEAR DIVISION</v>
          </cell>
          <cell r="K1561" t="str">
            <v>Barg</v>
          </cell>
          <cell r="L1561" t="str">
            <v>Prod</v>
          </cell>
          <cell r="M1561" t="str">
            <v>Yes</v>
          </cell>
          <cell r="N1561" t="str">
            <v>OT 1.5</v>
          </cell>
          <cell r="O1561">
            <v>17837</v>
          </cell>
          <cell r="P1561">
            <v>64671.86</v>
          </cell>
          <cell r="Q1561">
            <v>64671.86</v>
          </cell>
          <cell r="R1561">
            <v>0</v>
          </cell>
          <cell r="S1561">
            <v>64671.86</v>
          </cell>
        </row>
        <row r="1562">
          <cell r="B1562" t="str">
            <v>Y25</v>
          </cell>
          <cell r="C1562" t="str">
            <v>TEMP RELIEVING-1 1/2</v>
          </cell>
          <cell r="D1562">
            <v>76.27</v>
          </cell>
          <cell r="E1562">
            <v>0</v>
          </cell>
          <cell r="F1562">
            <v>0</v>
          </cell>
          <cell r="G1562">
            <v>76.27</v>
          </cell>
          <cell r="H1562">
            <v>167</v>
          </cell>
          <cell r="I1562" t="str">
            <v>34</v>
          </cell>
          <cell r="J1562" t="str">
            <v>HUMAN RESRC &amp; CORP SVCS</v>
          </cell>
          <cell r="K1562" t="str">
            <v>Barg</v>
          </cell>
          <cell r="L1562" t="str">
            <v>Prod</v>
          </cell>
          <cell r="M1562" t="str">
            <v>Yes</v>
          </cell>
          <cell r="N1562" t="str">
            <v>OT 1.5</v>
          </cell>
          <cell r="O1562">
            <v>33.75</v>
          </cell>
          <cell r="P1562">
            <v>76.27</v>
          </cell>
          <cell r="Q1562">
            <v>76.27</v>
          </cell>
          <cell r="R1562">
            <v>0</v>
          </cell>
          <cell r="S1562">
            <v>76.27</v>
          </cell>
        </row>
        <row r="1563">
          <cell r="B1563" t="str">
            <v>Y25</v>
          </cell>
          <cell r="C1563" t="str">
            <v>TEMP RELIEVING-1 1/2</v>
          </cell>
          <cell r="D1563">
            <v>2.21</v>
          </cell>
          <cell r="E1563">
            <v>0</v>
          </cell>
          <cell r="F1563">
            <v>0</v>
          </cell>
          <cell r="G1563">
            <v>2.21</v>
          </cell>
          <cell r="H1563">
            <v>215</v>
          </cell>
          <cell r="I1563" t="str">
            <v>51</v>
          </cell>
          <cell r="J1563" t="str">
            <v>CUSTOMER SERVICE</v>
          </cell>
          <cell r="K1563" t="str">
            <v>Barg</v>
          </cell>
          <cell r="L1563" t="str">
            <v>Prod</v>
          </cell>
          <cell r="M1563" t="str">
            <v>Yes</v>
          </cell>
          <cell r="N1563" t="str">
            <v>OT 1.5</v>
          </cell>
          <cell r="O1563">
            <v>2.5</v>
          </cell>
          <cell r="P1563">
            <v>2.21</v>
          </cell>
          <cell r="Q1563">
            <v>2.21</v>
          </cell>
          <cell r="R1563">
            <v>0</v>
          </cell>
          <cell r="S1563">
            <v>2.21</v>
          </cell>
        </row>
        <row r="1564">
          <cell r="B1564" t="str">
            <v>Y25</v>
          </cell>
          <cell r="C1564" t="str">
            <v>TEMP RELIEVING-1 1/2</v>
          </cell>
          <cell r="D1564">
            <v>210199.51</v>
          </cell>
          <cell r="E1564">
            <v>0</v>
          </cell>
          <cell r="F1564">
            <v>0</v>
          </cell>
          <cell r="G1564">
            <v>210199.51</v>
          </cell>
          <cell r="H1564">
            <v>316</v>
          </cell>
          <cell r="I1564" t="str">
            <v>53</v>
          </cell>
          <cell r="J1564" t="str">
            <v>POWER SYSTEMS</v>
          </cell>
          <cell r="K1564" t="str">
            <v>Barg</v>
          </cell>
          <cell r="L1564" t="str">
            <v>Prod</v>
          </cell>
          <cell r="M1564" t="str">
            <v>Yes</v>
          </cell>
          <cell r="N1564" t="str">
            <v>OT 1.5</v>
          </cell>
          <cell r="O1564">
            <v>78460</v>
          </cell>
          <cell r="P1564">
            <v>210199.51</v>
          </cell>
          <cell r="Q1564">
            <v>210199.51</v>
          </cell>
          <cell r="R1564">
            <v>0</v>
          </cell>
          <cell r="S1564">
            <v>210199.51</v>
          </cell>
        </row>
        <row r="1565">
          <cell r="B1565" t="str">
            <v>Y25</v>
          </cell>
          <cell r="C1565" t="str">
            <v>TEMP RELIEVING-1 1/2</v>
          </cell>
          <cell r="D1565">
            <v>42964.44</v>
          </cell>
          <cell r="E1565">
            <v>0</v>
          </cell>
          <cell r="F1565">
            <v>0</v>
          </cell>
          <cell r="G1565">
            <v>42964.44</v>
          </cell>
          <cell r="H1565">
            <v>434</v>
          </cell>
          <cell r="I1565" t="str">
            <v>56</v>
          </cell>
          <cell r="J1565" t="str">
            <v>POWER GENERATION</v>
          </cell>
          <cell r="K1565" t="str">
            <v>Barg</v>
          </cell>
          <cell r="L1565" t="str">
            <v>Prod</v>
          </cell>
          <cell r="M1565" t="str">
            <v>Yes</v>
          </cell>
          <cell r="N1565" t="str">
            <v>OT 1.5</v>
          </cell>
          <cell r="O1565">
            <v>14941.5</v>
          </cell>
          <cell r="P1565">
            <v>42964.44</v>
          </cell>
          <cell r="Q1565">
            <v>42964.44</v>
          </cell>
          <cell r="R1565">
            <v>0</v>
          </cell>
          <cell r="S1565">
            <v>42964.44</v>
          </cell>
        </row>
        <row r="1566">
          <cell r="B1566" t="str">
            <v>Y25</v>
          </cell>
          <cell r="C1566" t="str">
            <v>TEMP RELIEVING-1 1/2</v>
          </cell>
          <cell r="D1566">
            <v>3397.15</v>
          </cell>
          <cell r="E1566">
            <v>0</v>
          </cell>
          <cell r="F1566">
            <v>0</v>
          </cell>
          <cell r="G1566">
            <v>3397.15</v>
          </cell>
          <cell r="H1566">
            <v>119</v>
          </cell>
          <cell r="I1566" t="str">
            <v>31</v>
          </cell>
          <cell r="J1566" t="str">
            <v>NUCLEAR DIVISION</v>
          </cell>
          <cell r="K1566" t="str">
            <v>NonBarg</v>
          </cell>
          <cell r="L1566" t="str">
            <v>Prod</v>
          </cell>
          <cell r="M1566" t="str">
            <v>Yes</v>
          </cell>
          <cell r="N1566" t="str">
            <v>OT 1.5</v>
          </cell>
          <cell r="O1566">
            <v>1213</v>
          </cell>
          <cell r="P1566">
            <v>3397.15</v>
          </cell>
          <cell r="Q1566">
            <v>0</v>
          </cell>
          <cell r="R1566">
            <v>3397.15</v>
          </cell>
          <cell r="S1566">
            <v>3397.15</v>
          </cell>
        </row>
        <row r="1567">
          <cell r="B1567" t="str">
            <v>Y25</v>
          </cell>
          <cell r="C1567" t="str">
            <v>TEMP RELIEVING-1 1/2</v>
          </cell>
          <cell r="D1567">
            <v>25.98</v>
          </cell>
          <cell r="E1567">
            <v>0</v>
          </cell>
          <cell r="F1567">
            <v>0</v>
          </cell>
          <cell r="G1567">
            <v>25.98</v>
          </cell>
          <cell r="H1567">
            <v>224</v>
          </cell>
          <cell r="I1567" t="str">
            <v>33</v>
          </cell>
          <cell r="J1567" t="str">
            <v>FINANCIAL</v>
          </cell>
          <cell r="K1567" t="str">
            <v>NonBarg</v>
          </cell>
          <cell r="L1567" t="str">
            <v>Prod</v>
          </cell>
          <cell r="M1567" t="str">
            <v>Yes</v>
          </cell>
          <cell r="N1567" t="str">
            <v>OT 1.5</v>
          </cell>
          <cell r="O1567">
            <v>13.5</v>
          </cell>
          <cell r="P1567">
            <v>25.98</v>
          </cell>
          <cell r="Q1567">
            <v>0</v>
          </cell>
          <cell r="R1567">
            <v>25.98</v>
          </cell>
          <cell r="S1567">
            <v>25.98</v>
          </cell>
        </row>
        <row r="1568">
          <cell r="B1568" t="str">
            <v>Y25</v>
          </cell>
          <cell r="C1568" t="str">
            <v>TEMP RELIEVING-1 1/2</v>
          </cell>
          <cell r="D1568">
            <v>2825.91</v>
          </cell>
          <cell r="E1568">
            <v>0</v>
          </cell>
          <cell r="F1568">
            <v>0</v>
          </cell>
          <cell r="G1568">
            <v>2825.91</v>
          </cell>
          <cell r="H1568">
            <v>342</v>
          </cell>
          <cell r="I1568" t="str">
            <v>34</v>
          </cell>
          <cell r="J1568" t="str">
            <v>HUMAN RESRC &amp; CORP SVCS</v>
          </cell>
          <cell r="K1568" t="str">
            <v>NonBarg</v>
          </cell>
          <cell r="L1568" t="str">
            <v>Prod</v>
          </cell>
          <cell r="M1568" t="str">
            <v>Yes</v>
          </cell>
          <cell r="N1568" t="str">
            <v>OT 1.5</v>
          </cell>
          <cell r="O1568">
            <v>1934.5</v>
          </cell>
          <cell r="P1568">
            <v>2825.91</v>
          </cell>
          <cell r="Q1568">
            <v>0</v>
          </cell>
          <cell r="R1568">
            <v>2825.91</v>
          </cell>
          <cell r="S1568">
            <v>2825.91</v>
          </cell>
        </row>
        <row r="1569">
          <cell r="B1569" t="str">
            <v>Y25</v>
          </cell>
          <cell r="C1569" t="str">
            <v>TEMP RELIEVING-1 1/2</v>
          </cell>
          <cell r="D1569">
            <v>6689.12</v>
          </cell>
          <cell r="E1569">
            <v>0</v>
          </cell>
          <cell r="F1569">
            <v>0</v>
          </cell>
          <cell r="G1569">
            <v>6689.12</v>
          </cell>
          <cell r="H1569">
            <v>672</v>
          </cell>
          <cell r="I1569" t="str">
            <v>51</v>
          </cell>
          <cell r="J1569" t="str">
            <v>CUSTOMER SERVICE</v>
          </cell>
          <cell r="K1569" t="str">
            <v>NonBarg</v>
          </cell>
          <cell r="L1569" t="str">
            <v>Prod</v>
          </cell>
          <cell r="M1569" t="str">
            <v>Yes</v>
          </cell>
          <cell r="N1569" t="str">
            <v>OT 1.5</v>
          </cell>
          <cell r="O1569">
            <v>3657.75</v>
          </cell>
          <cell r="P1569">
            <v>6689.12</v>
          </cell>
          <cell r="Q1569">
            <v>0</v>
          </cell>
          <cell r="R1569">
            <v>6689.12</v>
          </cell>
          <cell r="S1569">
            <v>6689.12</v>
          </cell>
        </row>
        <row r="1570">
          <cell r="B1570" t="str">
            <v>Y25</v>
          </cell>
          <cell r="C1570" t="str">
            <v>TEMP RELIEVING-1 1/2</v>
          </cell>
          <cell r="D1570">
            <v>1204.6500000000001</v>
          </cell>
          <cell r="E1570">
            <v>0</v>
          </cell>
          <cell r="F1570">
            <v>0</v>
          </cell>
          <cell r="G1570">
            <v>1204.6500000000001</v>
          </cell>
          <cell r="H1570">
            <v>798</v>
          </cell>
          <cell r="I1570" t="str">
            <v>53</v>
          </cell>
          <cell r="J1570" t="str">
            <v>POWER SYSTEMS</v>
          </cell>
          <cell r="K1570" t="str">
            <v>NonBarg</v>
          </cell>
          <cell r="L1570" t="str">
            <v>Prod</v>
          </cell>
          <cell r="M1570" t="str">
            <v>Yes</v>
          </cell>
          <cell r="N1570" t="str">
            <v>OT 1.5</v>
          </cell>
          <cell r="O1570">
            <v>362.5</v>
          </cell>
          <cell r="P1570">
            <v>1204.6500000000001</v>
          </cell>
          <cell r="Q1570">
            <v>0</v>
          </cell>
          <cell r="R1570">
            <v>1204.6500000000001</v>
          </cell>
          <cell r="S1570">
            <v>1204.6500000000001</v>
          </cell>
        </row>
        <row r="1571">
          <cell r="B1571" t="str">
            <v>Y25</v>
          </cell>
          <cell r="C1571" t="str">
            <v>TEMP RELIEVING-1 1/2</v>
          </cell>
          <cell r="D1571">
            <v>117.81</v>
          </cell>
          <cell r="E1571">
            <v>0</v>
          </cell>
          <cell r="F1571">
            <v>0</v>
          </cell>
          <cell r="G1571">
            <v>117.81</v>
          </cell>
          <cell r="H1571">
            <v>960</v>
          </cell>
          <cell r="I1571" t="str">
            <v>56</v>
          </cell>
          <cell r="J1571" t="str">
            <v>POWER GENERATION</v>
          </cell>
          <cell r="K1571" t="str">
            <v>NonBarg</v>
          </cell>
          <cell r="L1571" t="str">
            <v>Prod</v>
          </cell>
          <cell r="M1571" t="str">
            <v>Yes</v>
          </cell>
          <cell r="N1571" t="str">
            <v>OT 1.5</v>
          </cell>
          <cell r="O1571">
            <v>56.5</v>
          </cell>
          <cell r="P1571">
            <v>117.81</v>
          </cell>
          <cell r="Q1571">
            <v>0</v>
          </cell>
          <cell r="R1571">
            <v>117.81</v>
          </cell>
          <cell r="S1571">
            <v>117.81</v>
          </cell>
        </row>
        <row r="1572">
          <cell r="B1572" t="str">
            <v>Y27</v>
          </cell>
          <cell r="C1572" t="str">
            <v>1 1/2 OT EMERG</v>
          </cell>
          <cell r="D1572">
            <v>9498.5400000000009</v>
          </cell>
          <cell r="E1572">
            <v>0</v>
          </cell>
          <cell r="F1572">
            <v>0</v>
          </cell>
          <cell r="G1572">
            <v>9498.5400000000009</v>
          </cell>
          <cell r="H1572">
            <v>225</v>
          </cell>
          <cell r="I1572" t="str">
            <v>33</v>
          </cell>
          <cell r="J1572" t="str">
            <v>FINANCIAL</v>
          </cell>
          <cell r="K1572" t="str">
            <v>NonBarg</v>
          </cell>
          <cell r="L1572" t="str">
            <v>Prod</v>
          </cell>
          <cell r="M1572" t="str">
            <v>Yes</v>
          </cell>
          <cell r="N1572" t="str">
            <v>OT 1.5</v>
          </cell>
          <cell r="O1572">
            <v>194</v>
          </cell>
          <cell r="P1572">
            <v>9498.5400000000009</v>
          </cell>
          <cell r="Q1572">
            <v>0</v>
          </cell>
          <cell r="R1572">
            <v>9498.5400000000009</v>
          </cell>
          <cell r="S1572">
            <v>9498.5400000000009</v>
          </cell>
        </row>
        <row r="1573">
          <cell r="B1573" t="str">
            <v>Y27</v>
          </cell>
          <cell r="C1573" t="str">
            <v>1 1/2 OT EMERG</v>
          </cell>
          <cell r="D1573">
            <v>85743.72</v>
          </cell>
          <cell r="E1573">
            <v>0</v>
          </cell>
          <cell r="F1573">
            <v>0</v>
          </cell>
          <cell r="G1573">
            <v>85743.72</v>
          </cell>
          <cell r="H1573">
            <v>343</v>
          </cell>
          <cell r="I1573" t="str">
            <v>34</v>
          </cell>
          <cell r="J1573" t="str">
            <v>HUMAN RESRC &amp; CORP SVCS</v>
          </cell>
          <cell r="K1573" t="str">
            <v>NonBarg</v>
          </cell>
          <cell r="L1573" t="str">
            <v>Prod</v>
          </cell>
          <cell r="M1573" t="str">
            <v>Yes</v>
          </cell>
          <cell r="N1573" t="str">
            <v>OT 1.5</v>
          </cell>
          <cell r="O1573">
            <v>1738.75</v>
          </cell>
          <cell r="P1573">
            <v>85743.72</v>
          </cell>
          <cell r="Q1573">
            <v>0</v>
          </cell>
          <cell r="R1573">
            <v>85743.72</v>
          </cell>
          <cell r="S1573">
            <v>85743.72</v>
          </cell>
        </row>
        <row r="1574">
          <cell r="B1574" t="str">
            <v>Y27</v>
          </cell>
          <cell r="C1574" t="str">
            <v>1 1/2 OT EMERG</v>
          </cell>
          <cell r="D1574">
            <v>10656.69</v>
          </cell>
          <cell r="E1574">
            <v>0</v>
          </cell>
          <cell r="F1574">
            <v>0</v>
          </cell>
          <cell r="G1574">
            <v>10656.69</v>
          </cell>
          <cell r="H1574">
            <v>423</v>
          </cell>
          <cell r="I1574" t="str">
            <v>35</v>
          </cell>
          <cell r="J1574" t="str">
            <v>GENERAL COUNSEL</v>
          </cell>
          <cell r="K1574" t="str">
            <v>NonBarg</v>
          </cell>
          <cell r="L1574" t="str">
            <v>Prod</v>
          </cell>
          <cell r="M1574" t="str">
            <v>Yes</v>
          </cell>
          <cell r="N1574" t="str">
            <v>OT 1.5</v>
          </cell>
          <cell r="O1574">
            <v>188.5</v>
          </cell>
          <cell r="P1574">
            <v>10656.69</v>
          </cell>
          <cell r="Q1574">
            <v>0</v>
          </cell>
          <cell r="R1574">
            <v>10656.69</v>
          </cell>
          <cell r="S1574">
            <v>10656.69</v>
          </cell>
        </row>
        <row r="1575">
          <cell r="B1575" t="str">
            <v>Y27</v>
          </cell>
          <cell r="C1575" t="str">
            <v>1 1/2 OT EMERG</v>
          </cell>
          <cell r="D1575">
            <v>17313.89</v>
          </cell>
          <cell r="E1575">
            <v>0</v>
          </cell>
          <cell r="F1575">
            <v>0</v>
          </cell>
          <cell r="G1575">
            <v>17313.89</v>
          </cell>
          <cell r="H1575">
            <v>517</v>
          </cell>
          <cell r="I1575" t="str">
            <v>37</v>
          </cell>
          <cell r="J1575" t="str">
            <v>CORP COMMUNICATIONS</v>
          </cell>
          <cell r="K1575" t="str">
            <v>NonBarg</v>
          </cell>
          <cell r="L1575" t="str">
            <v>Prod</v>
          </cell>
          <cell r="M1575" t="str">
            <v>Yes</v>
          </cell>
          <cell r="N1575" t="str">
            <v>OT 1.5</v>
          </cell>
          <cell r="O1575">
            <v>323</v>
          </cell>
          <cell r="P1575">
            <v>17313.89</v>
          </cell>
          <cell r="Q1575">
            <v>0</v>
          </cell>
          <cell r="R1575">
            <v>17313.89</v>
          </cell>
          <cell r="S1575">
            <v>17313.89</v>
          </cell>
        </row>
        <row r="1576">
          <cell r="B1576" t="str">
            <v>Y27</v>
          </cell>
          <cell r="C1576" t="str">
            <v>1 1/2 OT EMERG</v>
          </cell>
          <cell r="D1576">
            <v>8736.0300000000007</v>
          </cell>
          <cell r="E1576">
            <v>0</v>
          </cell>
          <cell r="F1576">
            <v>0</v>
          </cell>
          <cell r="G1576">
            <v>8736.0300000000007</v>
          </cell>
          <cell r="H1576">
            <v>566</v>
          </cell>
          <cell r="I1576" t="str">
            <v>38</v>
          </cell>
          <cell r="J1576" t="str">
            <v>INTERNAL AUDITING</v>
          </cell>
          <cell r="K1576" t="str">
            <v>NonBarg</v>
          </cell>
          <cell r="L1576" t="str">
            <v>Prod</v>
          </cell>
          <cell r="M1576" t="str">
            <v>Yes</v>
          </cell>
          <cell r="N1576" t="str">
            <v>OT 1.5</v>
          </cell>
          <cell r="O1576">
            <v>213.5</v>
          </cell>
          <cell r="P1576">
            <v>8736.0300000000007</v>
          </cell>
          <cell r="Q1576">
            <v>0</v>
          </cell>
          <cell r="R1576">
            <v>8736.0300000000007</v>
          </cell>
          <cell r="S1576">
            <v>8736.0300000000007</v>
          </cell>
        </row>
        <row r="1577">
          <cell r="B1577" t="str">
            <v>Y27</v>
          </cell>
          <cell r="C1577" t="str">
            <v>1 1/2 OT EMERG</v>
          </cell>
          <cell r="D1577">
            <v>234372.61</v>
          </cell>
          <cell r="E1577">
            <v>0</v>
          </cell>
          <cell r="F1577">
            <v>0</v>
          </cell>
          <cell r="G1577">
            <v>234372.61</v>
          </cell>
          <cell r="H1577">
            <v>673</v>
          </cell>
          <cell r="I1577" t="str">
            <v>51</v>
          </cell>
          <cell r="J1577" t="str">
            <v>CUSTOMER SERVICE</v>
          </cell>
          <cell r="K1577" t="str">
            <v>NonBarg</v>
          </cell>
          <cell r="L1577" t="str">
            <v>Prod</v>
          </cell>
          <cell r="M1577" t="str">
            <v>Yes</v>
          </cell>
          <cell r="N1577" t="str">
            <v>OT 1.5</v>
          </cell>
          <cell r="O1577">
            <v>5498.5</v>
          </cell>
          <cell r="P1577">
            <v>234372.61</v>
          </cell>
          <cell r="Q1577">
            <v>0</v>
          </cell>
          <cell r="R1577">
            <v>234372.61</v>
          </cell>
          <cell r="S1577">
            <v>234372.61</v>
          </cell>
        </row>
        <row r="1578">
          <cell r="B1578" t="str">
            <v>Y27</v>
          </cell>
          <cell r="C1578" t="str">
            <v>1 1/2 OT EMERG</v>
          </cell>
          <cell r="D1578">
            <v>1644559.6</v>
          </cell>
          <cell r="E1578">
            <v>0</v>
          </cell>
          <cell r="F1578">
            <v>0</v>
          </cell>
          <cell r="G1578">
            <v>1644559.6</v>
          </cell>
          <cell r="H1578">
            <v>799</v>
          </cell>
          <cell r="I1578" t="str">
            <v>53</v>
          </cell>
          <cell r="J1578" t="str">
            <v>POWER SYSTEMS</v>
          </cell>
          <cell r="K1578" t="str">
            <v>NonBarg</v>
          </cell>
          <cell r="L1578" t="str">
            <v>Prod</v>
          </cell>
          <cell r="M1578" t="str">
            <v>Yes</v>
          </cell>
          <cell r="N1578" t="str">
            <v>OT 1.5</v>
          </cell>
          <cell r="O1578">
            <v>36170.75</v>
          </cell>
          <cell r="P1578">
            <v>1644559.6</v>
          </cell>
          <cell r="Q1578">
            <v>0</v>
          </cell>
          <cell r="R1578">
            <v>1644559.6</v>
          </cell>
          <cell r="S1578">
            <v>1644559.6</v>
          </cell>
        </row>
        <row r="1579">
          <cell r="B1579" t="str">
            <v>Y27</v>
          </cell>
          <cell r="C1579" t="str">
            <v>1 1/2 OT EMERG</v>
          </cell>
          <cell r="D1579">
            <v>2537.1</v>
          </cell>
          <cell r="E1579">
            <v>0</v>
          </cell>
          <cell r="F1579">
            <v>0</v>
          </cell>
          <cell r="G1579">
            <v>2537.1</v>
          </cell>
          <cell r="H1579">
            <v>961</v>
          </cell>
          <cell r="I1579" t="str">
            <v>56</v>
          </cell>
          <cell r="J1579" t="str">
            <v>POWER GENERATION</v>
          </cell>
          <cell r="K1579" t="str">
            <v>NonBarg</v>
          </cell>
          <cell r="L1579" t="str">
            <v>Prod</v>
          </cell>
          <cell r="M1579" t="str">
            <v>Yes</v>
          </cell>
          <cell r="N1579" t="str">
            <v>OT 1.5</v>
          </cell>
          <cell r="O1579">
            <v>48</v>
          </cell>
          <cell r="P1579">
            <v>2537.1</v>
          </cell>
          <cell r="Q1579">
            <v>0</v>
          </cell>
          <cell r="R1579">
            <v>2537.1</v>
          </cell>
          <cell r="S1579">
            <v>2537.1</v>
          </cell>
        </row>
        <row r="1580">
          <cell r="B1580" t="str">
            <v>Y27</v>
          </cell>
          <cell r="C1580" t="str">
            <v>1 1/2 OT EMERG</v>
          </cell>
          <cell r="D1580">
            <v>170600.49</v>
          </cell>
          <cell r="E1580">
            <v>0</v>
          </cell>
          <cell r="F1580">
            <v>0</v>
          </cell>
          <cell r="G1580">
            <v>170600.49</v>
          </cell>
          <cell r="H1580">
            <v>1061</v>
          </cell>
          <cell r="I1580" t="str">
            <v>58</v>
          </cell>
          <cell r="J1580" t="str">
            <v>INFO MANAGEMENT</v>
          </cell>
          <cell r="K1580" t="str">
            <v>NonBarg</v>
          </cell>
          <cell r="L1580" t="str">
            <v>Prod</v>
          </cell>
          <cell r="M1580" t="str">
            <v>Yes</v>
          </cell>
          <cell r="N1580" t="str">
            <v>OT 1.5</v>
          </cell>
          <cell r="O1580">
            <v>4070</v>
          </cell>
          <cell r="P1580">
            <v>170600.49</v>
          </cell>
          <cell r="Q1580">
            <v>0</v>
          </cell>
          <cell r="R1580">
            <v>170600.49</v>
          </cell>
          <cell r="S1580">
            <v>170600.49</v>
          </cell>
        </row>
        <row r="1581">
          <cell r="B1581" t="str">
            <v>Y27</v>
          </cell>
          <cell r="C1581" t="str">
            <v>1 1/2 OT EMERG</v>
          </cell>
          <cell r="D1581">
            <v>1049.5</v>
          </cell>
          <cell r="E1581">
            <v>0</v>
          </cell>
          <cell r="F1581">
            <v>0</v>
          </cell>
          <cell r="G1581">
            <v>1049.5</v>
          </cell>
          <cell r="H1581">
            <v>1154</v>
          </cell>
          <cell r="I1581" t="str">
            <v>62</v>
          </cell>
          <cell r="J1581" t="str">
            <v>ENERGY MARKETING</v>
          </cell>
          <cell r="K1581" t="str">
            <v>NonBarg</v>
          </cell>
          <cell r="L1581" t="str">
            <v>Prod</v>
          </cell>
          <cell r="M1581" t="str">
            <v>Yes</v>
          </cell>
          <cell r="N1581" t="str">
            <v>OT 1.5</v>
          </cell>
          <cell r="O1581">
            <v>35.5</v>
          </cell>
          <cell r="P1581">
            <v>1049.5</v>
          </cell>
          <cell r="Q1581">
            <v>0</v>
          </cell>
          <cell r="R1581">
            <v>1049.5</v>
          </cell>
          <cell r="S1581">
            <v>1049.5</v>
          </cell>
        </row>
        <row r="1582">
          <cell r="B1582" t="str">
            <v>Y27</v>
          </cell>
          <cell r="C1582" t="str">
            <v>1 1/2 OT EMERG</v>
          </cell>
          <cell r="D1582">
            <v>3281.65</v>
          </cell>
          <cell r="E1582">
            <v>0</v>
          </cell>
          <cell r="F1582">
            <v>0</v>
          </cell>
          <cell r="G1582">
            <v>3281.65</v>
          </cell>
          <cell r="H1582">
            <v>1214</v>
          </cell>
          <cell r="I1582" t="str">
            <v>63</v>
          </cell>
          <cell r="J1582" t="str">
            <v>REGULATORY AFFAIRS</v>
          </cell>
          <cell r="K1582" t="str">
            <v>NonBarg</v>
          </cell>
          <cell r="L1582" t="str">
            <v>Prod</v>
          </cell>
          <cell r="M1582" t="str">
            <v>Yes</v>
          </cell>
          <cell r="N1582" t="str">
            <v>OT 1.5</v>
          </cell>
          <cell r="O1582">
            <v>61</v>
          </cell>
          <cell r="P1582">
            <v>3281.65</v>
          </cell>
          <cell r="Q1582">
            <v>0</v>
          </cell>
          <cell r="R1582">
            <v>3281.65</v>
          </cell>
          <cell r="S1582">
            <v>3281.65</v>
          </cell>
        </row>
        <row r="1583">
          <cell r="B1583" t="str">
            <v>Y41</v>
          </cell>
          <cell r="C1583" t="str">
            <v>PART DAY DISAB-1 1/2</v>
          </cell>
          <cell r="D1583">
            <v>374.85</v>
          </cell>
          <cell r="E1583">
            <v>0</v>
          </cell>
          <cell r="F1583">
            <v>0</v>
          </cell>
          <cell r="G1583">
            <v>374.85</v>
          </cell>
          <cell r="H1583">
            <v>97</v>
          </cell>
          <cell r="I1583" t="str">
            <v>31</v>
          </cell>
          <cell r="J1583" t="str">
            <v>NUCLEAR DIVISION</v>
          </cell>
          <cell r="K1583" t="str">
            <v>Barg</v>
          </cell>
          <cell r="L1583" t="str">
            <v>Prod</v>
          </cell>
          <cell r="M1583" t="str">
            <v>Yes</v>
          </cell>
          <cell r="N1583" t="str">
            <v>OT 1.5</v>
          </cell>
          <cell r="O1583">
            <v>10</v>
          </cell>
          <cell r="P1583">
            <v>374.85</v>
          </cell>
          <cell r="Q1583">
            <v>374.85</v>
          </cell>
          <cell r="R1583">
            <v>0</v>
          </cell>
          <cell r="S1583">
            <v>374.85</v>
          </cell>
        </row>
        <row r="1584">
          <cell r="B1584" t="str">
            <v>Y41</v>
          </cell>
          <cell r="C1584" t="str">
            <v>PART DAY DISAB-1 1/2</v>
          </cell>
          <cell r="D1584">
            <v>1219.42</v>
          </cell>
          <cell r="E1584">
            <v>0</v>
          </cell>
          <cell r="F1584">
            <v>0</v>
          </cell>
          <cell r="G1584">
            <v>1219.42</v>
          </cell>
          <cell r="H1584">
            <v>317</v>
          </cell>
          <cell r="I1584" t="str">
            <v>53</v>
          </cell>
          <cell r="J1584" t="str">
            <v>POWER SYSTEMS</v>
          </cell>
          <cell r="K1584" t="str">
            <v>Barg</v>
          </cell>
          <cell r="L1584" t="str">
            <v>Prod</v>
          </cell>
          <cell r="M1584" t="str">
            <v>Yes</v>
          </cell>
          <cell r="N1584" t="str">
            <v>OT 1.5</v>
          </cell>
          <cell r="O1584">
            <v>32.5</v>
          </cell>
          <cell r="P1584">
            <v>1219.42</v>
          </cell>
          <cell r="Q1584">
            <v>1219.42</v>
          </cell>
          <cell r="R1584">
            <v>0</v>
          </cell>
          <cell r="S1584">
            <v>1219.42</v>
          </cell>
        </row>
        <row r="1585">
          <cell r="B1585" t="str">
            <v>Y41</v>
          </cell>
          <cell r="C1585" t="str">
            <v>PART DAY DISAB-1 1/2</v>
          </cell>
          <cell r="D1585">
            <v>839.72</v>
          </cell>
          <cell r="E1585">
            <v>0</v>
          </cell>
          <cell r="F1585">
            <v>0</v>
          </cell>
          <cell r="G1585">
            <v>839.72</v>
          </cell>
          <cell r="H1585">
            <v>435</v>
          </cell>
          <cell r="I1585" t="str">
            <v>56</v>
          </cell>
          <cell r="J1585" t="str">
            <v>POWER GENERATION</v>
          </cell>
          <cell r="K1585" t="str">
            <v>Barg</v>
          </cell>
          <cell r="L1585" t="str">
            <v>Prod</v>
          </cell>
          <cell r="M1585" t="str">
            <v>Yes</v>
          </cell>
          <cell r="N1585" t="str">
            <v>OT 1.5</v>
          </cell>
          <cell r="O1585">
            <v>23</v>
          </cell>
          <cell r="P1585">
            <v>839.72</v>
          </cell>
          <cell r="Q1585">
            <v>839.72</v>
          </cell>
          <cell r="R1585">
            <v>0</v>
          </cell>
          <cell r="S1585">
            <v>839.72</v>
          </cell>
        </row>
        <row r="1586">
          <cell r="B1586" t="str">
            <v>Y45</v>
          </cell>
          <cell r="C1586" t="str">
            <v>LIGHT DUTY OJ INJ</v>
          </cell>
          <cell r="D1586">
            <v>18975.55</v>
          </cell>
          <cell r="E1586">
            <v>0</v>
          </cell>
          <cell r="F1586">
            <v>0</v>
          </cell>
          <cell r="G1586">
            <v>18975.55</v>
          </cell>
          <cell r="H1586">
            <v>318</v>
          </cell>
          <cell r="I1586" t="str">
            <v>53</v>
          </cell>
          <cell r="J1586" t="str">
            <v>POWER SYSTEMS</v>
          </cell>
          <cell r="K1586" t="str">
            <v>Barg</v>
          </cell>
          <cell r="L1586" t="str">
            <v>Prod</v>
          </cell>
          <cell r="M1586" t="str">
            <v>Yes</v>
          </cell>
          <cell r="N1586" t="str">
            <v>OT 1.5</v>
          </cell>
          <cell r="O1586">
            <v>524.5</v>
          </cell>
          <cell r="P1586">
            <v>18975.55</v>
          </cell>
          <cell r="Q1586">
            <v>18975.55</v>
          </cell>
          <cell r="R1586">
            <v>0</v>
          </cell>
          <cell r="S1586">
            <v>18975.55</v>
          </cell>
        </row>
        <row r="1587">
          <cell r="B1587" t="str">
            <v>Y46</v>
          </cell>
          <cell r="C1587" t="str">
            <v>LIGHT DUTY-OTHER</v>
          </cell>
          <cell r="D1587">
            <v>296.95</v>
          </cell>
          <cell r="E1587">
            <v>0</v>
          </cell>
          <cell r="F1587">
            <v>0</v>
          </cell>
          <cell r="G1587">
            <v>296.95</v>
          </cell>
          <cell r="H1587">
            <v>319</v>
          </cell>
          <cell r="I1587" t="str">
            <v>53</v>
          </cell>
          <cell r="J1587" t="str">
            <v>POWER SYSTEMS</v>
          </cell>
          <cell r="K1587" t="str">
            <v>Barg</v>
          </cell>
          <cell r="L1587" t="str">
            <v>Prod</v>
          </cell>
          <cell r="M1587" t="str">
            <v>Yes</v>
          </cell>
          <cell r="N1587" t="str">
            <v>OT 1.5</v>
          </cell>
          <cell r="O1587">
            <v>8</v>
          </cell>
          <cell r="P1587">
            <v>296.95</v>
          </cell>
          <cell r="Q1587">
            <v>296.95</v>
          </cell>
          <cell r="R1587">
            <v>0</v>
          </cell>
          <cell r="S1587">
            <v>296.95</v>
          </cell>
        </row>
        <row r="1588">
          <cell r="B1588" t="str">
            <v>Y50</v>
          </cell>
          <cell r="C1588" t="str">
            <v>1ST SHIFT DIFF-1 1/2</v>
          </cell>
          <cell r="D1588">
            <v>33953.440000000002</v>
          </cell>
          <cell r="E1588">
            <v>0</v>
          </cell>
          <cell r="F1588">
            <v>0</v>
          </cell>
          <cell r="G1588">
            <v>33953.440000000002</v>
          </cell>
          <cell r="H1588">
            <v>98</v>
          </cell>
          <cell r="I1588" t="str">
            <v>31</v>
          </cell>
          <cell r="J1588" t="str">
            <v>NUCLEAR DIVISION</v>
          </cell>
          <cell r="K1588" t="str">
            <v>Barg</v>
          </cell>
          <cell r="L1588" t="str">
            <v>Prod</v>
          </cell>
          <cell r="M1588" t="str">
            <v>Yes</v>
          </cell>
          <cell r="N1588" t="str">
            <v>OT 1.5</v>
          </cell>
          <cell r="O1588">
            <v>30177.75</v>
          </cell>
          <cell r="P1588">
            <v>33953.440000000002</v>
          </cell>
          <cell r="Q1588">
            <v>33953.440000000002</v>
          </cell>
          <cell r="R1588">
            <v>0</v>
          </cell>
          <cell r="S1588">
            <v>33953.440000000002</v>
          </cell>
        </row>
        <row r="1589">
          <cell r="B1589" t="str">
            <v>Y50</v>
          </cell>
          <cell r="C1589" t="str">
            <v>1ST SHIFT DIFF-1 1/2</v>
          </cell>
          <cell r="D1589">
            <v>20.260000000000002</v>
          </cell>
          <cell r="E1589">
            <v>0</v>
          </cell>
          <cell r="F1589">
            <v>0</v>
          </cell>
          <cell r="G1589">
            <v>20.260000000000002</v>
          </cell>
          <cell r="H1589">
            <v>168</v>
          </cell>
          <cell r="I1589" t="str">
            <v>34</v>
          </cell>
          <cell r="J1589" t="str">
            <v>HUMAN RESRC &amp; CORP SVCS</v>
          </cell>
          <cell r="K1589" t="str">
            <v>Barg</v>
          </cell>
          <cell r="L1589" t="str">
            <v>Prod</v>
          </cell>
          <cell r="M1589" t="str">
            <v>Yes</v>
          </cell>
          <cell r="N1589" t="str">
            <v>OT 1.5</v>
          </cell>
          <cell r="O1589">
            <v>18</v>
          </cell>
          <cell r="P1589">
            <v>20.260000000000002</v>
          </cell>
          <cell r="Q1589">
            <v>20.260000000000002</v>
          </cell>
          <cell r="R1589">
            <v>0</v>
          </cell>
          <cell r="S1589">
            <v>20.260000000000002</v>
          </cell>
        </row>
        <row r="1590">
          <cell r="B1590" t="str">
            <v>Y50</v>
          </cell>
          <cell r="C1590" t="str">
            <v>1ST SHIFT DIFF-1 1/2</v>
          </cell>
          <cell r="D1590">
            <v>78579.61</v>
          </cell>
          <cell r="E1590">
            <v>0</v>
          </cell>
          <cell r="F1590">
            <v>0</v>
          </cell>
          <cell r="G1590">
            <v>78579.61</v>
          </cell>
          <cell r="H1590">
            <v>320</v>
          </cell>
          <cell r="I1590" t="str">
            <v>53</v>
          </cell>
          <cell r="J1590" t="str">
            <v>POWER SYSTEMS</v>
          </cell>
          <cell r="K1590" t="str">
            <v>Barg</v>
          </cell>
          <cell r="L1590" t="str">
            <v>Prod</v>
          </cell>
          <cell r="M1590" t="str">
            <v>Yes</v>
          </cell>
          <cell r="N1590" t="str">
            <v>OT 1.5</v>
          </cell>
          <cell r="O1590">
            <v>69838</v>
          </cell>
          <cell r="P1590">
            <v>78579.61</v>
          </cell>
          <cell r="Q1590">
            <v>78579.61</v>
          </cell>
          <cell r="R1590">
            <v>0</v>
          </cell>
          <cell r="S1590">
            <v>78579.61</v>
          </cell>
        </row>
        <row r="1591">
          <cell r="B1591" t="str">
            <v>Y50</v>
          </cell>
          <cell r="C1591" t="str">
            <v>1ST SHIFT DIFF-1 1/2</v>
          </cell>
          <cell r="D1591">
            <v>51902.25</v>
          </cell>
          <cell r="E1591">
            <v>0</v>
          </cell>
          <cell r="F1591">
            <v>0</v>
          </cell>
          <cell r="G1591">
            <v>51902.25</v>
          </cell>
          <cell r="H1591">
            <v>436</v>
          </cell>
          <cell r="I1591" t="str">
            <v>56</v>
          </cell>
          <cell r="J1591" t="str">
            <v>POWER GENERATION</v>
          </cell>
          <cell r="K1591" t="str">
            <v>Barg</v>
          </cell>
          <cell r="L1591" t="str">
            <v>Prod</v>
          </cell>
          <cell r="M1591" t="str">
            <v>Yes</v>
          </cell>
          <cell r="N1591" t="str">
            <v>OT 1.5</v>
          </cell>
          <cell r="O1591">
            <v>46134</v>
          </cell>
          <cell r="P1591">
            <v>51902.25</v>
          </cell>
          <cell r="Q1591">
            <v>51902.25</v>
          </cell>
          <cell r="R1591">
            <v>0</v>
          </cell>
          <cell r="S1591">
            <v>51902.25</v>
          </cell>
        </row>
        <row r="1592">
          <cell r="B1592" t="str">
            <v>Y50</v>
          </cell>
          <cell r="C1592" t="str">
            <v>1ST SHIFT DIFF-1 1/2</v>
          </cell>
          <cell r="D1592">
            <v>4687.29</v>
          </cell>
          <cell r="E1592">
            <v>0</v>
          </cell>
          <cell r="F1592">
            <v>0</v>
          </cell>
          <cell r="G1592">
            <v>4687.29</v>
          </cell>
          <cell r="H1592">
            <v>120</v>
          </cell>
          <cell r="I1592" t="str">
            <v>31</v>
          </cell>
          <cell r="J1592" t="str">
            <v>NUCLEAR DIVISION</v>
          </cell>
          <cell r="K1592" t="str">
            <v>NonBarg</v>
          </cell>
          <cell r="L1592" t="str">
            <v>Prod</v>
          </cell>
          <cell r="M1592" t="str">
            <v>Yes</v>
          </cell>
          <cell r="N1592" t="str">
            <v>OT 1.5</v>
          </cell>
          <cell r="O1592">
            <v>4166.25</v>
          </cell>
          <cell r="P1592">
            <v>4687.29</v>
          </cell>
          <cell r="Q1592">
            <v>0</v>
          </cell>
          <cell r="R1592">
            <v>4687.29</v>
          </cell>
          <cell r="S1592">
            <v>4687.29</v>
          </cell>
        </row>
        <row r="1593">
          <cell r="B1593" t="str">
            <v>Y50</v>
          </cell>
          <cell r="C1593" t="str">
            <v>1ST SHIFT DIFF-1 1/2</v>
          </cell>
          <cell r="D1593">
            <v>1521.18</v>
          </cell>
          <cell r="E1593">
            <v>0</v>
          </cell>
          <cell r="F1593">
            <v>0</v>
          </cell>
          <cell r="G1593">
            <v>1521.18</v>
          </cell>
          <cell r="H1593">
            <v>344</v>
          </cell>
          <cell r="I1593" t="str">
            <v>34</v>
          </cell>
          <cell r="J1593" t="str">
            <v>HUMAN RESRC &amp; CORP SVCS</v>
          </cell>
          <cell r="K1593" t="str">
            <v>NonBarg</v>
          </cell>
          <cell r="L1593" t="str">
            <v>Prod</v>
          </cell>
          <cell r="M1593" t="str">
            <v>Yes</v>
          </cell>
          <cell r="N1593" t="str">
            <v>OT 1.5</v>
          </cell>
          <cell r="O1593">
            <v>1352</v>
          </cell>
          <cell r="P1593">
            <v>1521.18</v>
          </cell>
          <cell r="Q1593">
            <v>0</v>
          </cell>
          <cell r="R1593">
            <v>1521.18</v>
          </cell>
          <cell r="S1593">
            <v>1521.18</v>
          </cell>
        </row>
        <row r="1594">
          <cell r="B1594" t="str">
            <v>Y50</v>
          </cell>
          <cell r="C1594" t="str">
            <v>1ST SHIFT DIFF-1 1/2</v>
          </cell>
          <cell r="D1594">
            <v>5202.54</v>
          </cell>
          <cell r="E1594">
            <v>0</v>
          </cell>
          <cell r="F1594">
            <v>0</v>
          </cell>
          <cell r="G1594">
            <v>5202.54</v>
          </cell>
          <cell r="H1594">
            <v>674</v>
          </cell>
          <cell r="I1594" t="str">
            <v>51</v>
          </cell>
          <cell r="J1594" t="str">
            <v>CUSTOMER SERVICE</v>
          </cell>
          <cell r="K1594" t="str">
            <v>NonBarg</v>
          </cell>
          <cell r="L1594" t="str">
            <v>Prod</v>
          </cell>
          <cell r="M1594" t="str">
            <v>Yes</v>
          </cell>
          <cell r="N1594" t="str">
            <v>OT 1.5</v>
          </cell>
          <cell r="O1594">
            <v>4624</v>
          </cell>
          <cell r="P1594">
            <v>5202.54</v>
          </cell>
          <cell r="Q1594">
            <v>0</v>
          </cell>
          <cell r="R1594">
            <v>5202.54</v>
          </cell>
          <cell r="S1594">
            <v>5202.54</v>
          </cell>
        </row>
        <row r="1595">
          <cell r="B1595" t="str">
            <v>Y50</v>
          </cell>
          <cell r="C1595" t="str">
            <v>1ST SHIFT DIFF-1 1/2</v>
          </cell>
          <cell r="D1595">
            <v>423.02</v>
          </cell>
          <cell r="E1595">
            <v>0</v>
          </cell>
          <cell r="F1595">
            <v>0</v>
          </cell>
          <cell r="G1595">
            <v>423.02</v>
          </cell>
          <cell r="H1595">
            <v>800</v>
          </cell>
          <cell r="I1595" t="str">
            <v>53</v>
          </cell>
          <cell r="J1595" t="str">
            <v>POWER SYSTEMS</v>
          </cell>
          <cell r="K1595" t="str">
            <v>NonBarg</v>
          </cell>
          <cell r="L1595" t="str">
            <v>Prod</v>
          </cell>
          <cell r="M1595" t="str">
            <v>Yes</v>
          </cell>
          <cell r="N1595" t="str">
            <v>OT 1.5</v>
          </cell>
          <cell r="O1595">
            <v>376</v>
          </cell>
          <cell r="P1595">
            <v>423.02</v>
          </cell>
          <cell r="Q1595">
            <v>0</v>
          </cell>
          <cell r="R1595">
            <v>423.02</v>
          </cell>
          <cell r="S1595">
            <v>423.02</v>
          </cell>
        </row>
        <row r="1596">
          <cell r="B1596" t="str">
            <v>Y50</v>
          </cell>
          <cell r="C1596" t="str">
            <v>1ST SHIFT DIFF-1 1/2</v>
          </cell>
          <cell r="D1596">
            <v>323.45</v>
          </cell>
          <cell r="E1596">
            <v>0</v>
          </cell>
          <cell r="F1596">
            <v>0</v>
          </cell>
          <cell r="G1596">
            <v>323.45</v>
          </cell>
          <cell r="H1596">
            <v>962</v>
          </cell>
          <cell r="I1596" t="str">
            <v>56</v>
          </cell>
          <cell r="J1596" t="str">
            <v>POWER GENERATION</v>
          </cell>
          <cell r="K1596" t="str">
            <v>NonBarg</v>
          </cell>
          <cell r="L1596" t="str">
            <v>Prod</v>
          </cell>
          <cell r="M1596" t="str">
            <v>Yes</v>
          </cell>
          <cell r="N1596" t="str">
            <v>OT 1.5</v>
          </cell>
          <cell r="O1596">
            <v>287.5</v>
          </cell>
          <cell r="P1596">
            <v>323.45</v>
          </cell>
          <cell r="Q1596">
            <v>0</v>
          </cell>
          <cell r="R1596">
            <v>323.45</v>
          </cell>
          <cell r="S1596">
            <v>323.45</v>
          </cell>
        </row>
        <row r="1597">
          <cell r="B1597" t="str">
            <v>Y50</v>
          </cell>
          <cell r="C1597" t="str">
            <v>1ST SHIFT DIFF-1 1/2</v>
          </cell>
          <cell r="D1597">
            <v>1634.94</v>
          </cell>
          <cell r="E1597">
            <v>0</v>
          </cell>
          <cell r="F1597">
            <v>0</v>
          </cell>
          <cell r="G1597">
            <v>1634.94</v>
          </cell>
          <cell r="H1597">
            <v>1062</v>
          </cell>
          <cell r="I1597" t="str">
            <v>58</v>
          </cell>
          <cell r="J1597" t="str">
            <v>INFO MANAGEMENT</v>
          </cell>
          <cell r="K1597" t="str">
            <v>NonBarg</v>
          </cell>
          <cell r="L1597" t="str">
            <v>Prod</v>
          </cell>
          <cell r="M1597" t="str">
            <v>Yes</v>
          </cell>
          <cell r="N1597" t="str">
            <v>OT 1.5</v>
          </cell>
          <cell r="O1597">
            <v>1453.25</v>
          </cell>
          <cell r="P1597">
            <v>1634.94</v>
          </cell>
          <cell r="Q1597">
            <v>0</v>
          </cell>
          <cell r="R1597">
            <v>1634.94</v>
          </cell>
          <cell r="S1597">
            <v>1634.94</v>
          </cell>
        </row>
        <row r="1598">
          <cell r="B1598" t="str">
            <v>Y51</v>
          </cell>
          <cell r="C1598" t="str">
            <v>3RD SHIFT DIFF-1 1/2</v>
          </cell>
          <cell r="D1598">
            <v>20478.55</v>
          </cell>
          <cell r="E1598">
            <v>0</v>
          </cell>
          <cell r="F1598">
            <v>0</v>
          </cell>
          <cell r="G1598">
            <v>20478.55</v>
          </cell>
          <cell r="H1598">
            <v>99</v>
          </cell>
          <cell r="I1598" t="str">
            <v>31</v>
          </cell>
          <cell r="J1598" t="str">
            <v>NUCLEAR DIVISION</v>
          </cell>
          <cell r="K1598" t="str">
            <v>Barg</v>
          </cell>
          <cell r="L1598" t="str">
            <v>Prod</v>
          </cell>
          <cell r="M1598" t="str">
            <v>Yes</v>
          </cell>
          <cell r="N1598" t="str">
            <v>OT 1.5</v>
          </cell>
          <cell r="O1598">
            <v>22751</v>
          </cell>
          <cell r="P1598">
            <v>20478.55</v>
          </cell>
          <cell r="Q1598">
            <v>20478.55</v>
          </cell>
          <cell r="R1598">
            <v>0</v>
          </cell>
          <cell r="S1598">
            <v>20478.55</v>
          </cell>
        </row>
        <row r="1599">
          <cell r="B1599" t="str">
            <v>Y51</v>
          </cell>
          <cell r="C1599" t="str">
            <v>3RD SHIFT DIFF-1 1/2</v>
          </cell>
          <cell r="D1599">
            <v>29.25</v>
          </cell>
          <cell r="E1599">
            <v>0</v>
          </cell>
          <cell r="F1599">
            <v>0</v>
          </cell>
          <cell r="G1599">
            <v>29.25</v>
          </cell>
          <cell r="H1599">
            <v>169</v>
          </cell>
          <cell r="I1599" t="str">
            <v>34</v>
          </cell>
          <cell r="J1599" t="str">
            <v>HUMAN RESRC &amp; CORP SVCS</v>
          </cell>
          <cell r="K1599" t="str">
            <v>Barg</v>
          </cell>
          <cell r="L1599" t="str">
            <v>Prod</v>
          </cell>
          <cell r="M1599" t="str">
            <v>Yes</v>
          </cell>
          <cell r="N1599" t="str">
            <v>OT 1.5</v>
          </cell>
          <cell r="O1599">
            <v>32.5</v>
          </cell>
          <cell r="P1599">
            <v>29.25</v>
          </cell>
          <cell r="Q1599">
            <v>29.25</v>
          </cell>
          <cell r="R1599">
            <v>0</v>
          </cell>
          <cell r="S1599">
            <v>29.25</v>
          </cell>
        </row>
        <row r="1600">
          <cell r="B1600" t="str">
            <v>Y51</v>
          </cell>
          <cell r="C1600" t="str">
            <v>3RD SHIFT DIFF-1 1/2</v>
          </cell>
          <cell r="D1600">
            <v>108590.15</v>
          </cell>
          <cell r="E1600">
            <v>0</v>
          </cell>
          <cell r="F1600">
            <v>0</v>
          </cell>
          <cell r="G1600">
            <v>108590.15</v>
          </cell>
          <cell r="H1600">
            <v>321</v>
          </cell>
          <cell r="I1600" t="str">
            <v>53</v>
          </cell>
          <cell r="J1600" t="str">
            <v>POWER SYSTEMS</v>
          </cell>
          <cell r="K1600" t="str">
            <v>Barg</v>
          </cell>
          <cell r="L1600" t="str">
            <v>Prod</v>
          </cell>
          <cell r="M1600" t="str">
            <v>Yes</v>
          </cell>
          <cell r="N1600" t="str">
            <v>OT 1.5</v>
          </cell>
          <cell r="O1600">
            <v>120654.5</v>
          </cell>
          <cell r="P1600">
            <v>108590.15</v>
          </cell>
          <cell r="Q1600">
            <v>108590.15</v>
          </cell>
          <cell r="R1600">
            <v>0</v>
          </cell>
          <cell r="S1600">
            <v>108590.15</v>
          </cell>
        </row>
        <row r="1601">
          <cell r="B1601" t="str">
            <v>Y51</v>
          </cell>
          <cell r="C1601" t="str">
            <v>3RD SHIFT DIFF-1 1/2</v>
          </cell>
          <cell r="D1601">
            <v>11358.71</v>
          </cell>
          <cell r="E1601">
            <v>0</v>
          </cell>
          <cell r="F1601">
            <v>0</v>
          </cell>
          <cell r="G1601">
            <v>11358.71</v>
          </cell>
          <cell r="H1601">
            <v>437</v>
          </cell>
          <cell r="I1601" t="str">
            <v>56</v>
          </cell>
          <cell r="J1601" t="str">
            <v>POWER GENERATION</v>
          </cell>
          <cell r="K1601" t="str">
            <v>Barg</v>
          </cell>
          <cell r="L1601" t="str">
            <v>Prod</v>
          </cell>
          <cell r="M1601" t="str">
            <v>Yes</v>
          </cell>
          <cell r="N1601" t="str">
            <v>OT 1.5</v>
          </cell>
          <cell r="O1601">
            <v>12620.75</v>
          </cell>
          <cell r="P1601">
            <v>11358.71</v>
          </cell>
          <cell r="Q1601">
            <v>11358.71</v>
          </cell>
          <cell r="R1601">
            <v>0</v>
          </cell>
          <cell r="S1601">
            <v>11358.71</v>
          </cell>
        </row>
        <row r="1602">
          <cell r="B1602" t="str">
            <v>Y51</v>
          </cell>
          <cell r="C1602" t="str">
            <v>3RD SHIFT DIFF-1 1/2</v>
          </cell>
          <cell r="D1602">
            <v>1909.34</v>
          </cell>
          <cell r="E1602">
            <v>0</v>
          </cell>
          <cell r="F1602">
            <v>0</v>
          </cell>
          <cell r="G1602">
            <v>1909.34</v>
          </cell>
          <cell r="H1602">
            <v>121</v>
          </cell>
          <cell r="I1602" t="str">
            <v>31</v>
          </cell>
          <cell r="J1602" t="str">
            <v>NUCLEAR DIVISION</v>
          </cell>
          <cell r="K1602" t="str">
            <v>NonBarg</v>
          </cell>
          <cell r="L1602" t="str">
            <v>Prod</v>
          </cell>
          <cell r="M1602" t="str">
            <v>Yes</v>
          </cell>
          <cell r="N1602" t="str">
            <v>OT 1.5</v>
          </cell>
          <cell r="O1602">
            <v>2121.25</v>
          </cell>
          <cell r="P1602">
            <v>1909.34</v>
          </cell>
          <cell r="Q1602">
            <v>0</v>
          </cell>
          <cell r="R1602">
            <v>1909.34</v>
          </cell>
          <cell r="S1602">
            <v>1909.34</v>
          </cell>
        </row>
        <row r="1603">
          <cell r="B1603" t="str">
            <v>Y51</v>
          </cell>
          <cell r="C1603" t="str">
            <v>3RD SHIFT DIFF-1 1/2</v>
          </cell>
          <cell r="D1603">
            <v>1654.21</v>
          </cell>
          <cell r="E1603">
            <v>0</v>
          </cell>
          <cell r="F1603">
            <v>0</v>
          </cell>
          <cell r="G1603">
            <v>1654.21</v>
          </cell>
          <cell r="H1603">
            <v>345</v>
          </cell>
          <cell r="I1603" t="str">
            <v>34</v>
          </cell>
          <cell r="J1603" t="str">
            <v>HUMAN RESRC &amp; CORP SVCS</v>
          </cell>
          <cell r="K1603" t="str">
            <v>NonBarg</v>
          </cell>
          <cell r="L1603" t="str">
            <v>Prod</v>
          </cell>
          <cell r="M1603" t="str">
            <v>Yes</v>
          </cell>
          <cell r="N1603" t="str">
            <v>OT 1.5</v>
          </cell>
          <cell r="O1603">
            <v>1838</v>
          </cell>
          <cell r="P1603">
            <v>1654.21</v>
          </cell>
          <cell r="Q1603">
            <v>0</v>
          </cell>
          <cell r="R1603">
            <v>1654.21</v>
          </cell>
          <cell r="S1603">
            <v>1654.21</v>
          </cell>
        </row>
        <row r="1604">
          <cell r="B1604" t="str">
            <v>Y51</v>
          </cell>
          <cell r="C1604" t="str">
            <v>3RD SHIFT DIFF-1 1/2</v>
          </cell>
          <cell r="D1604">
            <v>7166.74</v>
          </cell>
          <cell r="E1604">
            <v>0</v>
          </cell>
          <cell r="F1604">
            <v>0</v>
          </cell>
          <cell r="G1604">
            <v>7166.74</v>
          </cell>
          <cell r="H1604">
            <v>675</v>
          </cell>
          <cell r="I1604" t="str">
            <v>51</v>
          </cell>
          <cell r="J1604" t="str">
            <v>CUSTOMER SERVICE</v>
          </cell>
          <cell r="K1604" t="str">
            <v>NonBarg</v>
          </cell>
          <cell r="L1604" t="str">
            <v>Prod</v>
          </cell>
          <cell r="M1604" t="str">
            <v>Yes</v>
          </cell>
          <cell r="N1604" t="str">
            <v>OT 1.5</v>
          </cell>
          <cell r="O1604">
            <v>7962.75</v>
          </cell>
          <cell r="P1604">
            <v>7166.74</v>
          </cell>
          <cell r="Q1604">
            <v>0</v>
          </cell>
          <cell r="R1604">
            <v>7166.74</v>
          </cell>
          <cell r="S1604">
            <v>7166.74</v>
          </cell>
        </row>
        <row r="1605">
          <cell r="B1605" t="str">
            <v>Y51</v>
          </cell>
          <cell r="C1605" t="str">
            <v>3RD SHIFT DIFF-1 1/2</v>
          </cell>
          <cell r="D1605">
            <v>606.92999999999995</v>
          </cell>
          <cell r="E1605">
            <v>0</v>
          </cell>
          <cell r="F1605">
            <v>0</v>
          </cell>
          <cell r="G1605">
            <v>606.92999999999995</v>
          </cell>
          <cell r="H1605">
            <v>801</v>
          </cell>
          <cell r="I1605" t="str">
            <v>53</v>
          </cell>
          <cell r="J1605" t="str">
            <v>POWER SYSTEMS</v>
          </cell>
          <cell r="K1605" t="str">
            <v>NonBarg</v>
          </cell>
          <cell r="L1605" t="str">
            <v>Prod</v>
          </cell>
          <cell r="M1605" t="str">
            <v>Yes</v>
          </cell>
          <cell r="N1605" t="str">
            <v>OT 1.5</v>
          </cell>
          <cell r="O1605">
            <v>674.25</v>
          </cell>
          <cell r="P1605">
            <v>606.92999999999995</v>
          </cell>
          <cell r="Q1605">
            <v>0</v>
          </cell>
          <cell r="R1605">
            <v>606.92999999999995</v>
          </cell>
          <cell r="S1605">
            <v>606.92999999999995</v>
          </cell>
        </row>
        <row r="1606">
          <cell r="B1606" t="str">
            <v>Y51</v>
          </cell>
          <cell r="C1606" t="str">
            <v>3RD SHIFT DIFF-1 1/2</v>
          </cell>
          <cell r="D1606">
            <v>292.5</v>
          </cell>
          <cell r="E1606">
            <v>0</v>
          </cell>
          <cell r="F1606">
            <v>0</v>
          </cell>
          <cell r="G1606">
            <v>292.5</v>
          </cell>
          <cell r="H1606">
            <v>963</v>
          </cell>
          <cell r="I1606" t="str">
            <v>56</v>
          </cell>
          <cell r="J1606" t="str">
            <v>POWER GENERATION</v>
          </cell>
          <cell r="K1606" t="str">
            <v>NonBarg</v>
          </cell>
          <cell r="L1606" t="str">
            <v>Prod</v>
          </cell>
          <cell r="M1606" t="str">
            <v>Yes</v>
          </cell>
          <cell r="N1606" t="str">
            <v>OT 1.5</v>
          </cell>
          <cell r="O1606">
            <v>325</v>
          </cell>
          <cell r="P1606">
            <v>292.5</v>
          </cell>
          <cell r="Q1606">
            <v>0</v>
          </cell>
          <cell r="R1606">
            <v>292.5</v>
          </cell>
          <cell r="S1606">
            <v>292.5</v>
          </cell>
        </row>
        <row r="1607">
          <cell r="B1607" t="str">
            <v>Y51</v>
          </cell>
          <cell r="C1607" t="str">
            <v>3RD SHIFT DIFF-1 1/2</v>
          </cell>
          <cell r="D1607">
            <v>281.26</v>
          </cell>
          <cell r="E1607">
            <v>0</v>
          </cell>
          <cell r="F1607">
            <v>0</v>
          </cell>
          <cell r="G1607">
            <v>281.26</v>
          </cell>
          <cell r="H1607">
            <v>1063</v>
          </cell>
          <cell r="I1607" t="str">
            <v>58</v>
          </cell>
          <cell r="J1607" t="str">
            <v>INFO MANAGEMENT</v>
          </cell>
          <cell r="K1607" t="str">
            <v>NonBarg</v>
          </cell>
          <cell r="L1607" t="str">
            <v>Prod</v>
          </cell>
          <cell r="M1607" t="str">
            <v>Yes</v>
          </cell>
          <cell r="N1607" t="str">
            <v>OT 1.5</v>
          </cell>
          <cell r="O1607">
            <v>312.5</v>
          </cell>
          <cell r="P1607">
            <v>281.26</v>
          </cell>
          <cell r="Q1607">
            <v>0</v>
          </cell>
          <cell r="R1607">
            <v>281.26</v>
          </cell>
          <cell r="S1607">
            <v>281.26</v>
          </cell>
        </row>
        <row r="1608">
          <cell r="B1608" t="str">
            <v>Y52</v>
          </cell>
          <cell r="C1608" t="str">
            <v>WEEKEND SHIFT 1-1/2</v>
          </cell>
          <cell r="D1608">
            <v>28.5</v>
          </cell>
          <cell r="E1608">
            <v>0</v>
          </cell>
          <cell r="F1608">
            <v>0</v>
          </cell>
          <cell r="G1608">
            <v>28.5</v>
          </cell>
          <cell r="H1608">
            <v>100</v>
          </cell>
          <cell r="I1608" t="str">
            <v>31</v>
          </cell>
          <cell r="J1608" t="str">
            <v>NUCLEAR DIVISION</v>
          </cell>
          <cell r="K1608" t="str">
            <v>Barg</v>
          </cell>
          <cell r="L1608" t="str">
            <v>Prod</v>
          </cell>
          <cell r="M1608" t="str">
            <v>Yes</v>
          </cell>
          <cell r="N1608" t="str">
            <v>OT 1.5</v>
          </cell>
          <cell r="O1608">
            <v>19</v>
          </cell>
          <cell r="P1608">
            <v>28.5</v>
          </cell>
          <cell r="Q1608">
            <v>28.5</v>
          </cell>
          <cell r="R1608">
            <v>0</v>
          </cell>
          <cell r="S1608">
            <v>28.5</v>
          </cell>
        </row>
        <row r="1609">
          <cell r="B1609" t="str">
            <v>Y52</v>
          </cell>
          <cell r="C1609" t="str">
            <v>WEEKEND SHIFT 1-1/2</v>
          </cell>
          <cell r="D1609">
            <v>40.5</v>
          </cell>
          <cell r="E1609">
            <v>0</v>
          </cell>
          <cell r="F1609">
            <v>0</v>
          </cell>
          <cell r="G1609">
            <v>40.5</v>
          </cell>
          <cell r="H1609">
            <v>170</v>
          </cell>
          <cell r="I1609" t="str">
            <v>34</v>
          </cell>
          <cell r="J1609" t="str">
            <v>HUMAN RESRC &amp; CORP SVCS</v>
          </cell>
          <cell r="K1609" t="str">
            <v>Barg</v>
          </cell>
          <cell r="L1609" t="str">
            <v>Prod</v>
          </cell>
          <cell r="M1609" t="str">
            <v>Yes</v>
          </cell>
          <cell r="N1609" t="str">
            <v>OT 1.5</v>
          </cell>
          <cell r="O1609">
            <v>27</v>
          </cell>
          <cell r="P1609">
            <v>40.5</v>
          </cell>
          <cell r="Q1609">
            <v>40.5</v>
          </cell>
          <cell r="R1609">
            <v>0</v>
          </cell>
          <cell r="S1609">
            <v>40.5</v>
          </cell>
        </row>
        <row r="1610">
          <cell r="B1610" t="str">
            <v>Y52</v>
          </cell>
          <cell r="C1610" t="str">
            <v>WEEKEND SHIFT 1-1/2</v>
          </cell>
          <cell r="D1610">
            <v>173774.37</v>
          </cell>
          <cell r="E1610">
            <v>0</v>
          </cell>
          <cell r="F1610">
            <v>0</v>
          </cell>
          <cell r="G1610">
            <v>173774.37</v>
          </cell>
          <cell r="H1610">
            <v>322</v>
          </cell>
          <cell r="I1610" t="str">
            <v>53</v>
          </cell>
          <cell r="J1610" t="str">
            <v>POWER SYSTEMS</v>
          </cell>
          <cell r="K1610" t="str">
            <v>Barg</v>
          </cell>
          <cell r="L1610" t="str">
            <v>Prod</v>
          </cell>
          <cell r="M1610" t="str">
            <v>Yes</v>
          </cell>
          <cell r="N1610" t="str">
            <v>OT 1.5</v>
          </cell>
          <cell r="O1610">
            <v>115849.25</v>
          </cell>
          <cell r="P1610">
            <v>173774.37</v>
          </cell>
          <cell r="Q1610">
            <v>173774.37</v>
          </cell>
          <cell r="R1610">
            <v>0</v>
          </cell>
          <cell r="S1610">
            <v>173774.37</v>
          </cell>
        </row>
        <row r="1611">
          <cell r="B1611" t="str">
            <v>Y52</v>
          </cell>
          <cell r="C1611" t="str">
            <v>WEEKEND SHIFT 1-1/2</v>
          </cell>
          <cell r="D1611">
            <v>212.25</v>
          </cell>
          <cell r="E1611">
            <v>0</v>
          </cell>
          <cell r="F1611">
            <v>0</v>
          </cell>
          <cell r="G1611">
            <v>212.25</v>
          </cell>
          <cell r="H1611">
            <v>802</v>
          </cell>
          <cell r="I1611" t="str">
            <v>53</v>
          </cell>
          <cell r="J1611" t="str">
            <v>POWER SYSTEMS</v>
          </cell>
          <cell r="K1611" t="str">
            <v>NonBarg</v>
          </cell>
          <cell r="L1611" t="str">
            <v>Prod</v>
          </cell>
          <cell r="M1611" t="str">
            <v>Yes</v>
          </cell>
          <cell r="N1611" t="str">
            <v>OT 1.5</v>
          </cell>
          <cell r="O1611">
            <v>141.5</v>
          </cell>
          <cell r="P1611">
            <v>212.25</v>
          </cell>
          <cell r="Q1611">
            <v>0</v>
          </cell>
          <cell r="R1611">
            <v>212.25</v>
          </cell>
          <cell r="S1611">
            <v>212.25</v>
          </cell>
        </row>
        <row r="1612">
          <cell r="B1612" t="str">
            <v>Y70</v>
          </cell>
          <cell r="C1612" t="str">
            <v>JNT SFTY ACT 1 1/2</v>
          </cell>
          <cell r="D1612">
            <v>4483.6099999999997</v>
          </cell>
          <cell r="E1612">
            <v>0</v>
          </cell>
          <cell r="F1612">
            <v>0</v>
          </cell>
          <cell r="G1612">
            <v>4483.6099999999997</v>
          </cell>
          <cell r="H1612">
            <v>101</v>
          </cell>
          <cell r="I1612" t="str">
            <v>31</v>
          </cell>
          <cell r="J1612" t="str">
            <v>NUCLEAR DIVISION</v>
          </cell>
          <cell r="K1612" t="str">
            <v>Barg</v>
          </cell>
          <cell r="L1612" t="str">
            <v>Prod</v>
          </cell>
          <cell r="M1612" t="str">
            <v>Yes</v>
          </cell>
          <cell r="N1612" t="str">
            <v>OT 1.5</v>
          </cell>
          <cell r="O1612">
            <v>110.5</v>
          </cell>
          <cell r="P1612">
            <v>4483.6099999999997</v>
          </cell>
          <cell r="Q1612">
            <v>4483.6099999999997</v>
          </cell>
          <cell r="R1612">
            <v>0</v>
          </cell>
          <cell r="S1612">
            <v>4483.6099999999997</v>
          </cell>
        </row>
        <row r="1613">
          <cell r="B1613" t="str">
            <v>Y70</v>
          </cell>
          <cell r="C1613" t="str">
            <v>JNT SFTY ACT 1 1/2</v>
          </cell>
          <cell r="D1613">
            <v>9824.86</v>
          </cell>
          <cell r="E1613">
            <v>0</v>
          </cell>
          <cell r="F1613">
            <v>0</v>
          </cell>
          <cell r="G1613">
            <v>9824.86</v>
          </cell>
          <cell r="H1613">
            <v>323</v>
          </cell>
          <cell r="I1613" t="str">
            <v>53</v>
          </cell>
          <cell r="J1613" t="str">
            <v>POWER SYSTEMS</v>
          </cell>
          <cell r="K1613" t="str">
            <v>Barg</v>
          </cell>
          <cell r="L1613" t="str">
            <v>Prod</v>
          </cell>
          <cell r="M1613" t="str">
            <v>Yes</v>
          </cell>
          <cell r="N1613" t="str">
            <v>OT 1.5</v>
          </cell>
          <cell r="O1613">
            <v>334</v>
          </cell>
          <cell r="P1613">
            <v>9824.86</v>
          </cell>
          <cell r="Q1613">
            <v>9824.86</v>
          </cell>
          <cell r="R1613">
            <v>0</v>
          </cell>
          <cell r="S1613">
            <v>9824.86</v>
          </cell>
        </row>
        <row r="1614">
          <cell r="B1614" t="str">
            <v>Y70</v>
          </cell>
          <cell r="C1614" t="str">
            <v>JNT SFTY ACT 1 1/2</v>
          </cell>
          <cell r="D1614">
            <v>6371.92</v>
          </cell>
          <cell r="E1614">
            <v>0</v>
          </cell>
          <cell r="F1614">
            <v>0</v>
          </cell>
          <cell r="G1614">
            <v>6371.92</v>
          </cell>
          <cell r="H1614">
            <v>438</v>
          </cell>
          <cell r="I1614" t="str">
            <v>56</v>
          </cell>
          <cell r="J1614" t="str">
            <v>POWER GENERATION</v>
          </cell>
          <cell r="K1614" t="str">
            <v>Barg</v>
          </cell>
          <cell r="L1614" t="str">
            <v>Prod</v>
          </cell>
          <cell r="M1614" t="str">
            <v>Yes</v>
          </cell>
          <cell r="N1614" t="str">
            <v>OT 1.5</v>
          </cell>
          <cell r="O1614">
            <v>165</v>
          </cell>
          <cell r="P1614">
            <v>6371.92</v>
          </cell>
          <cell r="Q1614">
            <v>6371.92</v>
          </cell>
          <cell r="R1614">
            <v>0</v>
          </cell>
          <cell r="S1614">
            <v>6371.92</v>
          </cell>
        </row>
        <row r="1615">
          <cell r="B1615" t="str">
            <v>Y71</v>
          </cell>
          <cell r="C1615" t="str">
            <v>DISPUTE RES 1 1/2</v>
          </cell>
          <cell r="D1615">
            <v>652.04</v>
          </cell>
          <cell r="E1615">
            <v>0</v>
          </cell>
          <cell r="F1615">
            <v>0</v>
          </cell>
          <cell r="G1615">
            <v>652.04</v>
          </cell>
          <cell r="H1615">
            <v>102</v>
          </cell>
          <cell r="I1615" t="str">
            <v>31</v>
          </cell>
          <cell r="J1615" t="str">
            <v>NUCLEAR DIVISION</v>
          </cell>
          <cell r="K1615" t="str">
            <v>Barg</v>
          </cell>
          <cell r="L1615" t="str">
            <v>Prod</v>
          </cell>
          <cell r="M1615" t="str">
            <v>Yes</v>
          </cell>
          <cell r="N1615" t="str">
            <v>OT 1.5</v>
          </cell>
          <cell r="O1615">
            <v>17.5</v>
          </cell>
          <cell r="P1615">
            <v>652.04</v>
          </cell>
          <cell r="Q1615">
            <v>652.04</v>
          </cell>
          <cell r="R1615">
            <v>0</v>
          </cell>
          <cell r="S1615">
            <v>652.04</v>
          </cell>
        </row>
        <row r="1616">
          <cell r="B1616" t="str">
            <v>Y71</v>
          </cell>
          <cell r="C1616" t="str">
            <v>DISPUTE RES 1 1/2</v>
          </cell>
          <cell r="D1616">
            <v>2344.21</v>
          </cell>
          <cell r="E1616">
            <v>0</v>
          </cell>
          <cell r="F1616">
            <v>0</v>
          </cell>
          <cell r="G1616">
            <v>2344.21</v>
          </cell>
          <cell r="H1616">
            <v>324</v>
          </cell>
          <cell r="I1616" t="str">
            <v>53</v>
          </cell>
          <cell r="J1616" t="str">
            <v>POWER SYSTEMS</v>
          </cell>
          <cell r="K1616" t="str">
            <v>Barg</v>
          </cell>
          <cell r="L1616" t="str">
            <v>Prod</v>
          </cell>
          <cell r="M1616" t="str">
            <v>Yes</v>
          </cell>
          <cell r="N1616" t="str">
            <v>OT 1.5</v>
          </cell>
          <cell r="O1616">
            <v>62.5</v>
          </cell>
          <cell r="P1616">
            <v>2344.21</v>
          </cell>
          <cell r="Q1616">
            <v>2344.21</v>
          </cell>
          <cell r="R1616">
            <v>0</v>
          </cell>
          <cell r="S1616">
            <v>2344.21</v>
          </cell>
        </row>
        <row r="1617">
          <cell r="B1617" t="str">
            <v>Y71</v>
          </cell>
          <cell r="C1617" t="str">
            <v>DISPUTE RES 1 1/2</v>
          </cell>
          <cell r="D1617">
            <v>169.09</v>
          </cell>
          <cell r="E1617">
            <v>0</v>
          </cell>
          <cell r="F1617">
            <v>0</v>
          </cell>
          <cell r="G1617">
            <v>169.09</v>
          </cell>
          <cell r="H1617">
            <v>439</v>
          </cell>
          <cell r="I1617" t="str">
            <v>56</v>
          </cell>
          <cell r="J1617" t="str">
            <v>POWER GENERATION</v>
          </cell>
          <cell r="K1617" t="str">
            <v>Barg</v>
          </cell>
          <cell r="L1617" t="str">
            <v>Prod</v>
          </cell>
          <cell r="M1617" t="str">
            <v>Yes</v>
          </cell>
          <cell r="N1617" t="str">
            <v>OT 1.5</v>
          </cell>
          <cell r="O1617">
            <v>4.5</v>
          </cell>
          <cell r="P1617">
            <v>169.09</v>
          </cell>
          <cell r="Q1617">
            <v>169.09</v>
          </cell>
          <cell r="R1617">
            <v>0</v>
          </cell>
          <cell r="S1617">
            <v>169.09</v>
          </cell>
        </row>
        <row r="1618">
          <cell r="B1618" t="str">
            <v>Y72</v>
          </cell>
          <cell r="C1618" t="str">
            <v>JNT TEAM INV 1 1/2</v>
          </cell>
          <cell r="D1618">
            <v>331.92</v>
          </cell>
          <cell r="E1618">
            <v>0</v>
          </cell>
          <cell r="F1618">
            <v>0</v>
          </cell>
          <cell r="G1618">
            <v>331.92</v>
          </cell>
          <cell r="H1618">
            <v>103</v>
          </cell>
          <cell r="I1618" t="str">
            <v>31</v>
          </cell>
          <cell r="J1618" t="str">
            <v>NUCLEAR DIVISION</v>
          </cell>
          <cell r="K1618" t="str">
            <v>Barg</v>
          </cell>
          <cell r="L1618" t="str">
            <v>Prod</v>
          </cell>
          <cell r="M1618" t="str">
            <v>Yes</v>
          </cell>
          <cell r="N1618" t="str">
            <v>OT 1.5</v>
          </cell>
          <cell r="O1618">
            <v>8</v>
          </cell>
          <cell r="P1618">
            <v>331.92</v>
          </cell>
          <cell r="Q1618">
            <v>331.92</v>
          </cell>
          <cell r="R1618">
            <v>0</v>
          </cell>
          <cell r="S1618">
            <v>331.92</v>
          </cell>
        </row>
        <row r="1619">
          <cell r="B1619" t="str">
            <v>Y72</v>
          </cell>
          <cell r="C1619" t="str">
            <v>JNT TEAM INV 1 1/2</v>
          </cell>
          <cell r="D1619">
            <v>22884.959999999999</v>
          </cell>
          <cell r="E1619">
            <v>0</v>
          </cell>
          <cell r="F1619">
            <v>0</v>
          </cell>
          <cell r="G1619">
            <v>22884.959999999999</v>
          </cell>
          <cell r="H1619">
            <v>325</v>
          </cell>
          <cell r="I1619" t="str">
            <v>53</v>
          </cell>
          <cell r="J1619" t="str">
            <v>POWER SYSTEMS</v>
          </cell>
          <cell r="K1619" t="str">
            <v>Barg</v>
          </cell>
          <cell r="L1619" t="str">
            <v>Prod</v>
          </cell>
          <cell r="M1619" t="str">
            <v>Yes</v>
          </cell>
          <cell r="N1619" t="str">
            <v>OT 1.5</v>
          </cell>
          <cell r="O1619">
            <v>615.75</v>
          </cell>
          <cell r="P1619">
            <v>22884.959999999999</v>
          </cell>
          <cell r="Q1619">
            <v>22884.959999999999</v>
          </cell>
          <cell r="R1619">
            <v>0</v>
          </cell>
          <cell r="S1619">
            <v>22884.959999999999</v>
          </cell>
        </row>
        <row r="1620">
          <cell r="B1620" t="str">
            <v>Y72</v>
          </cell>
          <cell r="C1620" t="str">
            <v>JNT TEAM INV 1 1/2</v>
          </cell>
          <cell r="D1620">
            <v>75.930000000000007</v>
          </cell>
          <cell r="E1620">
            <v>0</v>
          </cell>
          <cell r="F1620">
            <v>0</v>
          </cell>
          <cell r="G1620">
            <v>75.930000000000007</v>
          </cell>
          <cell r="H1620">
            <v>440</v>
          </cell>
          <cell r="I1620" t="str">
            <v>56</v>
          </cell>
          <cell r="J1620" t="str">
            <v>POWER GENERATION</v>
          </cell>
          <cell r="K1620" t="str">
            <v>Barg</v>
          </cell>
          <cell r="L1620" t="str">
            <v>Prod</v>
          </cell>
          <cell r="M1620" t="str">
            <v>Yes</v>
          </cell>
          <cell r="N1620" t="str">
            <v>OT 1.5</v>
          </cell>
          <cell r="O1620">
            <v>2</v>
          </cell>
          <cell r="P1620">
            <v>75.930000000000007</v>
          </cell>
          <cell r="Q1620">
            <v>75.930000000000007</v>
          </cell>
          <cell r="R1620">
            <v>0</v>
          </cell>
          <cell r="S1620">
            <v>75.930000000000007</v>
          </cell>
        </row>
        <row r="1621">
          <cell r="B1621" t="str">
            <v>Y73</v>
          </cell>
          <cell r="C1621" t="str">
            <v>MGT REQ MEET 1 1/2</v>
          </cell>
          <cell r="D1621">
            <v>5755.67</v>
          </cell>
          <cell r="E1621">
            <v>0</v>
          </cell>
          <cell r="F1621">
            <v>0</v>
          </cell>
          <cell r="G1621">
            <v>5755.67</v>
          </cell>
          <cell r="H1621">
            <v>104</v>
          </cell>
          <cell r="I1621" t="str">
            <v>31</v>
          </cell>
          <cell r="J1621" t="str">
            <v>NUCLEAR DIVISION</v>
          </cell>
          <cell r="K1621" t="str">
            <v>Barg</v>
          </cell>
          <cell r="L1621" t="str">
            <v>Prod</v>
          </cell>
          <cell r="M1621" t="str">
            <v>Yes</v>
          </cell>
          <cell r="N1621" t="str">
            <v>OT 1.5</v>
          </cell>
          <cell r="O1621">
            <v>144.5</v>
          </cell>
          <cell r="P1621">
            <v>5755.67</v>
          </cell>
          <cell r="Q1621">
            <v>5755.67</v>
          </cell>
          <cell r="R1621">
            <v>0</v>
          </cell>
          <cell r="S1621">
            <v>5755.67</v>
          </cell>
        </row>
        <row r="1622">
          <cell r="B1622" t="str">
            <v>Y73</v>
          </cell>
          <cell r="C1622" t="str">
            <v>MGT REQ MEET 1 1/2</v>
          </cell>
          <cell r="D1622">
            <v>23556.28</v>
          </cell>
          <cell r="E1622">
            <v>0</v>
          </cell>
          <cell r="F1622">
            <v>0</v>
          </cell>
          <cell r="G1622">
            <v>23556.28</v>
          </cell>
          <cell r="H1622">
            <v>326</v>
          </cell>
          <cell r="I1622" t="str">
            <v>53</v>
          </cell>
          <cell r="J1622" t="str">
            <v>POWER SYSTEMS</v>
          </cell>
          <cell r="K1622" t="str">
            <v>Barg</v>
          </cell>
          <cell r="L1622" t="str">
            <v>Prod</v>
          </cell>
          <cell r="M1622" t="str">
            <v>Yes</v>
          </cell>
          <cell r="N1622" t="str">
            <v>OT 1.5</v>
          </cell>
          <cell r="O1622">
            <v>632.75</v>
          </cell>
          <cell r="P1622">
            <v>23556.28</v>
          </cell>
          <cell r="Q1622">
            <v>23556.28</v>
          </cell>
          <cell r="R1622">
            <v>0</v>
          </cell>
          <cell r="S1622">
            <v>23556.28</v>
          </cell>
        </row>
        <row r="1623">
          <cell r="B1623" t="str">
            <v>Y73</v>
          </cell>
          <cell r="C1623" t="str">
            <v>MGT REQ MEET 1 1/2</v>
          </cell>
          <cell r="D1623">
            <v>185.63</v>
          </cell>
          <cell r="E1623">
            <v>0</v>
          </cell>
          <cell r="F1623">
            <v>0</v>
          </cell>
          <cell r="G1623">
            <v>185.63</v>
          </cell>
          <cell r="H1623">
            <v>441</v>
          </cell>
          <cell r="I1623" t="str">
            <v>56</v>
          </cell>
          <cell r="J1623" t="str">
            <v>POWER GENERATION</v>
          </cell>
          <cell r="K1623" t="str">
            <v>Barg</v>
          </cell>
          <cell r="L1623" t="str">
            <v>Prod</v>
          </cell>
          <cell r="M1623" t="str">
            <v>Yes</v>
          </cell>
          <cell r="N1623" t="str">
            <v>OT 1.5</v>
          </cell>
          <cell r="O1623">
            <v>5</v>
          </cell>
          <cell r="P1623">
            <v>185.63</v>
          </cell>
          <cell r="Q1623">
            <v>185.63</v>
          </cell>
          <cell r="R1623">
            <v>0</v>
          </cell>
          <cell r="S1623">
            <v>185.63</v>
          </cell>
        </row>
        <row r="1624">
          <cell r="B1624" t="str">
            <v>Y74</v>
          </cell>
          <cell r="C1624" t="str">
            <v>NEGOTIATIONS 1 1/2</v>
          </cell>
          <cell r="D1624">
            <v>491.67</v>
          </cell>
          <cell r="E1624">
            <v>0</v>
          </cell>
          <cell r="F1624">
            <v>0</v>
          </cell>
          <cell r="G1624">
            <v>491.67</v>
          </cell>
          <cell r="H1624">
            <v>105</v>
          </cell>
          <cell r="I1624" t="str">
            <v>31</v>
          </cell>
          <cell r="J1624" t="str">
            <v>NUCLEAR DIVISION</v>
          </cell>
          <cell r="K1624" t="str">
            <v>Barg</v>
          </cell>
          <cell r="L1624" t="str">
            <v>Prod</v>
          </cell>
          <cell r="M1624" t="str">
            <v>Yes</v>
          </cell>
          <cell r="N1624" t="str">
            <v>OT 1.5</v>
          </cell>
          <cell r="O1624">
            <v>13.5</v>
          </cell>
          <cell r="P1624">
            <v>491.67</v>
          </cell>
          <cell r="Q1624">
            <v>491.67</v>
          </cell>
          <cell r="R1624">
            <v>0</v>
          </cell>
          <cell r="S1624">
            <v>491.67</v>
          </cell>
        </row>
        <row r="1625">
          <cell r="B1625" t="str">
            <v>Y74</v>
          </cell>
          <cell r="C1625" t="str">
            <v>NEGOTIATIONS 1 1/2</v>
          </cell>
          <cell r="D1625">
            <v>95.17</v>
          </cell>
          <cell r="E1625">
            <v>0</v>
          </cell>
          <cell r="F1625">
            <v>0</v>
          </cell>
          <cell r="G1625">
            <v>95.17</v>
          </cell>
          <cell r="H1625">
            <v>327</v>
          </cell>
          <cell r="I1625" t="str">
            <v>53</v>
          </cell>
          <cell r="J1625" t="str">
            <v>POWER SYSTEMS</v>
          </cell>
          <cell r="K1625" t="str">
            <v>Barg</v>
          </cell>
          <cell r="L1625" t="str">
            <v>Prod</v>
          </cell>
          <cell r="M1625" t="str">
            <v>Yes</v>
          </cell>
          <cell r="N1625" t="str">
            <v>OT 1.5</v>
          </cell>
          <cell r="O1625">
            <v>2.5</v>
          </cell>
          <cell r="P1625">
            <v>95.17</v>
          </cell>
          <cell r="Q1625">
            <v>95.17</v>
          </cell>
          <cell r="R1625">
            <v>0</v>
          </cell>
          <cell r="S1625">
            <v>95.17</v>
          </cell>
        </row>
        <row r="1626">
          <cell r="B1626" t="str">
            <v>Z01</v>
          </cell>
          <cell r="C1626" t="str">
            <v>REGULAR-DBL OT</v>
          </cell>
          <cell r="D1626">
            <v>39902.99</v>
          </cell>
          <cell r="E1626">
            <v>0</v>
          </cell>
          <cell r="F1626">
            <v>0</v>
          </cell>
          <cell r="G1626">
            <v>39902.99</v>
          </cell>
          <cell r="H1626">
            <v>106</v>
          </cell>
          <cell r="I1626" t="str">
            <v>31</v>
          </cell>
          <cell r="J1626" t="str">
            <v>NUCLEAR DIVISION</v>
          </cell>
          <cell r="K1626" t="str">
            <v>Barg</v>
          </cell>
          <cell r="L1626" t="str">
            <v>Prod</v>
          </cell>
          <cell r="M1626" t="str">
            <v>Yes</v>
          </cell>
          <cell r="N1626" t="str">
            <v>OT 2.0</v>
          </cell>
          <cell r="O1626">
            <v>1371</v>
          </cell>
          <cell r="P1626">
            <v>39902.99</v>
          </cell>
          <cell r="Q1626">
            <v>39902.99</v>
          </cell>
          <cell r="R1626">
            <v>0</v>
          </cell>
          <cell r="S1626">
            <v>39902.99</v>
          </cell>
        </row>
        <row r="1627">
          <cell r="B1627" t="str">
            <v>Z01</v>
          </cell>
          <cell r="C1627" t="str">
            <v>REGULAR-DBL OT</v>
          </cell>
          <cell r="D1627">
            <v>38.130000000000003</v>
          </cell>
          <cell r="E1627">
            <v>0</v>
          </cell>
          <cell r="F1627">
            <v>0</v>
          </cell>
          <cell r="G1627">
            <v>38.130000000000003</v>
          </cell>
          <cell r="H1627">
            <v>171</v>
          </cell>
          <cell r="I1627" t="str">
            <v>34</v>
          </cell>
          <cell r="J1627" t="str">
            <v>HUMAN RESRC &amp; CORP SVCS</v>
          </cell>
          <cell r="K1627" t="str">
            <v>Barg</v>
          </cell>
          <cell r="L1627" t="str">
            <v>Prod</v>
          </cell>
          <cell r="M1627" t="str">
            <v>Yes</v>
          </cell>
          <cell r="N1627" t="str">
            <v>OT 2.0</v>
          </cell>
          <cell r="O1627">
            <v>1.5</v>
          </cell>
          <cell r="P1627">
            <v>38.130000000000003</v>
          </cell>
          <cell r="Q1627">
            <v>38.130000000000003</v>
          </cell>
          <cell r="R1627">
            <v>0</v>
          </cell>
          <cell r="S1627">
            <v>38.130000000000003</v>
          </cell>
        </row>
        <row r="1628">
          <cell r="B1628" t="str">
            <v>Z01</v>
          </cell>
          <cell r="C1628" t="str">
            <v>REGULAR-DBL OT</v>
          </cell>
          <cell r="D1628">
            <v>202473.04</v>
          </cell>
          <cell r="E1628">
            <v>0</v>
          </cell>
          <cell r="F1628">
            <v>0</v>
          </cell>
          <cell r="G1628">
            <v>202473.04</v>
          </cell>
          <cell r="H1628">
            <v>328</v>
          </cell>
          <cell r="I1628" t="str">
            <v>53</v>
          </cell>
          <cell r="J1628" t="str">
            <v>POWER SYSTEMS</v>
          </cell>
          <cell r="K1628" t="str">
            <v>Barg</v>
          </cell>
          <cell r="L1628" t="str">
            <v>Prod</v>
          </cell>
          <cell r="M1628" t="str">
            <v>Yes</v>
          </cell>
          <cell r="N1628" t="str">
            <v>OT 2.0</v>
          </cell>
          <cell r="O1628">
            <v>8342.75</v>
          </cell>
          <cell r="P1628">
            <v>202473.04</v>
          </cell>
          <cell r="Q1628">
            <v>202473.04</v>
          </cell>
          <cell r="R1628">
            <v>0</v>
          </cell>
          <cell r="S1628">
            <v>202473.04</v>
          </cell>
        </row>
        <row r="1629">
          <cell r="B1629" t="str">
            <v>Z01</v>
          </cell>
          <cell r="C1629" t="str">
            <v>REGULAR-DBL OT</v>
          </cell>
          <cell r="D1629">
            <v>776.82</v>
          </cell>
          <cell r="E1629">
            <v>0</v>
          </cell>
          <cell r="F1629">
            <v>0</v>
          </cell>
          <cell r="G1629">
            <v>776.82</v>
          </cell>
          <cell r="H1629">
            <v>442</v>
          </cell>
          <cell r="I1629" t="str">
            <v>56</v>
          </cell>
          <cell r="J1629" t="str">
            <v>POWER GENERATION</v>
          </cell>
          <cell r="K1629" t="str">
            <v>Barg</v>
          </cell>
          <cell r="L1629" t="str">
            <v>Prod</v>
          </cell>
          <cell r="M1629" t="str">
            <v>Yes</v>
          </cell>
          <cell r="N1629" t="str">
            <v>OT 2.0</v>
          </cell>
          <cell r="O1629">
            <v>32.5</v>
          </cell>
          <cell r="P1629">
            <v>776.82</v>
          </cell>
          <cell r="Q1629">
            <v>776.82</v>
          </cell>
          <cell r="R1629">
            <v>0</v>
          </cell>
          <cell r="S1629">
            <v>776.82</v>
          </cell>
        </row>
        <row r="1630">
          <cell r="B1630" t="str">
            <v>Z01</v>
          </cell>
          <cell r="C1630" t="str">
            <v>REGULAR-DBL OT</v>
          </cell>
          <cell r="D1630">
            <v>251.1</v>
          </cell>
          <cell r="E1630">
            <v>0</v>
          </cell>
          <cell r="F1630">
            <v>0</v>
          </cell>
          <cell r="G1630">
            <v>251.1</v>
          </cell>
          <cell r="H1630">
            <v>226</v>
          </cell>
          <cell r="I1630" t="str">
            <v>33</v>
          </cell>
          <cell r="J1630" t="str">
            <v>FINANCIAL</v>
          </cell>
          <cell r="K1630" t="str">
            <v>NonBarg</v>
          </cell>
          <cell r="L1630" t="str">
            <v>Prod</v>
          </cell>
          <cell r="M1630" t="str">
            <v>Yes</v>
          </cell>
          <cell r="N1630" t="str">
            <v>OT 2.0</v>
          </cell>
          <cell r="O1630">
            <v>16</v>
          </cell>
          <cell r="P1630">
            <v>251.1</v>
          </cell>
          <cell r="Q1630">
            <v>0</v>
          </cell>
          <cell r="R1630">
            <v>251.1</v>
          </cell>
          <cell r="S1630">
            <v>251.1</v>
          </cell>
        </row>
        <row r="1631">
          <cell r="B1631" t="str">
            <v>Z01</v>
          </cell>
          <cell r="C1631" t="str">
            <v>REGULAR-DBL OT</v>
          </cell>
          <cell r="D1631">
            <v>497.95</v>
          </cell>
          <cell r="E1631">
            <v>0</v>
          </cell>
          <cell r="F1631">
            <v>0</v>
          </cell>
          <cell r="G1631">
            <v>497.95</v>
          </cell>
          <cell r="H1631">
            <v>346</v>
          </cell>
          <cell r="I1631" t="str">
            <v>34</v>
          </cell>
          <cell r="J1631" t="str">
            <v>HUMAN RESRC &amp; CORP SVCS</v>
          </cell>
          <cell r="K1631" t="str">
            <v>NonBarg</v>
          </cell>
          <cell r="L1631" t="str">
            <v>Prod</v>
          </cell>
          <cell r="M1631" t="str">
            <v>Yes</v>
          </cell>
          <cell r="N1631" t="str">
            <v>OT 2.0</v>
          </cell>
          <cell r="O1631">
            <v>28</v>
          </cell>
          <cell r="P1631">
            <v>497.95</v>
          </cell>
          <cell r="Q1631">
            <v>0</v>
          </cell>
          <cell r="R1631">
            <v>497.95</v>
          </cell>
          <cell r="S1631">
            <v>497.95</v>
          </cell>
        </row>
        <row r="1632">
          <cell r="B1632" t="str">
            <v>Z01</v>
          </cell>
          <cell r="C1632" t="str">
            <v>REGULAR-DBL OT</v>
          </cell>
          <cell r="D1632">
            <v>1702.48</v>
          </cell>
          <cell r="E1632">
            <v>0</v>
          </cell>
          <cell r="F1632">
            <v>0</v>
          </cell>
          <cell r="G1632">
            <v>1702.48</v>
          </cell>
          <cell r="H1632">
            <v>676</v>
          </cell>
          <cell r="I1632" t="str">
            <v>51</v>
          </cell>
          <cell r="J1632" t="str">
            <v>CUSTOMER SERVICE</v>
          </cell>
          <cell r="K1632" t="str">
            <v>NonBarg</v>
          </cell>
          <cell r="L1632" t="str">
            <v>Prod</v>
          </cell>
          <cell r="M1632" t="str">
            <v>Yes</v>
          </cell>
          <cell r="N1632" t="str">
            <v>OT 2.0</v>
          </cell>
          <cell r="O1632">
            <v>99</v>
          </cell>
          <cell r="P1632">
            <v>1702.48</v>
          </cell>
          <cell r="Q1632">
            <v>0</v>
          </cell>
          <cell r="R1632">
            <v>1702.48</v>
          </cell>
          <cell r="S1632">
            <v>1702.48</v>
          </cell>
        </row>
        <row r="1633">
          <cell r="B1633" t="str">
            <v>Z01</v>
          </cell>
          <cell r="C1633" t="str">
            <v>REGULAR-DBL OT</v>
          </cell>
          <cell r="D1633">
            <v>3065.11</v>
          </cell>
          <cell r="E1633">
            <v>0</v>
          </cell>
          <cell r="F1633">
            <v>0</v>
          </cell>
          <cell r="G1633">
            <v>3065.11</v>
          </cell>
          <cell r="H1633">
            <v>803</v>
          </cell>
          <cell r="I1633" t="str">
            <v>53</v>
          </cell>
          <cell r="J1633" t="str">
            <v>POWER SYSTEMS</v>
          </cell>
          <cell r="K1633" t="str">
            <v>NonBarg</v>
          </cell>
          <cell r="L1633" t="str">
            <v>Prod</v>
          </cell>
          <cell r="M1633" t="str">
            <v>Yes</v>
          </cell>
          <cell r="N1633" t="str">
            <v>OT 2.0</v>
          </cell>
          <cell r="O1633">
            <v>178.5</v>
          </cell>
          <cell r="P1633">
            <v>3065.11</v>
          </cell>
          <cell r="Q1633">
            <v>0</v>
          </cell>
          <cell r="R1633">
            <v>3065.11</v>
          </cell>
          <cell r="S1633">
            <v>3065.11</v>
          </cell>
        </row>
        <row r="1634">
          <cell r="B1634" t="str">
            <v>Z01</v>
          </cell>
          <cell r="C1634" t="str">
            <v>REGULAR-DBL OT</v>
          </cell>
          <cell r="D1634">
            <v>79.19</v>
          </cell>
          <cell r="E1634">
            <v>0</v>
          </cell>
          <cell r="F1634">
            <v>0</v>
          </cell>
          <cell r="G1634">
            <v>79.19</v>
          </cell>
          <cell r="H1634">
            <v>964</v>
          </cell>
          <cell r="I1634" t="str">
            <v>56</v>
          </cell>
          <cell r="J1634" t="str">
            <v>POWER GENERATION</v>
          </cell>
          <cell r="K1634" t="str">
            <v>NonBarg</v>
          </cell>
          <cell r="L1634" t="str">
            <v>Prod</v>
          </cell>
          <cell r="M1634" t="str">
            <v>Yes</v>
          </cell>
          <cell r="N1634" t="str">
            <v>OT 2.0</v>
          </cell>
          <cell r="O1634">
            <v>5</v>
          </cell>
          <cell r="P1634">
            <v>79.19</v>
          </cell>
          <cell r="Q1634">
            <v>0</v>
          </cell>
          <cell r="R1634">
            <v>79.19</v>
          </cell>
          <cell r="S1634">
            <v>79.19</v>
          </cell>
        </row>
        <row r="1635">
          <cell r="B1635" t="str">
            <v>Z09</v>
          </cell>
          <cell r="C1635" t="str">
            <v>OTHER HOURS-DBL OT</v>
          </cell>
          <cell r="D1635">
            <v>928.33</v>
          </cell>
          <cell r="E1635">
            <v>0</v>
          </cell>
          <cell r="F1635">
            <v>0</v>
          </cell>
          <cell r="G1635">
            <v>928.33</v>
          </cell>
          <cell r="H1635">
            <v>107</v>
          </cell>
          <cell r="I1635" t="str">
            <v>31</v>
          </cell>
          <cell r="J1635" t="str">
            <v>NUCLEAR DIVISION</v>
          </cell>
          <cell r="K1635" t="str">
            <v>Barg</v>
          </cell>
          <cell r="L1635" t="str">
            <v>Prod</v>
          </cell>
          <cell r="M1635" t="str">
            <v>Yes</v>
          </cell>
          <cell r="N1635" t="str">
            <v>OT 2.0</v>
          </cell>
          <cell r="O1635">
            <v>22.5</v>
          </cell>
          <cell r="P1635">
            <v>928.33</v>
          </cell>
          <cell r="Q1635">
            <v>928.33</v>
          </cell>
          <cell r="R1635">
            <v>0</v>
          </cell>
          <cell r="S1635">
            <v>928.33</v>
          </cell>
        </row>
        <row r="1636">
          <cell r="B1636" t="str">
            <v>Z09</v>
          </cell>
          <cell r="C1636" t="str">
            <v>OTHER HOURS-DBL OT</v>
          </cell>
          <cell r="D1636">
            <v>1221.18</v>
          </cell>
          <cell r="E1636">
            <v>0</v>
          </cell>
          <cell r="F1636">
            <v>0</v>
          </cell>
          <cell r="G1636">
            <v>1221.18</v>
          </cell>
          <cell r="H1636">
            <v>329</v>
          </cell>
          <cell r="I1636" t="str">
            <v>53</v>
          </cell>
          <cell r="J1636" t="str">
            <v>POWER SYSTEMS</v>
          </cell>
          <cell r="K1636" t="str">
            <v>Barg</v>
          </cell>
          <cell r="L1636" t="str">
            <v>Prod</v>
          </cell>
          <cell r="M1636" t="str">
            <v>Yes</v>
          </cell>
          <cell r="N1636" t="str">
            <v>OT 2.0</v>
          </cell>
          <cell r="O1636">
            <v>25.5</v>
          </cell>
          <cell r="P1636">
            <v>1221.18</v>
          </cell>
          <cell r="Q1636">
            <v>1221.18</v>
          </cell>
          <cell r="R1636">
            <v>0</v>
          </cell>
          <cell r="S1636">
            <v>1221.18</v>
          </cell>
        </row>
        <row r="1637">
          <cell r="B1637" t="str">
            <v>Z12</v>
          </cell>
          <cell r="C1637" t="str">
            <v>TRAVEL TIME-DBL OT</v>
          </cell>
          <cell r="D1637">
            <v>17116.96</v>
          </cell>
          <cell r="E1637">
            <v>0</v>
          </cell>
          <cell r="F1637">
            <v>0</v>
          </cell>
          <cell r="G1637">
            <v>17116.96</v>
          </cell>
          <cell r="H1637">
            <v>108</v>
          </cell>
          <cell r="I1637" t="str">
            <v>31</v>
          </cell>
          <cell r="J1637" t="str">
            <v>NUCLEAR DIVISION</v>
          </cell>
          <cell r="K1637" t="str">
            <v>Barg</v>
          </cell>
          <cell r="L1637" t="str">
            <v>Prod</v>
          </cell>
          <cell r="M1637" t="str">
            <v>Yes</v>
          </cell>
          <cell r="N1637" t="str">
            <v>OT 2.0</v>
          </cell>
          <cell r="O1637">
            <v>313.25</v>
          </cell>
          <cell r="P1637">
            <v>17116.96</v>
          </cell>
          <cell r="Q1637">
            <v>17116.96</v>
          </cell>
          <cell r="R1637">
            <v>0</v>
          </cell>
          <cell r="S1637">
            <v>17116.96</v>
          </cell>
        </row>
        <row r="1638">
          <cell r="B1638" t="str">
            <v>Z12</v>
          </cell>
          <cell r="C1638" t="str">
            <v>TRAVEL TIME-DBL OT</v>
          </cell>
          <cell r="D1638">
            <v>24.97</v>
          </cell>
          <cell r="E1638">
            <v>0</v>
          </cell>
          <cell r="F1638">
            <v>0</v>
          </cell>
          <cell r="G1638">
            <v>24.97</v>
          </cell>
          <cell r="H1638">
            <v>172</v>
          </cell>
          <cell r="I1638" t="str">
            <v>34</v>
          </cell>
          <cell r="J1638" t="str">
            <v>HUMAN RESRC &amp; CORP SVCS</v>
          </cell>
          <cell r="K1638" t="str">
            <v>Barg</v>
          </cell>
          <cell r="L1638" t="str">
            <v>Prod</v>
          </cell>
          <cell r="M1638" t="str">
            <v>Yes</v>
          </cell>
          <cell r="N1638" t="str">
            <v>OT 2.0</v>
          </cell>
          <cell r="O1638">
            <v>0.5</v>
          </cell>
          <cell r="P1638">
            <v>24.97</v>
          </cell>
          <cell r="Q1638">
            <v>24.97</v>
          </cell>
          <cell r="R1638">
            <v>0</v>
          </cell>
          <cell r="S1638">
            <v>24.97</v>
          </cell>
        </row>
        <row r="1639">
          <cell r="B1639" t="str">
            <v>Z12</v>
          </cell>
          <cell r="C1639" t="str">
            <v>TRAVEL TIME-DBL OT</v>
          </cell>
          <cell r="D1639">
            <v>47743.81</v>
          </cell>
          <cell r="E1639">
            <v>0</v>
          </cell>
          <cell r="F1639">
            <v>0</v>
          </cell>
          <cell r="G1639">
            <v>47743.81</v>
          </cell>
          <cell r="H1639">
            <v>330</v>
          </cell>
          <cell r="I1639" t="str">
            <v>53</v>
          </cell>
          <cell r="J1639" t="str">
            <v>POWER SYSTEMS</v>
          </cell>
          <cell r="K1639" t="str">
            <v>Barg</v>
          </cell>
          <cell r="L1639" t="str">
            <v>Prod</v>
          </cell>
          <cell r="M1639" t="str">
            <v>Yes</v>
          </cell>
          <cell r="N1639" t="str">
            <v>OT 2.0</v>
          </cell>
          <cell r="O1639">
            <v>984.5</v>
          </cell>
          <cell r="P1639">
            <v>47743.81</v>
          </cell>
          <cell r="Q1639">
            <v>47743.81</v>
          </cell>
          <cell r="R1639">
            <v>0</v>
          </cell>
          <cell r="S1639">
            <v>47743.81</v>
          </cell>
        </row>
        <row r="1640">
          <cell r="B1640" t="str">
            <v>Z12</v>
          </cell>
          <cell r="C1640" t="str">
            <v>TRAVEL TIME-DBL OT</v>
          </cell>
          <cell r="D1640">
            <v>14123.44</v>
          </cell>
          <cell r="E1640">
            <v>0</v>
          </cell>
          <cell r="F1640">
            <v>0</v>
          </cell>
          <cell r="G1640">
            <v>14123.44</v>
          </cell>
          <cell r="H1640">
            <v>443</v>
          </cell>
          <cell r="I1640" t="str">
            <v>56</v>
          </cell>
          <cell r="J1640" t="str">
            <v>POWER GENERATION</v>
          </cell>
          <cell r="K1640" t="str">
            <v>Barg</v>
          </cell>
          <cell r="L1640" t="str">
            <v>Prod</v>
          </cell>
          <cell r="M1640" t="str">
            <v>Yes</v>
          </cell>
          <cell r="N1640" t="str">
            <v>OT 2.0</v>
          </cell>
          <cell r="O1640">
            <v>291.75</v>
          </cell>
          <cell r="P1640">
            <v>14123.44</v>
          </cell>
          <cell r="Q1640">
            <v>14123.44</v>
          </cell>
          <cell r="R1640">
            <v>0</v>
          </cell>
          <cell r="S1640">
            <v>14123.44</v>
          </cell>
        </row>
        <row r="1641">
          <cell r="B1641" t="str">
            <v>Z12</v>
          </cell>
          <cell r="C1641" t="str">
            <v>TRAVEL TIME-DBL OT</v>
          </cell>
          <cell r="D1641">
            <v>311.44</v>
          </cell>
          <cell r="E1641">
            <v>0</v>
          </cell>
          <cell r="F1641">
            <v>0</v>
          </cell>
          <cell r="G1641">
            <v>311.44</v>
          </cell>
          <cell r="H1641">
            <v>122</v>
          </cell>
          <cell r="I1641" t="str">
            <v>31</v>
          </cell>
          <cell r="J1641" t="str">
            <v>NUCLEAR DIVISION</v>
          </cell>
          <cell r="K1641" t="str">
            <v>NonBarg</v>
          </cell>
          <cell r="L1641" t="str">
            <v>Prod</v>
          </cell>
          <cell r="M1641" t="str">
            <v>Yes</v>
          </cell>
          <cell r="N1641" t="str">
            <v>OT 2.0</v>
          </cell>
          <cell r="O1641">
            <v>6</v>
          </cell>
          <cell r="P1641">
            <v>311.44</v>
          </cell>
          <cell r="Q1641">
            <v>0</v>
          </cell>
          <cell r="R1641">
            <v>311.44</v>
          </cell>
          <cell r="S1641">
            <v>311.44</v>
          </cell>
        </row>
        <row r="1642">
          <cell r="B1642" t="str">
            <v>Z12</v>
          </cell>
          <cell r="C1642" t="str">
            <v>TRAVEL TIME-DBL OT</v>
          </cell>
          <cell r="D1642">
            <v>96.75</v>
          </cell>
          <cell r="E1642">
            <v>0</v>
          </cell>
          <cell r="F1642">
            <v>0</v>
          </cell>
          <cell r="G1642">
            <v>96.75</v>
          </cell>
          <cell r="H1642">
            <v>227</v>
          </cell>
          <cell r="I1642" t="str">
            <v>33</v>
          </cell>
          <cell r="J1642" t="str">
            <v>FINANCIAL</v>
          </cell>
          <cell r="K1642" t="str">
            <v>NonBarg</v>
          </cell>
          <cell r="L1642" t="str">
            <v>Prod</v>
          </cell>
          <cell r="M1642" t="str">
            <v>Yes</v>
          </cell>
          <cell r="N1642" t="str">
            <v>OT 2.0</v>
          </cell>
          <cell r="O1642">
            <v>3</v>
          </cell>
          <cell r="P1642">
            <v>96.75</v>
          </cell>
          <cell r="Q1642">
            <v>0</v>
          </cell>
          <cell r="R1642">
            <v>96.75</v>
          </cell>
          <cell r="S1642">
            <v>96.75</v>
          </cell>
        </row>
        <row r="1643">
          <cell r="B1643" t="str">
            <v>Z12</v>
          </cell>
          <cell r="C1643" t="str">
            <v>TRAVEL TIME-DBL OT</v>
          </cell>
          <cell r="D1643">
            <v>368.42</v>
          </cell>
          <cell r="E1643">
            <v>0</v>
          </cell>
          <cell r="F1643">
            <v>0</v>
          </cell>
          <cell r="G1643">
            <v>368.42</v>
          </cell>
          <cell r="H1643">
            <v>347</v>
          </cell>
          <cell r="I1643" t="str">
            <v>34</v>
          </cell>
          <cell r="J1643" t="str">
            <v>HUMAN RESRC &amp; CORP SVCS</v>
          </cell>
          <cell r="K1643" t="str">
            <v>NonBarg</v>
          </cell>
          <cell r="L1643" t="str">
            <v>Prod</v>
          </cell>
          <cell r="M1643" t="str">
            <v>Yes</v>
          </cell>
          <cell r="N1643" t="str">
            <v>OT 2.0</v>
          </cell>
          <cell r="O1643">
            <v>9.5</v>
          </cell>
          <cell r="P1643">
            <v>368.42</v>
          </cell>
          <cell r="Q1643">
            <v>0</v>
          </cell>
          <cell r="R1643">
            <v>368.42</v>
          </cell>
          <cell r="S1643">
            <v>368.42</v>
          </cell>
        </row>
        <row r="1644">
          <cell r="B1644" t="str">
            <v>Z12</v>
          </cell>
          <cell r="C1644" t="str">
            <v>TRAVEL TIME-DBL OT</v>
          </cell>
          <cell r="D1644">
            <v>5728.43</v>
          </cell>
          <cell r="E1644">
            <v>0</v>
          </cell>
          <cell r="F1644">
            <v>0</v>
          </cell>
          <cell r="G1644">
            <v>5728.43</v>
          </cell>
          <cell r="H1644">
            <v>677</v>
          </cell>
          <cell r="I1644" t="str">
            <v>51</v>
          </cell>
          <cell r="J1644" t="str">
            <v>CUSTOMER SERVICE</v>
          </cell>
          <cell r="K1644" t="str">
            <v>NonBarg</v>
          </cell>
          <cell r="L1644" t="str">
            <v>Prod</v>
          </cell>
          <cell r="M1644" t="str">
            <v>Yes</v>
          </cell>
          <cell r="N1644" t="str">
            <v>OT 2.0</v>
          </cell>
          <cell r="O1644">
            <v>186.25</v>
          </cell>
          <cell r="P1644">
            <v>5728.43</v>
          </cell>
          <cell r="Q1644">
            <v>0</v>
          </cell>
          <cell r="R1644">
            <v>5728.43</v>
          </cell>
          <cell r="S1644">
            <v>5728.43</v>
          </cell>
        </row>
        <row r="1645">
          <cell r="B1645" t="str">
            <v>Z12</v>
          </cell>
          <cell r="C1645" t="str">
            <v>TRAVEL TIME-DBL OT</v>
          </cell>
          <cell r="D1645">
            <v>726.79</v>
          </cell>
          <cell r="E1645">
            <v>0</v>
          </cell>
          <cell r="F1645">
            <v>0</v>
          </cell>
          <cell r="G1645">
            <v>726.79</v>
          </cell>
          <cell r="H1645">
            <v>804</v>
          </cell>
          <cell r="I1645" t="str">
            <v>53</v>
          </cell>
          <cell r="J1645" t="str">
            <v>POWER SYSTEMS</v>
          </cell>
          <cell r="K1645" t="str">
            <v>NonBarg</v>
          </cell>
          <cell r="L1645" t="str">
            <v>Prod</v>
          </cell>
          <cell r="M1645" t="str">
            <v>Yes</v>
          </cell>
          <cell r="N1645" t="str">
            <v>OT 2.0</v>
          </cell>
          <cell r="O1645">
            <v>20</v>
          </cell>
          <cell r="P1645">
            <v>726.79</v>
          </cell>
          <cell r="Q1645">
            <v>0</v>
          </cell>
          <cell r="R1645">
            <v>726.79</v>
          </cell>
          <cell r="S1645">
            <v>726.79</v>
          </cell>
        </row>
        <row r="1646">
          <cell r="B1646" t="str">
            <v>Z12</v>
          </cell>
          <cell r="C1646" t="str">
            <v>TRAVEL TIME-DBL OT</v>
          </cell>
          <cell r="D1646">
            <v>88.65</v>
          </cell>
          <cell r="E1646">
            <v>0</v>
          </cell>
          <cell r="F1646">
            <v>0</v>
          </cell>
          <cell r="G1646">
            <v>88.65</v>
          </cell>
          <cell r="H1646">
            <v>858</v>
          </cell>
          <cell r="I1646" t="str">
            <v>54</v>
          </cell>
          <cell r="J1646" t="str">
            <v>RESOURCE PLANNING</v>
          </cell>
          <cell r="K1646" t="str">
            <v>NonBarg</v>
          </cell>
          <cell r="L1646" t="str">
            <v>Prod</v>
          </cell>
          <cell r="M1646" t="str">
            <v>Yes</v>
          </cell>
          <cell r="N1646" t="str">
            <v>OT 2.0</v>
          </cell>
          <cell r="O1646">
            <v>3</v>
          </cell>
          <cell r="P1646">
            <v>88.65</v>
          </cell>
          <cell r="Q1646">
            <v>0</v>
          </cell>
          <cell r="R1646">
            <v>88.65</v>
          </cell>
          <cell r="S1646">
            <v>88.65</v>
          </cell>
        </row>
        <row r="1647">
          <cell r="B1647" t="str">
            <v>Z12</v>
          </cell>
          <cell r="C1647" t="str">
            <v>TRAVEL TIME-DBL OT</v>
          </cell>
          <cell r="D1647">
            <v>52.93</v>
          </cell>
          <cell r="E1647">
            <v>0</v>
          </cell>
          <cell r="F1647">
            <v>0</v>
          </cell>
          <cell r="G1647">
            <v>52.93</v>
          </cell>
          <cell r="H1647">
            <v>965</v>
          </cell>
          <cell r="I1647" t="str">
            <v>56</v>
          </cell>
          <cell r="J1647" t="str">
            <v>POWER GENERATION</v>
          </cell>
          <cell r="K1647" t="str">
            <v>NonBarg</v>
          </cell>
          <cell r="L1647" t="str">
            <v>Prod</v>
          </cell>
          <cell r="M1647" t="str">
            <v>Yes</v>
          </cell>
          <cell r="N1647" t="str">
            <v>OT 2.0</v>
          </cell>
          <cell r="O1647">
            <v>1</v>
          </cell>
          <cell r="P1647">
            <v>52.93</v>
          </cell>
          <cell r="Q1647">
            <v>0</v>
          </cell>
          <cell r="R1647">
            <v>52.93</v>
          </cell>
          <cell r="S1647">
            <v>52.93</v>
          </cell>
        </row>
        <row r="1648">
          <cell r="B1648" t="str">
            <v>Z12</v>
          </cell>
          <cell r="C1648" t="str">
            <v>TRAVEL TIME-DBL OT</v>
          </cell>
          <cell r="D1648">
            <v>119.45</v>
          </cell>
          <cell r="E1648">
            <v>0</v>
          </cell>
          <cell r="F1648">
            <v>0</v>
          </cell>
          <cell r="G1648">
            <v>119.45</v>
          </cell>
          <cell r="H1648">
            <v>1064</v>
          </cell>
          <cell r="I1648" t="str">
            <v>58</v>
          </cell>
          <cell r="J1648" t="str">
            <v>INFO MANAGEMENT</v>
          </cell>
          <cell r="K1648" t="str">
            <v>NonBarg</v>
          </cell>
          <cell r="L1648" t="str">
            <v>Prod</v>
          </cell>
          <cell r="M1648" t="str">
            <v>Yes</v>
          </cell>
          <cell r="N1648" t="str">
            <v>OT 2.0</v>
          </cell>
          <cell r="O1648">
            <v>4</v>
          </cell>
          <cell r="P1648">
            <v>119.45</v>
          </cell>
          <cell r="Q1648">
            <v>0</v>
          </cell>
          <cell r="R1648">
            <v>119.45</v>
          </cell>
          <cell r="S1648">
            <v>119.45</v>
          </cell>
        </row>
        <row r="1649">
          <cell r="B1649" t="str">
            <v>Z13</v>
          </cell>
          <cell r="C1649" t="str">
            <v>EQUIP BRKDWN-DBL OT</v>
          </cell>
          <cell r="D1649">
            <v>17837.71</v>
          </cell>
          <cell r="E1649">
            <v>0</v>
          </cell>
          <cell r="F1649">
            <v>0</v>
          </cell>
          <cell r="G1649">
            <v>17837.71</v>
          </cell>
          <cell r="H1649">
            <v>331</v>
          </cell>
          <cell r="I1649" t="str">
            <v>53</v>
          </cell>
          <cell r="J1649" t="str">
            <v>POWER SYSTEMS</v>
          </cell>
          <cell r="K1649" t="str">
            <v>Barg</v>
          </cell>
          <cell r="L1649" t="str">
            <v>Prod</v>
          </cell>
          <cell r="M1649" t="str">
            <v>Yes</v>
          </cell>
          <cell r="N1649" t="str">
            <v>OT 2.0</v>
          </cell>
          <cell r="O1649">
            <v>370.25</v>
          </cell>
          <cell r="P1649">
            <v>17837.71</v>
          </cell>
          <cell r="Q1649">
            <v>17837.71</v>
          </cell>
          <cell r="R1649">
            <v>0</v>
          </cell>
          <cell r="S1649">
            <v>17837.71</v>
          </cell>
        </row>
        <row r="1650">
          <cell r="B1650" t="str">
            <v>Z14</v>
          </cell>
          <cell r="C1650" t="str">
            <v>SAFETY MEETING-DBL OT</v>
          </cell>
          <cell r="D1650">
            <v>24.22</v>
          </cell>
          <cell r="E1650">
            <v>0</v>
          </cell>
          <cell r="F1650">
            <v>0</v>
          </cell>
          <cell r="G1650">
            <v>24.22</v>
          </cell>
          <cell r="H1650">
            <v>109</v>
          </cell>
          <cell r="I1650" t="str">
            <v>31</v>
          </cell>
          <cell r="J1650" t="str">
            <v>NUCLEAR DIVISION</v>
          </cell>
          <cell r="K1650" t="str">
            <v>Barg</v>
          </cell>
          <cell r="L1650" t="str">
            <v>Prod</v>
          </cell>
          <cell r="M1650" t="str">
            <v>Yes</v>
          </cell>
          <cell r="N1650" t="str">
            <v>OT 2.0</v>
          </cell>
          <cell r="O1650">
            <v>0.5</v>
          </cell>
          <cell r="P1650">
            <v>24.22</v>
          </cell>
          <cell r="Q1650">
            <v>24.22</v>
          </cell>
          <cell r="R1650">
            <v>0</v>
          </cell>
          <cell r="S1650">
            <v>24.22</v>
          </cell>
        </row>
        <row r="1651">
          <cell r="B1651" t="str">
            <v>Z14</v>
          </cell>
          <cell r="C1651" t="str">
            <v>SAFETY MEETING-DBL OT</v>
          </cell>
          <cell r="D1651">
            <v>24910.55</v>
          </cell>
          <cell r="E1651">
            <v>0</v>
          </cell>
          <cell r="F1651">
            <v>0</v>
          </cell>
          <cell r="G1651">
            <v>24910.55</v>
          </cell>
          <cell r="H1651">
            <v>332</v>
          </cell>
          <cell r="I1651" t="str">
            <v>53</v>
          </cell>
          <cell r="J1651" t="str">
            <v>POWER SYSTEMS</v>
          </cell>
          <cell r="K1651" t="str">
            <v>Barg</v>
          </cell>
          <cell r="L1651" t="str">
            <v>Prod</v>
          </cell>
          <cell r="M1651" t="str">
            <v>Yes</v>
          </cell>
          <cell r="N1651" t="str">
            <v>OT 2.0</v>
          </cell>
          <cell r="O1651">
            <v>507.25</v>
          </cell>
          <cell r="P1651">
            <v>24910.55</v>
          </cell>
          <cell r="Q1651">
            <v>24910.55</v>
          </cell>
          <cell r="R1651">
            <v>0</v>
          </cell>
          <cell r="S1651">
            <v>24910.55</v>
          </cell>
        </row>
        <row r="1652">
          <cell r="B1652" t="str">
            <v>Z14</v>
          </cell>
          <cell r="C1652" t="str">
            <v>SAFETY MEETING-DBL OT</v>
          </cell>
          <cell r="D1652">
            <v>121.8</v>
          </cell>
          <cell r="E1652">
            <v>0</v>
          </cell>
          <cell r="F1652">
            <v>0</v>
          </cell>
          <cell r="G1652">
            <v>121.8</v>
          </cell>
          <cell r="H1652">
            <v>444</v>
          </cell>
          <cell r="I1652" t="str">
            <v>56</v>
          </cell>
          <cell r="J1652" t="str">
            <v>POWER GENERATION</v>
          </cell>
          <cell r="K1652" t="str">
            <v>Barg</v>
          </cell>
          <cell r="L1652" t="str">
            <v>Prod</v>
          </cell>
          <cell r="M1652" t="str">
            <v>Yes</v>
          </cell>
          <cell r="N1652" t="str">
            <v>OT 2.0</v>
          </cell>
          <cell r="O1652">
            <v>2.5</v>
          </cell>
          <cell r="P1652">
            <v>121.8</v>
          </cell>
          <cell r="Q1652">
            <v>121.8</v>
          </cell>
          <cell r="R1652">
            <v>0</v>
          </cell>
          <cell r="S1652">
            <v>121.8</v>
          </cell>
        </row>
        <row r="1653">
          <cell r="B1653" t="str">
            <v>Z15</v>
          </cell>
          <cell r="C1653" t="str">
            <v>CO/UNION MTG DBL OT</v>
          </cell>
          <cell r="D1653">
            <v>644.04999999999995</v>
          </cell>
          <cell r="E1653">
            <v>0</v>
          </cell>
          <cell r="F1653">
            <v>0</v>
          </cell>
          <cell r="G1653">
            <v>644.04999999999995</v>
          </cell>
          <cell r="H1653">
            <v>333</v>
          </cell>
          <cell r="I1653" t="str">
            <v>53</v>
          </cell>
          <cell r="J1653" t="str">
            <v>POWER SYSTEMS</v>
          </cell>
          <cell r="K1653" t="str">
            <v>Barg</v>
          </cell>
          <cell r="L1653" t="str">
            <v>Prod</v>
          </cell>
          <cell r="M1653" t="str">
            <v>Yes</v>
          </cell>
          <cell r="N1653" t="str">
            <v>OT 2.0</v>
          </cell>
          <cell r="O1653">
            <v>12.75</v>
          </cell>
          <cell r="P1653">
            <v>644.04999999999995</v>
          </cell>
          <cell r="Q1653">
            <v>644.04999999999995</v>
          </cell>
          <cell r="R1653">
            <v>0</v>
          </cell>
          <cell r="S1653">
            <v>644.04999999999995</v>
          </cell>
        </row>
        <row r="1654">
          <cell r="B1654" t="str">
            <v>Z16</v>
          </cell>
          <cell r="C1654" t="str">
            <v>OTHER MEETING-DBL OT</v>
          </cell>
          <cell r="D1654">
            <v>62784.86</v>
          </cell>
          <cell r="E1654">
            <v>0</v>
          </cell>
          <cell r="F1654">
            <v>0</v>
          </cell>
          <cell r="G1654">
            <v>62784.86</v>
          </cell>
          <cell r="H1654">
            <v>110</v>
          </cell>
          <cell r="I1654" t="str">
            <v>31</v>
          </cell>
          <cell r="J1654" t="str">
            <v>NUCLEAR DIVISION</v>
          </cell>
          <cell r="K1654" t="str">
            <v>Barg</v>
          </cell>
          <cell r="L1654" t="str">
            <v>Prod</v>
          </cell>
          <cell r="M1654" t="str">
            <v>Yes</v>
          </cell>
          <cell r="N1654" t="str">
            <v>OT 2.0</v>
          </cell>
          <cell r="O1654">
            <v>1284.5</v>
          </cell>
          <cell r="P1654">
            <v>62784.86</v>
          </cell>
          <cell r="Q1654">
            <v>62784.86</v>
          </cell>
          <cell r="R1654">
            <v>0</v>
          </cell>
          <cell r="S1654">
            <v>62784.86</v>
          </cell>
        </row>
        <row r="1655">
          <cell r="B1655" t="str">
            <v>Z16</v>
          </cell>
          <cell r="C1655" t="str">
            <v>OTHER MEETING-DBL OT</v>
          </cell>
          <cell r="D1655">
            <v>1146.43</v>
          </cell>
          <cell r="E1655">
            <v>0</v>
          </cell>
          <cell r="F1655">
            <v>0</v>
          </cell>
          <cell r="G1655">
            <v>1146.43</v>
          </cell>
          <cell r="H1655">
            <v>334</v>
          </cell>
          <cell r="I1655" t="str">
            <v>53</v>
          </cell>
          <cell r="J1655" t="str">
            <v>POWER SYSTEMS</v>
          </cell>
          <cell r="K1655" t="str">
            <v>Barg</v>
          </cell>
          <cell r="L1655" t="str">
            <v>Prod</v>
          </cell>
          <cell r="M1655" t="str">
            <v>Yes</v>
          </cell>
          <cell r="N1655" t="str">
            <v>OT 2.0</v>
          </cell>
          <cell r="O1655">
            <v>24.75</v>
          </cell>
          <cell r="P1655">
            <v>1146.43</v>
          </cell>
          <cell r="Q1655">
            <v>1146.43</v>
          </cell>
          <cell r="R1655">
            <v>0</v>
          </cell>
          <cell r="S1655">
            <v>1146.43</v>
          </cell>
        </row>
        <row r="1656">
          <cell r="B1656" t="str">
            <v>Z16</v>
          </cell>
          <cell r="C1656" t="str">
            <v>OTHER MEETING-DBL OT</v>
          </cell>
          <cell r="D1656">
            <v>42.75</v>
          </cell>
          <cell r="E1656">
            <v>0</v>
          </cell>
          <cell r="F1656">
            <v>0</v>
          </cell>
          <cell r="G1656">
            <v>42.75</v>
          </cell>
          <cell r="H1656">
            <v>123</v>
          </cell>
          <cell r="I1656" t="str">
            <v>31</v>
          </cell>
          <cell r="J1656" t="str">
            <v>NUCLEAR DIVISION</v>
          </cell>
          <cell r="K1656" t="str">
            <v>NonBarg</v>
          </cell>
          <cell r="L1656" t="str">
            <v>Prod</v>
          </cell>
          <cell r="M1656" t="str">
            <v>Yes</v>
          </cell>
          <cell r="N1656" t="str">
            <v>OT 2.0</v>
          </cell>
          <cell r="O1656">
            <v>1</v>
          </cell>
          <cell r="P1656">
            <v>42.75</v>
          </cell>
          <cell r="Q1656">
            <v>0</v>
          </cell>
          <cell r="R1656">
            <v>42.75</v>
          </cell>
          <cell r="S1656">
            <v>42.75</v>
          </cell>
        </row>
        <row r="1657">
          <cell r="B1657" t="str">
            <v>Z16</v>
          </cell>
          <cell r="C1657" t="str">
            <v>OTHER MEETING-DBL OT</v>
          </cell>
          <cell r="D1657">
            <v>79.239999999999995</v>
          </cell>
          <cell r="E1657">
            <v>0</v>
          </cell>
          <cell r="F1657">
            <v>0</v>
          </cell>
          <cell r="G1657">
            <v>79.239999999999995</v>
          </cell>
          <cell r="H1657">
            <v>348</v>
          </cell>
          <cell r="I1657" t="str">
            <v>34</v>
          </cell>
          <cell r="J1657" t="str">
            <v>HUMAN RESRC &amp; CORP SVCS</v>
          </cell>
          <cell r="K1657" t="str">
            <v>NonBarg</v>
          </cell>
          <cell r="L1657" t="str">
            <v>Prod</v>
          </cell>
          <cell r="M1657" t="str">
            <v>Yes</v>
          </cell>
          <cell r="N1657" t="str">
            <v>OT 2.0</v>
          </cell>
          <cell r="O1657">
            <v>3.5</v>
          </cell>
          <cell r="P1657">
            <v>79.239999999999995</v>
          </cell>
          <cell r="Q1657">
            <v>0</v>
          </cell>
          <cell r="R1657">
            <v>79.239999999999995</v>
          </cell>
          <cell r="S1657">
            <v>79.239999999999995</v>
          </cell>
        </row>
        <row r="1658">
          <cell r="B1658" t="str">
            <v>Z17</v>
          </cell>
          <cell r="C1658" t="str">
            <v>RAIN TIME-DBL OT</v>
          </cell>
          <cell r="D1658">
            <v>27734.720000000001</v>
          </cell>
          <cell r="E1658">
            <v>0</v>
          </cell>
          <cell r="F1658">
            <v>0</v>
          </cell>
          <cell r="G1658">
            <v>27734.720000000001</v>
          </cell>
          <cell r="H1658">
            <v>335</v>
          </cell>
          <cell r="I1658" t="str">
            <v>53</v>
          </cell>
          <cell r="J1658" t="str">
            <v>POWER SYSTEMS</v>
          </cell>
          <cell r="K1658" t="str">
            <v>Barg</v>
          </cell>
          <cell r="L1658" t="str">
            <v>Prod</v>
          </cell>
          <cell r="M1658" t="str">
            <v>Yes</v>
          </cell>
          <cell r="N1658" t="str">
            <v>OT 2.0</v>
          </cell>
          <cell r="O1658">
            <v>562.75</v>
          </cell>
          <cell r="P1658">
            <v>27734.720000000001</v>
          </cell>
          <cell r="Q1658">
            <v>27734.720000000001</v>
          </cell>
          <cell r="R1658">
            <v>0</v>
          </cell>
          <cell r="S1658">
            <v>27734.720000000001</v>
          </cell>
        </row>
        <row r="1659">
          <cell r="B1659" t="str">
            <v>Z18</v>
          </cell>
          <cell r="C1659" t="str">
            <v>SERV CREWS DBL OT</v>
          </cell>
          <cell r="D1659">
            <v>3718.38</v>
          </cell>
          <cell r="E1659">
            <v>0</v>
          </cell>
          <cell r="F1659">
            <v>0</v>
          </cell>
          <cell r="G1659">
            <v>3718.38</v>
          </cell>
          <cell r="H1659">
            <v>336</v>
          </cell>
          <cell r="I1659" t="str">
            <v>53</v>
          </cell>
          <cell r="J1659" t="str">
            <v>POWER SYSTEMS</v>
          </cell>
          <cell r="K1659" t="str">
            <v>Barg</v>
          </cell>
          <cell r="L1659" t="str">
            <v>Prod</v>
          </cell>
          <cell r="M1659" t="str">
            <v>Yes</v>
          </cell>
          <cell r="N1659" t="str">
            <v>OT 2.0</v>
          </cell>
          <cell r="O1659">
            <v>83.25</v>
          </cell>
          <cell r="P1659">
            <v>3718.38</v>
          </cell>
          <cell r="Q1659">
            <v>3718.38</v>
          </cell>
          <cell r="R1659">
            <v>0</v>
          </cell>
          <cell r="S1659">
            <v>3718.38</v>
          </cell>
        </row>
        <row r="1660">
          <cell r="B1660" t="str">
            <v>Z22</v>
          </cell>
          <cell r="C1660" t="str">
            <v>DOUBLE OVERTIME</v>
          </cell>
          <cell r="D1660">
            <v>2110101.13</v>
          </cell>
          <cell r="E1660">
            <v>0</v>
          </cell>
          <cell r="F1660">
            <v>0</v>
          </cell>
          <cell r="G1660">
            <v>2110101.13</v>
          </cell>
          <cell r="H1660">
            <v>111</v>
          </cell>
          <cell r="I1660" t="str">
            <v>31</v>
          </cell>
          <cell r="J1660" t="str">
            <v>NUCLEAR DIVISION</v>
          </cell>
          <cell r="K1660" t="str">
            <v>Barg</v>
          </cell>
          <cell r="L1660" t="str">
            <v>Prod</v>
          </cell>
          <cell r="M1660" t="str">
            <v>Yes</v>
          </cell>
          <cell r="N1660" t="str">
            <v>OT 2.0</v>
          </cell>
          <cell r="O1660">
            <v>43531</v>
          </cell>
          <cell r="P1660">
            <v>2110101.13</v>
          </cell>
          <cell r="Q1660">
            <v>2110101.13</v>
          </cell>
          <cell r="R1660">
            <v>0</v>
          </cell>
          <cell r="S1660">
            <v>2110101.13</v>
          </cell>
        </row>
        <row r="1661">
          <cell r="B1661" t="str">
            <v>Z22</v>
          </cell>
          <cell r="C1661" t="str">
            <v>DOUBLE OVERTIME</v>
          </cell>
          <cell r="D1661">
            <v>2606.2199999999998</v>
          </cell>
          <cell r="E1661">
            <v>0</v>
          </cell>
          <cell r="F1661">
            <v>0</v>
          </cell>
          <cell r="G1661">
            <v>2606.2199999999998</v>
          </cell>
          <cell r="H1661">
            <v>173</v>
          </cell>
          <cell r="I1661" t="str">
            <v>34</v>
          </cell>
          <cell r="J1661" t="str">
            <v>HUMAN RESRC &amp; CORP SVCS</v>
          </cell>
          <cell r="K1661" t="str">
            <v>Barg</v>
          </cell>
          <cell r="L1661" t="str">
            <v>Prod</v>
          </cell>
          <cell r="M1661" t="str">
            <v>Yes</v>
          </cell>
          <cell r="N1661" t="str">
            <v>OT 2.0</v>
          </cell>
          <cell r="O1661">
            <v>51</v>
          </cell>
          <cell r="P1661">
            <v>2606.2199999999998</v>
          </cell>
          <cell r="Q1661">
            <v>2606.2199999999998</v>
          </cell>
          <cell r="R1661">
            <v>0</v>
          </cell>
          <cell r="S1661">
            <v>2606.2199999999998</v>
          </cell>
        </row>
        <row r="1662">
          <cell r="B1662" t="str">
            <v>Z22</v>
          </cell>
          <cell r="C1662" t="str">
            <v>DOUBLE OVERTIME</v>
          </cell>
          <cell r="D1662">
            <v>2554.83</v>
          </cell>
          <cell r="E1662">
            <v>0</v>
          </cell>
          <cell r="F1662">
            <v>0</v>
          </cell>
          <cell r="G1662">
            <v>2554.83</v>
          </cell>
          <cell r="H1662">
            <v>216</v>
          </cell>
          <cell r="I1662" t="str">
            <v>51</v>
          </cell>
          <cell r="J1662" t="str">
            <v>CUSTOMER SERVICE</v>
          </cell>
          <cell r="K1662" t="str">
            <v>Barg</v>
          </cell>
          <cell r="L1662" t="str">
            <v>Prod</v>
          </cell>
          <cell r="M1662" t="str">
            <v>Yes</v>
          </cell>
          <cell r="N1662" t="str">
            <v>OT 2.0</v>
          </cell>
          <cell r="O1662">
            <v>53</v>
          </cell>
          <cell r="P1662">
            <v>2554.83</v>
          </cell>
          <cell r="Q1662">
            <v>2554.83</v>
          </cell>
          <cell r="R1662">
            <v>0</v>
          </cell>
          <cell r="S1662">
            <v>2554.83</v>
          </cell>
        </row>
        <row r="1663">
          <cell r="B1663" t="str">
            <v>Z22</v>
          </cell>
          <cell r="C1663" t="str">
            <v>DOUBLE OVERTIME</v>
          </cell>
          <cell r="D1663">
            <v>6984308.2699999996</v>
          </cell>
          <cell r="E1663">
            <v>0</v>
          </cell>
          <cell r="F1663">
            <v>0</v>
          </cell>
          <cell r="G1663">
            <v>6984308.2699999996</v>
          </cell>
          <cell r="H1663">
            <v>337</v>
          </cell>
          <cell r="I1663" t="str">
            <v>53</v>
          </cell>
          <cell r="J1663" t="str">
            <v>POWER SYSTEMS</v>
          </cell>
          <cell r="K1663" t="str">
            <v>Barg</v>
          </cell>
          <cell r="L1663" t="str">
            <v>Prod</v>
          </cell>
          <cell r="M1663" t="str">
            <v>Yes</v>
          </cell>
          <cell r="N1663" t="str">
            <v>OT 2.0</v>
          </cell>
          <cell r="O1663">
            <v>144785</v>
          </cell>
          <cell r="P1663">
            <v>6984308.2699999996</v>
          </cell>
          <cell r="Q1663">
            <v>6984308.2699999996</v>
          </cell>
          <cell r="R1663">
            <v>0</v>
          </cell>
          <cell r="S1663">
            <v>6984308.2699999996</v>
          </cell>
        </row>
        <row r="1664">
          <cell r="B1664" t="str">
            <v>Z22</v>
          </cell>
          <cell r="C1664" t="str">
            <v>DOUBLE OVERTIME</v>
          </cell>
          <cell r="D1664">
            <v>922036.62</v>
          </cell>
          <cell r="E1664">
            <v>0</v>
          </cell>
          <cell r="F1664">
            <v>0</v>
          </cell>
          <cell r="G1664">
            <v>922036.62</v>
          </cell>
          <cell r="H1664">
            <v>445</v>
          </cell>
          <cell r="I1664" t="str">
            <v>56</v>
          </cell>
          <cell r="J1664" t="str">
            <v>POWER GENERATION</v>
          </cell>
          <cell r="K1664" t="str">
            <v>Barg</v>
          </cell>
          <cell r="L1664" t="str">
            <v>Prod</v>
          </cell>
          <cell r="M1664" t="str">
            <v>Yes</v>
          </cell>
          <cell r="N1664" t="str">
            <v>OT 2.0</v>
          </cell>
          <cell r="O1664">
            <v>18984.75</v>
          </cell>
          <cell r="P1664">
            <v>922036.62</v>
          </cell>
          <cell r="Q1664">
            <v>922036.62</v>
          </cell>
          <cell r="R1664">
            <v>0</v>
          </cell>
          <cell r="S1664">
            <v>922036.62</v>
          </cell>
        </row>
        <row r="1665">
          <cell r="B1665" t="str">
            <v>Z22</v>
          </cell>
          <cell r="C1665" t="str">
            <v>DOUBLE OVERTIME</v>
          </cell>
          <cell r="D1665">
            <v>14422.96</v>
          </cell>
          <cell r="E1665">
            <v>0</v>
          </cell>
          <cell r="F1665">
            <v>0</v>
          </cell>
          <cell r="G1665">
            <v>14422.96</v>
          </cell>
          <cell r="H1665">
            <v>484</v>
          </cell>
          <cell r="I1665" t="str">
            <v>58</v>
          </cell>
          <cell r="J1665" t="str">
            <v>INFO MANAGEMENT</v>
          </cell>
          <cell r="K1665" t="str">
            <v>Barg</v>
          </cell>
          <cell r="L1665" t="str">
            <v>Prod</v>
          </cell>
          <cell r="M1665" t="str">
            <v>Yes</v>
          </cell>
          <cell r="N1665" t="str">
            <v>OT 2.0</v>
          </cell>
          <cell r="O1665">
            <v>275.5</v>
          </cell>
          <cell r="P1665">
            <v>14422.96</v>
          </cell>
          <cell r="Q1665">
            <v>14422.96</v>
          </cell>
          <cell r="R1665">
            <v>0</v>
          </cell>
          <cell r="S1665">
            <v>14422.96</v>
          </cell>
        </row>
        <row r="1666">
          <cell r="B1666" t="str">
            <v>Z22</v>
          </cell>
          <cell r="C1666" t="str">
            <v>DOUBLE OVERTIME</v>
          </cell>
          <cell r="D1666">
            <v>53033.35</v>
          </cell>
          <cell r="E1666">
            <v>0</v>
          </cell>
          <cell r="F1666">
            <v>0</v>
          </cell>
          <cell r="G1666">
            <v>53033.35</v>
          </cell>
          <cell r="H1666">
            <v>124</v>
          </cell>
          <cell r="I1666" t="str">
            <v>31</v>
          </cell>
          <cell r="J1666" t="str">
            <v>NUCLEAR DIVISION</v>
          </cell>
          <cell r="K1666" t="str">
            <v>NonBarg</v>
          </cell>
          <cell r="L1666" t="str">
            <v>Prod</v>
          </cell>
          <cell r="M1666" t="str">
            <v>Yes</v>
          </cell>
          <cell r="N1666" t="str">
            <v>OT 2.0</v>
          </cell>
          <cell r="O1666">
            <v>1137.5</v>
          </cell>
          <cell r="P1666">
            <v>53033.35</v>
          </cell>
          <cell r="Q1666">
            <v>0</v>
          </cell>
          <cell r="R1666">
            <v>53033.35</v>
          </cell>
          <cell r="S1666">
            <v>53033.35</v>
          </cell>
        </row>
        <row r="1667">
          <cell r="B1667" t="str">
            <v>Z22</v>
          </cell>
          <cell r="C1667" t="str">
            <v>DOUBLE OVERTIME</v>
          </cell>
          <cell r="D1667">
            <v>896.33</v>
          </cell>
          <cell r="E1667">
            <v>0</v>
          </cell>
          <cell r="F1667">
            <v>0</v>
          </cell>
          <cell r="G1667">
            <v>896.33</v>
          </cell>
          <cell r="H1667">
            <v>228</v>
          </cell>
          <cell r="I1667" t="str">
            <v>33</v>
          </cell>
          <cell r="J1667" t="str">
            <v>FINANCIAL</v>
          </cell>
          <cell r="K1667" t="str">
            <v>NonBarg</v>
          </cell>
          <cell r="L1667" t="str">
            <v>Prod</v>
          </cell>
          <cell r="M1667" t="str">
            <v>Yes</v>
          </cell>
          <cell r="N1667" t="str">
            <v>OT 2.0</v>
          </cell>
          <cell r="O1667">
            <v>29</v>
          </cell>
          <cell r="P1667">
            <v>896.33</v>
          </cell>
          <cell r="Q1667">
            <v>0</v>
          </cell>
          <cell r="R1667">
            <v>896.33</v>
          </cell>
          <cell r="S1667">
            <v>896.33</v>
          </cell>
        </row>
        <row r="1668">
          <cell r="B1668" t="str">
            <v>Z22</v>
          </cell>
          <cell r="C1668" t="str">
            <v>DOUBLE OVERTIME</v>
          </cell>
          <cell r="D1668">
            <v>113894.71</v>
          </cell>
          <cell r="E1668">
            <v>0</v>
          </cell>
          <cell r="F1668">
            <v>0</v>
          </cell>
          <cell r="G1668">
            <v>113894.71</v>
          </cell>
          <cell r="H1668">
            <v>349</v>
          </cell>
          <cell r="I1668" t="str">
            <v>34</v>
          </cell>
          <cell r="J1668" t="str">
            <v>HUMAN RESRC &amp; CORP SVCS</v>
          </cell>
          <cell r="K1668" t="str">
            <v>NonBarg</v>
          </cell>
          <cell r="L1668" t="str">
            <v>Prod</v>
          </cell>
          <cell r="M1668" t="str">
            <v>Yes</v>
          </cell>
          <cell r="N1668" t="str">
            <v>OT 2.0</v>
          </cell>
          <cell r="O1668">
            <v>2912.5</v>
          </cell>
          <cell r="P1668">
            <v>113894.71</v>
          </cell>
          <cell r="Q1668">
            <v>0</v>
          </cell>
          <cell r="R1668">
            <v>113894.71</v>
          </cell>
          <cell r="S1668">
            <v>113894.71</v>
          </cell>
        </row>
        <row r="1669">
          <cell r="B1669" t="str">
            <v>Z22</v>
          </cell>
          <cell r="C1669" t="str">
            <v>DOUBLE OVERTIME</v>
          </cell>
          <cell r="D1669">
            <v>832.1</v>
          </cell>
          <cell r="E1669">
            <v>0</v>
          </cell>
          <cell r="F1669">
            <v>0</v>
          </cell>
          <cell r="G1669">
            <v>832.1</v>
          </cell>
          <cell r="H1669">
            <v>424</v>
          </cell>
          <cell r="I1669" t="str">
            <v>35</v>
          </cell>
          <cell r="J1669" t="str">
            <v>GENERAL COUNSEL</v>
          </cell>
          <cell r="K1669" t="str">
            <v>NonBarg</v>
          </cell>
          <cell r="L1669" t="str">
            <v>Prod</v>
          </cell>
          <cell r="M1669" t="str">
            <v>Yes</v>
          </cell>
          <cell r="N1669" t="str">
            <v>OT 2.0</v>
          </cell>
          <cell r="O1669">
            <v>26.5</v>
          </cell>
          <cell r="P1669">
            <v>832.1</v>
          </cell>
          <cell r="Q1669">
            <v>0</v>
          </cell>
          <cell r="R1669">
            <v>832.1</v>
          </cell>
          <cell r="S1669">
            <v>832.1</v>
          </cell>
        </row>
        <row r="1670">
          <cell r="B1670" t="str">
            <v>Z22</v>
          </cell>
          <cell r="C1670" t="str">
            <v>DOUBLE OVERTIME</v>
          </cell>
          <cell r="D1670">
            <v>2435.25</v>
          </cell>
          <cell r="E1670">
            <v>0</v>
          </cell>
          <cell r="F1670">
            <v>0</v>
          </cell>
          <cell r="G1670">
            <v>2435.25</v>
          </cell>
          <cell r="H1670">
            <v>518</v>
          </cell>
          <cell r="I1670" t="str">
            <v>37</v>
          </cell>
          <cell r="J1670" t="str">
            <v>CORP COMMUNICATIONS</v>
          </cell>
          <cell r="K1670" t="str">
            <v>NonBarg</v>
          </cell>
          <cell r="L1670" t="str">
            <v>Prod</v>
          </cell>
          <cell r="M1670" t="str">
            <v>Yes</v>
          </cell>
          <cell r="N1670" t="str">
            <v>OT 2.0</v>
          </cell>
          <cell r="O1670">
            <v>77.5</v>
          </cell>
          <cell r="P1670">
            <v>2435.25</v>
          </cell>
          <cell r="Q1670">
            <v>0</v>
          </cell>
          <cell r="R1670">
            <v>2435.25</v>
          </cell>
          <cell r="S1670">
            <v>2435.25</v>
          </cell>
        </row>
        <row r="1671">
          <cell r="B1671" t="str">
            <v>Z22</v>
          </cell>
          <cell r="C1671" t="str">
            <v>DOUBLE OVERTIME</v>
          </cell>
          <cell r="D1671">
            <v>254183.56</v>
          </cell>
          <cell r="E1671">
            <v>0</v>
          </cell>
          <cell r="F1671">
            <v>0</v>
          </cell>
          <cell r="G1671">
            <v>254183.56</v>
          </cell>
          <cell r="H1671">
            <v>678</v>
          </cell>
          <cell r="I1671" t="str">
            <v>51</v>
          </cell>
          <cell r="J1671" t="str">
            <v>CUSTOMER SERVICE</v>
          </cell>
          <cell r="K1671" t="str">
            <v>NonBarg</v>
          </cell>
          <cell r="L1671" t="str">
            <v>Prod</v>
          </cell>
          <cell r="M1671" t="str">
            <v>Yes</v>
          </cell>
          <cell r="N1671" t="str">
            <v>OT 2.0</v>
          </cell>
          <cell r="O1671">
            <v>8253.75</v>
          </cell>
          <cell r="P1671">
            <v>254183.56</v>
          </cell>
          <cell r="Q1671">
            <v>0</v>
          </cell>
          <cell r="R1671">
            <v>254183.56</v>
          </cell>
          <cell r="S1671">
            <v>254183.56</v>
          </cell>
        </row>
        <row r="1672">
          <cell r="B1672" t="str">
            <v>Z22</v>
          </cell>
          <cell r="C1672" t="str">
            <v>DOUBLE OVERTIME</v>
          </cell>
          <cell r="D1672">
            <v>151301.93</v>
          </cell>
          <cell r="E1672">
            <v>0</v>
          </cell>
          <cell r="F1672">
            <v>0</v>
          </cell>
          <cell r="G1672">
            <v>151301.93</v>
          </cell>
          <cell r="H1672">
            <v>805</v>
          </cell>
          <cell r="I1672" t="str">
            <v>53</v>
          </cell>
          <cell r="J1672" t="str">
            <v>POWER SYSTEMS</v>
          </cell>
          <cell r="K1672" t="str">
            <v>NonBarg</v>
          </cell>
          <cell r="L1672" t="str">
            <v>Prod</v>
          </cell>
          <cell r="M1672" t="str">
            <v>Yes</v>
          </cell>
          <cell r="N1672" t="str">
            <v>OT 2.0</v>
          </cell>
          <cell r="O1672">
            <v>4102.5</v>
          </cell>
          <cell r="P1672">
            <v>151301.93</v>
          </cell>
          <cell r="Q1672">
            <v>0</v>
          </cell>
          <cell r="R1672">
            <v>151301.93</v>
          </cell>
          <cell r="S1672">
            <v>151301.93</v>
          </cell>
        </row>
        <row r="1673">
          <cell r="B1673" t="str">
            <v>Z22</v>
          </cell>
          <cell r="C1673" t="str">
            <v>DOUBLE OVERTIME</v>
          </cell>
          <cell r="D1673">
            <v>458.03</v>
          </cell>
          <cell r="E1673">
            <v>0</v>
          </cell>
          <cell r="F1673">
            <v>0</v>
          </cell>
          <cell r="G1673">
            <v>458.03</v>
          </cell>
          <cell r="H1673">
            <v>859</v>
          </cell>
          <cell r="I1673" t="str">
            <v>54</v>
          </cell>
          <cell r="J1673" t="str">
            <v>RESOURCE PLANNING</v>
          </cell>
          <cell r="K1673" t="str">
            <v>NonBarg</v>
          </cell>
          <cell r="L1673" t="str">
            <v>Prod</v>
          </cell>
          <cell r="M1673" t="str">
            <v>Yes</v>
          </cell>
          <cell r="N1673" t="str">
            <v>OT 2.0</v>
          </cell>
          <cell r="O1673">
            <v>15.5</v>
          </cell>
          <cell r="P1673">
            <v>458.03</v>
          </cell>
          <cell r="Q1673">
            <v>0</v>
          </cell>
          <cell r="R1673">
            <v>458.03</v>
          </cell>
          <cell r="S1673">
            <v>458.03</v>
          </cell>
        </row>
        <row r="1674">
          <cell r="B1674" t="str">
            <v>Z22</v>
          </cell>
          <cell r="C1674" t="str">
            <v>DOUBLE OVERTIME</v>
          </cell>
          <cell r="D1674">
            <v>40984.230000000003</v>
          </cell>
          <cell r="E1674">
            <v>0</v>
          </cell>
          <cell r="F1674">
            <v>0</v>
          </cell>
          <cell r="G1674">
            <v>40984.230000000003</v>
          </cell>
          <cell r="H1674">
            <v>966</v>
          </cell>
          <cell r="I1674" t="str">
            <v>56</v>
          </cell>
          <cell r="J1674" t="str">
            <v>POWER GENERATION</v>
          </cell>
          <cell r="K1674" t="str">
            <v>NonBarg</v>
          </cell>
          <cell r="L1674" t="str">
            <v>Prod</v>
          </cell>
          <cell r="M1674" t="str">
            <v>Yes</v>
          </cell>
          <cell r="N1674" t="str">
            <v>OT 2.0</v>
          </cell>
          <cell r="O1674">
            <v>763</v>
          </cell>
          <cell r="P1674">
            <v>40984.230000000003</v>
          </cell>
          <cell r="Q1674">
            <v>0</v>
          </cell>
          <cell r="R1674">
            <v>40984.230000000003</v>
          </cell>
          <cell r="S1674">
            <v>40984.230000000003</v>
          </cell>
        </row>
        <row r="1675">
          <cell r="B1675" t="str">
            <v>Z22</v>
          </cell>
          <cell r="C1675" t="str">
            <v>DOUBLE OVERTIME</v>
          </cell>
          <cell r="D1675">
            <v>31300.38</v>
          </cell>
          <cell r="E1675">
            <v>0</v>
          </cell>
          <cell r="F1675">
            <v>0</v>
          </cell>
          <cell r="G1675">
            <v>31300.38</v>
          </cell>
          <cell r="H1675">
            <v>1065</v>
          </cell>
          <cell r="I1675" t="str">
            <v>58</v>
          </cell>
          <cell r="J1675" t="str">
            <v>INFO MANAGEMENT</v>
          </cell>
          <cell r="K1675" t="str">
            <v>NonBarg</v>
          </cell>
          <cell r="L1675" t="str">
            <v>Prod</v>
          </cell>
          <cell r="M1675" t="str">
            <v>Yes</v>
          </cell>
          <cell r="N1675" t="str">
            <v>OT 2.0</v>
          </cell>
          <cell r="O1675">
            <v>836</v>
          </cell>
          <cell r="P1675">
            <v>31300.38</v>
          </cell>
          <cell r="Q1675">
            <v>0</v>
          </cell>
          <cell r="R1675">
            <v>31300.38</v>
          </cell>
          <cell r="S1675">
            <v>31300.38</v>
          </cell>
        </row>
        <row r="1676">
          <cell r="B1676" t="str">
            <v>Z22</v>
          </cell>
          <cell r="C1676" t="str">
            <v>DOUBLE OVERTIME</v>
          </cell>
          <cell r="D1676">
            <v>375.55</v>
          </cell>
          <cell r="E1676">
            <v>0</v>
          </cell>
          <cell r="F1676">
            <v>0</v>
          </cell>
          <cell r="G1676">
            <v>375.55</v>
          </cell>
          <cell r="H1676">
            <v>1215</v>
          </cell>
          <cell r="I1676" t="str">
            <v>63</v>
          </cell>
          <cell r="J1676" t="str">
            <v>REGULATORY AFFAIRS</v>
          </cell>
          <cell r="K1676" t="str">
            <v>NonBarg</v>
          </cell>
          <cell r="L1676" t="str">
            <v>Prod</v>
          </cell>
          <cell r="M1676" t="str">
            <v>Yes</v>
          </cell>
          <cell r="N1676" t="str">
            <v>OT 2.0</v>
          </cell>
          <cell r="O1676">
            <v>9.25</v>
          </cell>
          <cell r="P1676">
            <v>375.55</v>
          </cell>
          <cell r="Q1676">
            <v>0</v>
          </cell>
          <cell r="R1676">
            <v>375.55</v>
          </cell>
          <cell r="S1676">
            <v>375.55</v>
          </cell>
        </row>
        <row r="1677">
          <cell r="B1677" t="str">
            <v>Z25</v>
          </cell>
          <cell r="C1677" t="str">
            <v>TMP REL DBL OT</v>
          </cell>
          <cell r="D1677">
            <v>24951.84</v>
          </cell>
          <cell r="E1677">
            <v>0</v>
          </cell>
          <cell r="F1677">
            <v>0</v>
          </cell>
          <cell r="G1677">
            <v>24951.84</v>
          </cell>
          <cell r="H1677">
            <v>112</v>
          </cell>
          <cell r="I1677" t="str">
            <v>31</v>
          </cell>
          <cell r="J1677" t="str">
            <v>NUCLEAR DIVISION</v>
          </cell>
          <cell r="K1677" t="str">
            <v>Barg</v>
          </cell>
          <cell r="L1677" t="str">
            <v>Prod</v>
          </cell>
          <cell r="M1677" t="str">
            <v>Yes</v>
          </cell>
          <cell r="N1677" t="str">
            <v>OT 2.0</v>
          </cell>
          <cell r="O1677">
            <v>4303.25</v>
          </cell>
          <cell r="P1677">
            <v>24951.84</v>
          </cell>
          <cell r="Q1677">
            <v>24951.84</v>
          </cell>
          <cell r="R1677">
            <v>0</v>
          </cell>
          <cell r="S1677">
            <v>24951.84</v>
          </cell>
        </row>
        <row r="1678">
          <cell r="B1678" t="str">
            <v>Z25</v>
          </cell>
          <cell r="C1678" t="str">
            <v>TMP REL DBL OT</v>
          </cell>
          <cell r="D1678">
            <v>43322.61</v>
          </cell>
          <cell r="E1678">
            <v>0</v>
          </cell>
          <cell r="F1678">
            <v>0</v>
          </cell>
          <cell r="G1678">
            <v>43322.61</v>
          </cell>
          <cell r="H1678">
            <v>338</v>
          </cell>
          <cell r="I1678" t="str">
            <v>53</v>
          </cell>
          <cell r="J1678" t="str">
            <v>POWER SYSTEMS</v>
          </cell>
          <cell r="K1678" t="str">
            <v>Barg</v>
          </cell>
          <cell r="L1678" t="str">
            <v>Prod</v>
          </cell>
          <cell r="M1678" t="str">
            <v>Yes</v>
          </cell>
          <cell r="N1678" t="str">
            <v>OT 2.0</v>
          </cell>
          <cell r="O1678">
            <v>14199.25</v>
          </cell>
          <cell r="P1678">
            <v>43322.61</v>
          </cell>
          <cell r="Q1678">
            <v>43322.61</v>
          </cell>
          <cell r="R1678">
            <v>0</v>
          </cell>
          <cell r="S1678">
            <v>43322.61</v>
          </cell>
        </row>
        <row r="1679">
          <cell r="B1679" t="str">
            <v>Z25</v>
          </cell>
          <cell r="C1679" t="str">
            <v>TMP REL DBL OT</v>
          </cell>
          <cell r="D1679">
            <v>7088.99</v>
          </cell>
          <cell r="E1679">
            <v>0</v>
          </cell>
          <cell r="F1679">
            <v>0</v>
          </cell>
          <cell r="G1679">
            <v>7088.99</v>
          </cell>
          <cell r="H1679">
            <v>446</v>
          </cell>
          <cell r="I1679" t="str">
            <v>56</v>
          </cell>
          <cell r="J1679" t="str">
            <v>POWER GENERATION</v>
          </cell>
          <cell r="K1679" t="str">
            <v>Barg</v>
          </cell>
          <cell r="L1679" t="str">
            <v>Prod</v>
          </cell>
          <cell r="M1679" t="str">
            <v>Yes</v>
          </cell>
          <cell r="N1679" t="str">
            <v>OT 2.0</v>
          </cell>
          <cell r="O1679">
            <v>1951.75</v>
          </cell>
          <cell r="P1679">
            <v>7088.99</v>
          </cell>
          <cell r="Q1679">
            <v>7088.99</v>
          </cell>
          <cell r="R1679">
            <v>0</v>
          </cell>
          <cell r="S1679">
            <v>7088.99</v>
          </cell>
        </row>
        <row r="1680">
          <cell r="B1680" t="str">
            <v>Z25</v>
          </cell>
          <cell r="C1680" t="str">
            <v>TMP REL DBL OT</v>
          </cell>
          <cell r="D1680">
            <v>495.19</v>
          </cell>
          <cell r="E1680">
            <v>0</v>
          </cell>
          <cell r="F1680">
            <v>0</v>
          </cell>
          <cell r="G1680">
            <v>495.19</v>
          </cell>
          <cell r="H1680">
            <v>125</v>
          </cell>
          <cell r="I1680" t="str">
            <v>31</v>
          </cell>
          <cell r="J1680" t="str">
            <v>NUCLEAR DIVISION</v>
          </cell>
          <cell r="K1680" t="str">
            <v>NonBarg</v>
          </cell>
          <cell r="L1680" t="str">
            <v>Prod</v>
          </cell>
          <cell r="M1680" t="str">
            <v>Yes</v>
          </cell>
          <cell r="N1680" t="str">
            <v>OT 2.0</v>
          </cell>
          <cell r="O1680">
            <v>148</v>
          </cell>
          <cell r="P1680">
            <v>495.19</v>
          </cell>
          <cell r="Q1680">
            <v>0</v>
          </cell>
          <cell r="R1680">
            <v>495.19</v>
          </cell>
          <cell r="S1680">
            <v>495.19</v>
          </cell>
        </row>
        <row r="1681">
          <cell r="B1681" t="str">
            <v>Z25</v>
          </cell>
          <cell r="C1681" t="str">
            <v>TMP REL DBL OT</v>
          </cell>
          <cell r="D1681">
            <v>574.57000000000005</v>
          </cell>
          <cell r="E1681">
            <v>0</v>
          </cell>
          <cell r="F1681">
            <v>0</v>
          </cell>
          <cell r="G1681">
            <v>574.57000000000005</v>
          </cell>
          <cell r="H1681">
            <v>350</v>
          </cell>
          <cell r="I1681" t="str">
            <v>34</v>
          </cell>
          <cell r="J1681" t="str">
            <v>HUMAN RESRC &amp; CORP SVCS</v>
          </cell>
          <cell r="K1681" t="str">
            <v>NonBarg</v>
          </cell>
          <cell r="L1681" t="str">
            <v>Prod</v>
          </cell>
          <cell r="M1681" t="str">
            <v>Yes</v>
          </cell>
          <cell r="N1681" t="str">
            <v>OT 2.0</v>
          </cell>
          <cell r="O1681">
            <v>223</v>
          </cell>
          <cell r="P1681">
            <v>574.57000000000005</v>
          </cell>
          <cell r="Q1681">
            <v>0</v>
          </cell>
          <cell r="R1681">
            <v>574.57000000000005</v>
          </cell>
          <cell r="S1681">
            <v>574.57000000000005</v>
          </cell>
        </row>
        <row r="1682">
          <cell r="B1682" t="str">
            <v>Z25</v>
          </cell>
          <cell r="C1682" t="str">
            <v>TMP REL DBL OT</v>
          </cell>
          <cell r="D1682">
            <v>3938.61</v>
          </cell>
          <cell r="E1682">
            <v>0</v>
          </cell>
          <cell r="F1682">
            <v>0</v>
          </cell>
          <cell r="G1682">
            <v>3938.61</v>
          </cell>
          <cell r="H1682">
            <v>679</v>
          </cell>
          <cell r="I1682" t="str">
            <v>51</v>
          </cell>
          <cell r="J1682" t="str">
            <v>CUSTOMER SERVICE</v>
          </cell>
          <cell r="K1682" t="str">
            <v>NonBarg</v>
          </cell>
          <cell r="L1682" t="str">
            <v>Prod</v>
          </cell>
          <cell r="M1682" t="str">
            <v>Yes</v>
          </cell>
          <cell r="N1682" t="str">
            <v>OT 2.0</v>
          </cell>
          <cell r="O1682">
            <v>1222</v>
          </cell>
          <cell r="P1682">
            <v>3938.61</v>
          </cell>
          <cell r="Q1682">
            <v>0</v>
          </cell>
          <cell r="R1682">
            <v>3938.61</v>
          </cell>
          <cell r="S1682">
            <v>3938.61</v>
          </cell>
        </row>
        <row r="1683">
          <cell r="B1683" t="str">
            <v>Z25</v>
          </cell>
          <cell r="C1683" t="str">
            <v>TMP REL DBL OT</v>
          </cell>
          <cell r="D1683">
            <v>1273.1500000000001</v>
          </cell>
          <cell r="E1683">
            <v>0</v>
          </cell>
          <cell r="F1683">
            <v>0</v>
          </cell>
          <cell r="G1683">
            <v>1273.1500000000001</v>
          </cell>
          <cell r="H1683">
            <v>806</v>
          </cell>
          <cell r="I1683" t="str">
            <v>53</v>
          </cell>
          <cell r="J1683" t="str">
            <v>POWER SYSTEMS</v>
          </cell>
          <cell r="K1683" t="str">
            <v>NonBarg</v>
          </cell>
          <cell r="L1683" t="str">
            <v>Prod</v>
          </cell>
          <cell r="M1683" t="str">
            <v>Yes</v>
          </cell>
          <cell r="N1683" t="str">
            <v>OT 2.0</v>
          </cell>
          <cell r="O1683">
            <v>303.75</v>
          </cell>
          <cell r="P1683">
            <v>1273.1500000000001</v>
          </cell>
          <cell r="Q1683">
            <v>0</v>
          </cell>
          <cell r="R1683">
            <v>1273.1500000000001</v>
          </cell>
          <cell r="S1683">
            <v>1273.1500000000001</v>
          </cell>
        </row>
        <row r="1684">
          <cell r="B1684" t="str">
            <v>Z41</v>
          </cell>
          <cell r="C1684" t="str">
            <v>PART DAY DIS DBL OT</v>
          </cell>
          <cell r="D1684">
            <v>73.290000000000006</v>
          </cell>
          <cell r="E1684">
            <v>0</v>
          </cell>
          <cell r="F1684">
            <v>0</v>
          </cell>
          <cell r="G1684">
            <v>73.290000000000006</v>
          </cell>
          <cell r="H1684">
            <v>113</v>
          </cell>
          <cell r="I1684" t="str">
            <v>31</v>
          </cell>
          <cell r="J1684" t="str">
            <v>NUCLEAR DIVISION</v>
          </cell>
          <cell r="K1684" t="str">
            <v>Barg</v>
          </cell>
          <cell r="L1684" t="str">
            <v>Prod</v>
          </cell>
          <cell r="M1684" t="str">
            <v>Yes</v>
          </cell>
          <cell r="N1684" t="str">
            <v>OT 2.0</v>
          </cell>
          <cell r="O1684">
            <v>1.5</v>
          </cell>
          <cell r="P1684">
            <v>73.290000000000006</v>
          </cell>
          <cell r="Q1684">
            <v>73.290000000000006</v>
          </cell>
          <cell r="R1684">
            <v>0</v>
          </cell>
          <cell r="S1684">
            <v>73.290000000000006</v>
          </cell>
        </row>
        <row r="1685">
          <cell r="B1685" t="str">
            <v>Z41</v>
          </cell>
          <cell r="C1685" t="str">
            <v>PART DAY DIS DBL OT</v>
          </cell>
          <cell r="D1685">
            <v>127.05</v>
          </cell>
          <cell r="E1685">
            <v>0</v>
          </cell>
          <cell r="F1685">
            <v>0</v>
          </cell>
          <cell r="G1685">
            <v>127.05</v>
          </cell>
          <cell r="H1685">
            <v>339</v>
          </cell>
          <cell r="I1685" t="str">
            <v>53</v>
          </cell>
          <cell r="J1685" t="str">
            <v>POWER SYSTEMS</v>
          </cell>
          <cell r="K1685" t="str">
            <v>Barg</v>
          </cell>
          <cell r="L1685" t="str">
            <v>Prod</v>
          </cell>
          <cell r="M1685" t="str">
            <v>Yes</v>
          </cell>
          <cell r="N1685" t="str">
            <v>OT 2.0</v>
          </cell>
          <cell r="O1685">
            <v>2.5</v>
          </cell>
          <cell r="P1685">
            <v>127.05</v>
          </cell>
          <cell r="Q1685">
            <v>127.05</v>
          </cell>
          <cell r="R1685">
            <v>0</v>
          </cell>
          <cell r="S1685">
            <v>127.05</v>
          </cell>
        </row>
        <row r="1686">
          <cell r="B1686" t="str">
            <v>Z45</v>
          </cell>
          <cell r="C1686" t="str">
            <v>LIGHT DUTY OJ INJ</v>
          </cell>
          <cell r="D1686">
            <v>839.46</v>
          </cell>
          <cell r="E1686">
            <v>0</v>
          </cell>
          <cell r="F1686">
            <v>0</v>
          </cell>
          <cell r="G1686">
            <v>839.46</v>
          </cell>
          <cell r="H1686">
            <v>340</v>
          </cell>
          <cell r="I1686" t="str">
            <v>53</v>
          </cell>
          <cell r="J1686" t="str">
            <v>POWER SYSTEMS</v>
          </cell>
          <cell r="K1686" t="str">
            <v>Barg</v>
          </cell>
          <cell r="L1686" t="str">
            <v>Prod</v>
          </cell>
          <cell r="M1686" t="str">
            <v>Yes</v>
          </cell>
          <cell r="N1686" t="str">
            <v>OT 2.0</v>
          </cell>
          <cell r="O1686">
            <v>17</v>
          </cell>
          <cell r="P1686">
            <v>839.46</v>
          </cell>
          <cell r="Q1686">
            <v>839.46</v>
          </cell>
          <cell r="R1686">
            <v>0</v>
          </cell>
          <cell r="S1686">
            <v>839.46</v>
          </cell>
        </row>
        <row r="1687">
          <cell r="B1687" t="str">
            <v>Z50</v>
          </cell>
          <cell r="C1687" t="str">
            <v>1ST SHFT DBL OT</v>
          </cell>
          <cell r="D1687">
            <v>15500.5</v>
          </cell>
          <cell r="E1687">
            <v>0</v>
          </cell>
          <cell r="F1687">
            <v>0</v>
          </cell>
          <cell r="G1687">
            <v>15500.5</v>
          </cell>
          <cell r="H1687">
            <v>114</v>
          </cell>
          <cell r="I1687" t="str">
            <v>31</v>
          </cell>
          <cell r="J1687" t="str">
            <v>NUCLEAR DIVISION</v>
          </cell>
          <cell r="K1687" t="str">
            <v>Barg</v>
          </cell>
          <cell r="L1687" t="str">
            <v>Prod</v>
          </cell>
          <cell r="M1687" t="str">
            <v>Yes</v>
          </cell>
          <cell r="N1687" t="str">
            <v>OT 2.0</v>
          </cell>
          <cell r="O1687">
            <v>10332.5</v>
          </cell>
          <cell r="P1687">
            <v>15500.5</v>
          </cell>
          <cell r="Q1687">
            <v>15500.5</v>
          </cell>
          <cell r="R1687">
            <v>0</v>
          </cell>
          <cell r="S1687">
            <v>15500.5</v>
          </cell>
        </row>
        <row r="1688">
          <cell r="B1688" t="str">
            <v>Z50</v>
          </cell>
          <cell r="C1688" t="str">
            <v>1ST SHFT DBL OT</v>
          </cell>
          <cell r="D1688">
            <v>19563.52</v>
          </cell>
          <cell r="E1688">
            <v>0</v>
          </cell>
          <cell r="F1688">
            <v>0</v>
          </cell>
          <cell r="G1688">
            <v>19563.52</v>
          </cell>
          <cell r="H1688">
            <v>341</v>
          </cell>
          <cell r="I1688" t="str">
            <v>53</v>
          </cell>
          <cell r="J1688" t="str">
            <v>POWER SYSTEMS</v>
          </cell>
          <cell r="K1688" t="str">
            <v>Barg</v>
          </cell>
          <cell r="L1688" t="str">
            <v>Prod</v>
          </cell>
          <cell r="M1688" t="str">
            <v>Yes</v>
          </cell>
          <cell r="N1688" t="str">
            <v>OT 2.0</v>
          </cell>
          <cell r="O1688">
            <v>13042.25</v>
          </cell>
          <cell r="P1688">
            <v>19563.52</v>
          </cell>
          <cell r="Q1688">
            <v>19563.52</v>
          </cell>
          <cell r="R1688">
            <v>0</v>
          </cell>
          <cell r="S1688">
            <v>19563.52</v>
          </cell>
        </row>
        <row r="1689">
          <cell r="B1689" t="str">
            <v>Z50</v>
          </cell>
          <cell r="C1689" t="str">
            <v>1ST SHFT DBL OT</v>
          </cell>
          <cell r="D1689">
            <v>4417.5200000000004</v>
          </cell>
          <cell r="E1689">
            <v>0</v>
          </cell>
          <cell r="F1689">
            <v>0</v>
          </cell>
          <cell r="G1689">
            <v>4417.5200000000004</v>
          </cell>
          <cell r="H1689">
            <v>447</v>
          </cell>
          <cell r="I1689" t="str">
            <v>56</v>
          </cell>
          <cell r="J1689" t="str">
            <v>POWER GENERATION</v>
          </cell>
          <cell r="K1689" t="str">
            <v>Barg</v>
          </cell>
          <cell r="L1689" t="str">
            <v>Prod</v>
          </cell>
          <cell r="M1689" t="str">
            <v>Yes</v>
          </cell>
          <cell r="N1689" t="str">
            <v>OT 2.0</v>
          </cell>
          <cell r="O1689">
            <v>2945</v>
          </cell>
          <cell r="P1689">
            <v>4417.5200000000004</v>
          </cell>
          <cell r="Q1689">
            <v>4417.5200000000004</v>
          </cell>
          <cell r="R1689">
            <v>0</v>
          </cell>
          <cell r="S1689">
            <v>4417.5200000000004</v>
          </cell>
        </row>
        <row r="1690">
          <cell r="B1690" t="str">
            <v>Z50</v>
          </cell>
          <cell r="C1690" t="str">
            <v>1ST SHFT DBL OT</v>
          </cell>
          <cell r="D1690">
            <v>348.02</v>
          </cell>
          <cell r="E1690">
            <v>0</v>
          </cell>
          <cell r="F1690">
            <v>0</v>
          </cell>
          <cell r="G1690">
            <v>348.02</v>
          </cell>
          <cell r="H1690">
            <v>126</v>
          </cell>
          <cell r="I1690" t="str">
            <v>31</v>
          </cell>
          <cell r="J1690" t="str">
            <v>NUCLEAR DIVISION</v>
          </cell>
          <cell r="K1690" t="str">
            <v>NonBarg</v>
          </cell>
          <cell r="L1690" t="str">
            <v>Prod</v>
          </cell>
          <cell r="M1690" t="str">
            <v>Yes</v>
          </cell>
          <cell r="N1690" t="str">
            <v>OT 2.0</v>
          </cell>
          <cell r="O1690">
            <v>232</v>
          </cell>
          <cell r="P1690">
            <v>348.02</v>
          </cell>
          <cell r="Q1690">
            <v>0</v>
          </cell>
          <cell r="R1690">
            <v>348.02</v>
          </cell>
          <cell r="S1690">
            <v>348.02</v>
          </cell>
        </row>
        <row r="1691">
          <cell r="B1691" t="str">
            <v>Z50</v>
          </cell>
          <cell r="C1691" t="str">
            <v>1ST SHFT DBL OT</v>
          </cell>
          <cell r="D1691">
            <v>72</v>
          </cell>
          <cell r="E1691">
            <v>0</v>
          </cell>
          <cell r="F1691">
            <v>0</v>
          </cell>
          <cell r="G1691">
            <v>72</v>
          </cell>
          <cell r="H1691">
            <v>351</v>
          </cell>
          <cell r="I1691" t="str">
            <v>34</v>
          </cell>
          <cell r="J1691" t="str">
            <v>HUMAN RESRC &amp; CORP SVCS</v>
          </cell>
          <cell r="K1691" t="str">
            <v>NonBarg</v>
          </cell>
          <cell r="L1691" t="str">
            <v>Prod</v>
          </cell>
          <cell r="M1691" t="str">
            <v>Yes</v>
          </cell>
          <cell r="N1691" t="str">
            <v>OT 2.0</v>
          </cell>
          <cell r="O1691">
            <v>48</v>
          </cell>
          <cell r="P1691">
            <v>72</v>
          </cell>
          <cell r="Q1691">
            <v>0</v>
          </cell>
          <cell r="R1691">
            <v>72</v>
          </cell>
          <cell r="S1691">
            <v>72</v>
          </cell>
        </row>
        <row r="1692">
          <cell r="B1692" t="str">
            <v>Z50</v>
          </cell>
          <cell r="C1692" t="str">
            <v>1ST SHFT DBL OT</v>
          </cell>
          <cell r="D1692">
            <v>106.5</v>
          </cell>
          <cell r="E1692">
            <v>0</v>
          </cell>
          <cell r="F1692">
            <v>0</v>
          </cell>
          <cell r="G1692">
            <v>106.5</v>
          </cell>
          <cell r="H1692">
            <v>680</v>
          </cell>
          <cell r="I1692" t="str">
            <v>51</v>
          </cell>
          <cell r="J1692" t="str">
            <v>CUSTOMER SERVICE</v>
          </cell>
          <cell r="K1692" t="str">
            <v>NonBarg</v>
          </cell>
          <cell r="L1692" t="str">
            <v>Prod</v>
          </cell>
          <cell r="M1692" t="str">
            <v>Yes</v>
          </cell>
          <cell r="N1692" t="str">
            <v>OT 2.0</v>
          </cell>
          <cell r="O1692">
            <v>71</v>
          </cell>
          <cell r="P1692">
            <v>106.5</v>
          </cell>
          <cell r="Q1692">
            <v>0</v>
          </cell>
          <cell r="R1692">
            <v>106.5</v>
          </cell>
          <cell r="S1692">
            <v>106.5</v>
          </cell>
        </row>
        <row r="1693">
          <cell r="B1693" t="str">
            <v>Z50</v>
          </cell>
          <cell r="C1693" t="str">
            <v>1ST SHFT DBL OT</v>
          </cell>
          <cell r="D1693">
            <v>75</v>
          </cell>
          <cell r="E1693">
            <v>0</v>
          </cell>
          <cell r="F1693">
            <v>0</v>
          </cell>
          <cell r="G1693">
            <v>75</v>
          </cell>
          <cell r="H1693">
            <v>807</v>
          </cell>
          <cell r="I1693" t="str">
            <v>53</v>
          </cell>
          <cell r="J1693" t="str">
            <v>POWER SYSTEMS</v>
          </cell>
          <cell r="K1693" t="str">
            <v>NonBarg</v>
          </cell>
          <cell r="L1693" t="str">
            <v>Prod</v>
          </cell>
          <cell r="M1693" t="str">
            <v>Yes</v>
          </cell>
          <cell r="N1693" t="str">
            <v>OT 2.0</v>
          </cell>
          <cell r="O1693">
            <v>50</v>
          </cell>
          <cell r="P1693">
            <v>75</v>
          </cell>
          <cell r="Q1693">
            <v>0</v>
          </cell>
          <cell r="R1693">
            <v>75</v>
          </cell>
          <cell r="S1693">
            <v>75</v>
          </cell>
        </row>
        <row r="1694">
          <cell r="B1694" t="str">
            <v>Z50</v>
          </cell>
          <cell r="C1694" t="str">
            <v>1ST SHFT DBL OT</v>
          </cell>
          <cell r="D1694">
            <v>18</v>
          </cell>
          <cell r="E1694">
            <v>0</v>
          </cell>
          <cell r="F1694">
            <v>0</v>
          </cell>
          <cell r="G1694">
            <v>18</v>
          </cell>
          <cell r="H1694">
            <v>967</v>
          </cell>
          <cell r="I1694" t="str">
            <v>56</v>
          </cell>
          <cell r="J1694" t="str">
            <v>POWER GENERATION</v>
          </cell>
          <cell r="K1694" t="str">
            <v>NonBarg</v>
          </cell>
          <cell r="L1694" t="str">
            <v>Prod</v>
          </cell>
          <cell r="M1694" t="str">
            <v>Yes</v>
          </cell>
          <cell r="N1694" t="str">
            <v>OT 2.0</v>
          </cell>
          <cell r="O1694">
            <v>12</v>
          </cell>
          <cell r="P1694">
            <v>18</v>
          </cell>
          <cell r="Q1694">
            <v>0</v>
          </cell>
          <cell r="R1694">
            <v>18</v>
          </cell>
          <cell r="S1694">
            <v>18</v>
          </cell>
        </row>
        <row r="1695">
          <cell r="B1695" t="str">
            <v>Z50</v>
          </cell>
          <cell r="C1695" t="str">
            <v>1ST SHFT DBL OT</v>
          </cell>
          <cell r="D1695">
            <v>312</v>
          </cell>
          <cell r="E1695">
            <v>0</v>
          </cell>
          <cell r="F1695">
            <v>0</v>
          </cell>
          <cell r="G1695">
            <v>312</v>
          </cell>
          <cell r="H1695">
            <v>1066</v>
          </cell>
          <cell r="I1695" t="str">
            <v>58</v>
          </cell>
          <cell r="J1695" t="str">
            <v>INFO MANAGEMENT</v>
          </cell>
          <cell r="K1695" t="str">
            <v>NonBarg</v>
          </cell>
          <cell r="L1695" t="str">
            <v>Prod</v>
          </cell>
          <cell r="M1695" t="str">
            <v>Yes</v>
          </cell>
          <cell r="N1695" t="str">
            <v>OT 2.0</v>
          </cell>
          <cell r="O1695">
            <v>208</v>
          </cell>
          <cell r="P1695">
            <v>312</v>
          </cell>
          <cell r="Q1695">
            <v>0</v>
          </cell>
          <cell r="R1695">
            <v>312</v>
          </cell>
          <cell r="S1695">
            <v>312</v>
          </cell>
        </row>
        <row r="1696">
          <cell r="B1696" t="str">
            <v>Z51</v>
          </cell>
          <cell r="C1696" t="str">
            <v>3RD SHFT DBL OT</v>
          </cell>
          <cell r="D1696">
            <v>5759.1</v>
          </cell>
          <cell r="E1696">
            <v>0</v>
          </cell>
          <cell r="F1696">
            <v>0</v>
          </cell>
          <cell r="G1696">
            <v>5759.1</v>
          </cell>
          <cell r="H1696">
            <v>115</v>
          </cell>
          <cell r="I1696" t="str">
            <v>31</v>
          </cell>
          <cell r="J1696" t="str">
            <v>NUCLEAR DIVISION</v>
          </cell>
          <cell r="K1696" t="str">
            <v>Barg</v>
          </cell>
          <cell r="L1696" t="str">
            <v>Prod</v>
          </cell>
          <cell r="M1696" t="str">
            <v>Yes</v>
          </cell>
          <cell r="N1696" t="str">
            <v>OT 2.0</v>
          </cell>
          <cell r="O1696">
            <v>4799.25</v>
          </cell>
          <cell r="P1696">
            <v>5759.1</v>
          </cell>
          <cell r="Q1696">
            <v>5759.1</v>
          </cell>
          <cell r="R1696">
            <v>0</v>
          </cell>
          <cell r="S1696">
            <v>5759.1</v>
          </cell>
        </row>
        <row r="1697">
          <cell r="B1697" t="str">
            <v>Z51</v>
          </cell>
          <cell r="C1697" t="str">
            <v>3RD SHFT DBL OT</v>
          </cell>
          <cell r="D1697">
            <v>2.4</v>
          </cell>
          <cell r="E1697">
            <v>0</v>
          </cell>
          <cell r="F1697">
            <v>0</v>
          </cell>
          <cell r="G1697">
            <v>2.4</v>
          </cell>
          <cell r="H1697">
            <v>174</v>
          </cell>
          <cell r="I1697" t="str">
            <v>34</v>
          </cell>
          <cell r="J1697" t="str">
            <v>HUMAN RESRC &amp; CORP SVCS</v>
          </cell>
          <cell r="K1697" t="str">
            <v>Barg</v>
          </cell>
          <cell r="L1697" t="str">
            <v>Prod</v>
          </cell>
          <cell r="M1697" t="str">
            <v>Yes</v>
          </cell>
          <cell r="N1697" t="str">
            <v>OT 2.0</v>
          </cell>
          <cell r="O1697">
            <v>2</v>
          </cell>
          <cell r="P1697">
            <v>2.4</v>
          </cell>
          <cell r="Q1697">
            <v>2.4</v>
          </cell>
          <cell r="R1697">
            <v>0</v>
          </cell>
          <cell r="S1697">
            <v>2.4</v>
          </cell>
        </row>
        <row r="1698">
          <cell r="B1698" t="str">
            <v>Z51</v>
          </cell>
          <cell r="C1698" t="str">
            <v>3RD SHFT DBL OT</v>
          </cell>
          <cell r="D1698">
            <v>11496.9</v>
          </cell>
          <cell r="E1698">
            <v>0</v>
          </cell>
          <cell r="F1698">
            <v>0</v>
          </cell>
          <cell r="G1698">
            <v>11496.9</v>
          </cell>
          <cell r="H1698">
            <v>342</v>
          </cell>
          <cell r="I1698" t="str">
            <v>53</v>
          </cell>
          <cell r="J1698" t="str">
            <v>POWER SYSTEMS</v>
          </cell>
          <cell r="K1698" t="str">
            <v>Barg</v>
          </cell>
          <cell r="L1698" t="str">
            <v>Prod</v>
          </cell>
          <cell r="M1698" t="str">
            <v>Yes</v>
          </cell>
          <cell r="N1698" t="str">
            <v>OT 2.0</v>
          </cell>
          <cell r="O1698">
            <v>9580.75</v>
          </cell>
          <cell r="P1698">
            <v>11496.9</v>
          </cell>
          <cell r="Q1698">
            <v>11496.9</v>
          </cell>
          <cell r="R1698">
            <v>0</v>
          </cell>
          <cell r="S1698">
            <v>11496.9</v>
          </cell>
        </row>
        <row r="1699">
          <cell r="B1699" t="str">
            <v>Z51</v>
          </cell>
          <cell r="C1699" t="str">
            <v>3RD SHFT DBL OT</v>
          </cell>
          <cell r="D1699">
            <v>3093.3</v>
          </cell>
          <cell r="E1699">
            <v>0</v>
          </cell>
          <cell r="F1699">
            <v>0</v>
          </cell>
          <cell r="G1699">
            <v>3093.3</v>
          </cell>
          <cell r="H1699">
            <v>448</v>
          </cell>
          <cell r="I1699" t="str">
            <v>56</v>
          </cell>
          <cell r="J1699" t="str">
            <v>POWER GENERATION</v>
          </cell>
          <cell r="K1699" t="str">
            <v>Barg</v>
          </cell>
          <cell r="L1699" t="str">
            <v>Prod</v>
          </cell>
          <cell r="M1699" t="str">
            <v>Yes</v>
          </cell>
          <cell r="N1699" t="str">
            <v>OT 2.0</v>
          </cell>
          <cell r="O1699">
            <v>2577.75</v>
          </cell>
          <cell r="P1699">
            <v>3093.3</v>
          </cell>
          <cell r="Q1699">
            <v>3093.3</v>
          </cell>
          <cell r="R1699">
            <v>0</v>
          </cell>
          <cell r="S1699">
            <v>3093.3</v>
          </cell>
        </row>
        <row r="1700">
          <cell r="B1700" t="str">
            <v>Z51</v>
          </cell>
          <cell r="C1700" t="str">
            <v>3RD SHFT DBL OT</v>
          </cell>
          <cell r="D1700">
            <v>146.4</v>
          </cell>
          <cell r="E1700">
            <v>0</v>
          </cell>
          <cell r="F1700">
            <v>0</v>
          </cell>
          <cell r="G1700">
            <v>146.4</v>
          </cell>
          <cell r="H1700">
            <v>127</v>
          </cell>
          <cell r="I1700" t="str">
            <v>31</v>
          </cell>
          <cell r="J1700" t="str">
            <v>NUCLEAR DIVISION</v>
          </cell>
          <cell r="K1700" t="str">
            <v>NonBarg</v>
          </cell>
          <cell r="L1700" t="str">
            <v>Prod</v>
          </cell>
          <cell r="M1700" t="str">
            <v>Yes</v>
          </cell>
          <cell r="N1700" t="str">
            <v>OT 2.0</v>
          </cell>
          <cell r="O1700">
            <v>122</v>
          </cell>
          <cell r="P1700">
            <v>146.4</v>
          </cell>
          <cell r="Q1700">
            <v>0</v>
          </cell>
          <cell r="R1700">
            <v>146.4</v>
          </cell>
          <cell r="S1700">
            <v>146.4</v>
          </cell>
        </row>
        <row r="1701">
          <cell r="B1701" t="str">
            <v>Z51</v>
          </cell>
          <cell r="C1701" t="str">
            <v>3RD SHFT DBL OT</v>
          </cell>
          <cell r="D1701">
            <v>252.6</v>
          </cell>
          <cell r="E1701">
            <v>0</v>
          </cell>
          <cell r="F1701">
            <v>0</v>
          </cell>
          <cell r="G1701">
            <v>252.6</v>
          </cell>
          <cell r="H1701">
            <v>352</v>
          </cell>
          <cell r="I1701" t="str">
            <v>34</v>
          </cell>
          <cell r="J1701" t="str">
            <v>HUMAN RESRC &amp; CORP SVCS</v>
          </cell>
          <cell r="K1701" t="str">
            <v>NonBarg</v>
          </cell>
          <cell r="L1701" t="str">
            <v>Prod</v>
          </cell>
          <cell r="M1701" t="str">
            <v>Yes</v>
          </cell>
          <cell r="N1701" t="str">
            <v>OT 2.0</v>
          </cell>
          <cell r="O1701">
            <v>210.5</v>
          </cell>
          <cell r="P1701">
            <v>252.6</v>
          </cell>
          <cell r="Q1701">
            <v>0</v>
          </cell>
          <cell r="R1701">
            <v>252.6</v>
          </cell>
          <cell r="S1701">
            <v>252.6</v>
          </cell>
        </row>
        <row r="1702">
          <cell r="B1702" t="str">
            <v>Z51</v>
          </cell>
          <cell r="C1702" t="str">
            <v>3RD SHFT DBL OT</v>
          </cell>
          <cell r="D1702">
            <v>90</v>
          </cell>
          <cell r="E1702">
            <v>0</v>
          </cell>
          <cell r="F1702">
            <v>0</v>
          </cell>
          <cell r="G1702">
            <v>90</v>
          </cell>
          <cell r="H1702">
            <v>681</v>
          </cell>
          <cell r="I1702" t="str">
            <v>51</v>
          </cell>
          <cell r="J1702" t="str">
            <v>CUSTOMER SERVICE</v>
          </cell>
          <cell r="K1702" t="str">
            <v>NonBarg</v>
          </cell>
          <cell r="L1702" t="str">
            <v>Prod</v>
          </cell>
          <cell r="M1702" t="str">
            <v>Yes</v>
          </cell>
          <cell r="N1702" t="str">
            <v>OT 2.0</v>
          </cell>
          <cell r="O1702">
            <v>75</v>
          </cell>
          <cell r="P1702">
            <v>90</v>
          </cell>
          <cell r="Q1702">
            <v>0</v>
          </cell>
          <cell r="R1702">
            <v>90</v>
          </cell>
          <cell r="S1702">
            <v>90</v>
          </cell>
        </row>
        <row r="1703">
          <cell r="B1703" t="str">
            <v>Z51</v>
          </cell>
          <cell r="C1703" t="str">
            <v>3RD SHFT DBL OT</v>
          </cell>
          <cell r="D1703">
            <v>42</v>
          </cell>
          <cell r="E1703">
            <v>0</v>
          </cell>
          <cell r="F1703">
            <v>0</v>
          </cell>
          <cell r="G1703">
            <v>42</v>
          </cell>
          <cell r="H1703">
            <v>808</v>
          </cell>
          <cell r="I1703" t="str">
            <v>53</v>
          </cell>
          <cell r="J1703" t="str">
            <v>POWER SYSTEMS</v>
          </cell>
          <cell r="K1703" t="str">
            <v>NonBarg</v>
          </cell>
          <cell r="L1703" t="str">
            <v>Prod</v>
          </cell>
          <cell r="M1703" t="str">
            <v>Yes</v>
          </cell>
          <cell r="N1703" t="str">
            <v>OT 2.0</v>
          </cell>
          <cell r="O1703">
            <v>35</v>
          </cell>
          <cell r="P1703">
            <v>42</v>
          </cell>
          <cell r="Q1703">
            <v>0</v>
          </cell>
          <cell r="R1703">
            <v>42</v>
          </cell>
          <cell r="S1703">
            <v>42</v>
          </cell>
        </row>
        <row r="1704">
          <cell r="B1704" t="str">
            <v>Z51</v>
          </cell>
          <cell r="C1704" t="str">
            <v>3RD SHFT DBL OT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1067</v>
          </cell>
          <cell r="I1704" t="str">
            <v>58</v>
          </cell>
          <cell r="J1704" t="str">
            <v>INFO MANAGEMENT</v>
          </cell>
          <cell r="K1704" t="str">
            <v>NonBarg</v>
          </cell>
          <cell r="L1704" t="str">
            <v>Prod</v>
          </cell>
          <cell r="M1704" t="str">
            <v>Yes</v>
          </cell>
          <cell r="N1704" t="str">
            <v>OT 2.0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B1705" t="str">
            <v>Z52</v>
          </cell>
          <cell r="C1705" t="str">
            <v>WEEKEND SHFT DBL</v>
          </cell>
          <cell r="D1705">
            <v>46590.5</v>
          </cell>
          <cell r="E1705">
            <v>0</v>
          </cell>
          <cell r="F1705">
            <v>0</v>
          </cell>
          <cell r="G1705">
            <v>46590.5</v>
          </cell>
          <cell r="H1705">
            <v>343</v>
          </cell>
          <cell r="I1705" t="str">
            <v>53</v>
          </cell>
          <cell r="J1705" t="str">
            <v>POWER SYSTEMS</v>
          </cell>
          <cell r="K1705" t="str">
            <v>Barg</v>
          </cell>
          <cell r="L1705" t="str">
            <v>Prod</v>
          </cell>
          <cell r="M1705" t="str">
            <v>Yes</v>
          </cell>
          <cell r="N1705" t="str">
            <v>OT 2.0</v>
          </cell>
          <cell r="O1705">
            <v>23295.25</v>
          </cell>
          <cell r="P1705">
            <v>46590.5</v>
          </cell>
          <cell r="Q1705">
            <v>46590.5</v>
          </cell>
          <cell r="R1705">
            <v>0</v>
          </cell>
          <cell r="S1705">
            <v>46590.5</v>
          </cell>
        </row>
        <row r="1706">
          <cell r="B1706" t="str">
            <v>Z52</v>
          </cell>
          <cell r="C1706" t="str">
            <v>WEEKEND SHFT DBL</v>
          </cell>
          <cell r="D1706">
            <v>36</v>
          </cell>
          <cell r="E1706">
            <v>0</v>
          </cell>
          <cell r="F1706">
            <v>0</v>
          </cell>
          <cell r="G1706">
            <v>36</v>
          </cell>
          <cell r="H1706">
            <v>809</v>
          </cell>
          <cell r="I1706" t="str">
            <v>53</v>
          </cell>
          <cell r="J1706" t="str">
            <v>POWER SYSTEMS</v>
          </cell>
          <cell r="K1706" t="str">
            <v>NonBarg</v>
          </cell>
          <cell r="L1706" t="str">
            <v>Prod</v>
          </cell>
          <cell r="M1706" t="str">
            <v>Yes</v>
          </cell>
          <cell r="N1706" t="str">
            <v>OT 2.0</v>
          </cell>
          <cell r="O1706">
            <v>18</v>
          </cell>
          <cell r="P1706">
            <v>36</v>
          </cell>
          <cell r="Q1706">
            <v>0</v>
          </cell>
          <cell r="R1706">
            <v>36</v>
          </cell>
          <cell r="S1706">
            <v>36</v>
          </cell>
        </row>
        <row r="1707">
          <cell r="B1707" t="str">
            <v>Z70</v>
          </cell>
          <cell r="C1707" t="str">
            <v>JNT SFTY ACT DBL OT</v>
          </cell>
          <cell r="D1707">
            <v>25.8</v>
          </cell>
          <cell r="E1707">
            <v>0</v>
          </cell>
          <cell r="F1707">
            <v>0</v>
          </cell>
          <cell r="G1707">
            <v>25.8</v>
          </cell>
          <cell r="H1707">
            <v>116</v>
          </cell>
          <cell r="I1707" t="str">
            <v>31</v>
          </cell>
          <cell r="J1707" t="str">
            <v>NUCLEAR DIVISION</v>
          </cell>
          <cell r="K1707" t="str">
            <v>Barg</v>
          </cell>
          <cell r="L1707" t="str">
            <v>Prod</v>
          </cell>
          <cell r="M1707" t="str">
            <v>Yes</v>
          </cell>
          <cell r="N1707" t="str">
            <v>OT 2.0</v>
          </cell>
          <cell r="O1707">
            <v>0.5</v>
          </cell>
          <cell r="P1707">
            <v>25.8</v>
          </cell>
          <cell r="Q1707">
            <v>25.8</v>
          </cell>
          <cell r="R1707">
            <v>0</v>
          </cell>
          <cell r="S1707">
            <v>25.8</v>
          </cell>
        </row>
        <row r="1708">
          <cell r="B1708" t="str">
            <v>Z70</v>
          </cell>
          <cell r="C1708" t="str">
            <v>JNT SFTY ACT DBL OT</v>
          </cell>
          <cell r="D1708">
            <v>499.7</v>
          </cell>
          <cell r="E1708">
            <v>0</v>
          </cell>
          <cell r="F1708">
            <v>0</v>
          </cell>
          <cell r="G1708">
            <v>499.7</v>
          </cell>
          <cell r="H1708">
            <v>344</v>
          </cell>
          <cell r="I1708" t="str">
            <v>53</v>
          </cell>
          <cell r="J1708" t="str">
            <v>POWER SYSTEMS</v>
          </cell>
          <cell r="K1708" t="str">
            <v>Barg</v>
          </cell>
          <cell r="L1708" t="str">
            <v>Prod</v>
          </cell>
          <cell r="M1708" t="str">
            <v>Yes</v>
          </cell>
          <cell r="N1708" t="str">
            <v>OT 2.0</v>
          </cell>
          <cell r="O1708">
            <v>9.5</v>
          </cell>
          <cell r="P1708">
            <v>499.7</v>
          </cell>
          <cell r="Q1708">
            <v>499.7</v>
          </cell>
          <cell r="R1708">
            <v>0</v>
          </cell>
          <cell r="S1708">
            <v>499.7</v>
          </cell>
        </row>
        <row r="1709">
          <cell r="B1709" t="str">
            <v>Z70</v>
          </cell>
          <cell r="C1709" t="str">
            <v>JNT SFTY ACT DBL OT</v>
          </cell>
          <cell r="D1709">
            <v>50.1</v>
          </cell>
          <cell r="E1709">
            <v>0</v>
          </cell>
          <cell r="F1709">
            <v>0</v>
          </cell>
          <cell r="G1709">
            <v>50.1</v>
          </cell>
          <cell r="H1709">
            <v>449</v>
          </cell>
          <cell r="I1709" t="str">
            <v>56</v>
          </cell>
          <cell r="J1709" t="str">
            <v>POWER GENERATION</v>
          </cell>
          <cell r="K1709" t="str">
            <v>Barg</v>
          </cell>
          <cell r="L1709" t="str">
            <v>Prod</v>
          </cell>
          <cell r="M1709" t="str">
            <v>Yes</v>
          </cell>
          <cell r="N1709" t="str">
            <v>OT 2.0</v>
          </cell>
          <cell r="O1709">
            <v>1</v>
          </cell>
          <cell r="P1709">
            <v>50.1</v>
          </cell>
          <cell r="Q1709">
            <v>50.1</v>
          </cell>
          <cell r="R1709">
            <v>0</v>
          </cell>
          <cell r="S1709">
            <v>50.1</v>
          </cell>
        </row>
        <row r="1710">
          <cell r="B1710" t="str">
            <v>Z71</v>
          </cell>
          <cell r="C1710" t="str">
            <v>DISPUTE RES DBL OT</v>
          </cell>
          <cell r="D1710">
            <v>308.10000000000002</v>
          </cell>
          <cell r="E1710">
            <v>0</v>
          </cell>
          <cell r="F1710">
            <v>0</v>
          </cell>
          <cell r="G1710">
            <v>308.10000000000002</v>
          </cell>
          <cell r="H1710">
            <v>345</v>
          </cell>
          <cell r="I1710" t="str">
            <v>53</v>
          </cell>
          <cell r="J1710" t="str">
            <v>POWER SYSTEMS</v>
          </cell>
          <cell r="K1710" t="str">
            <v>Barg</v>
          </cell>
          <cell r="L1710" t="str">
            <v>Prod</v>
          </cell>
          <cell r="M1710" t="str">
            <v>Yes</v>
          </cell>
          <cell r="N1710" t="str">
            <v>OT 2.0</v>
          </cell>
          <cell r="O1710">
            <v>6.5</v>
          </cell>
          <cell r="P1710">
            <v>308.10000000000002</v>
          </cell>
          <cell r="Q1710">
            <v>308.10000000000002</v>
          </cell>
          <cell r="R1710">
            <v>0</v>
          </cell>
          <cell r="S1710">
            <v>308.10000000000002</v>
          </cell>
        </row>
        <row r="1711">
          <cell r="B1711" t="str">
            <v>Z72</v>
          </cell>
          <cell r="C1711" t="str">
            <v>JNT TEAM INV DBL OT</v>
          </cell>
          <cell r="D1711">
            <v>1052.52</v>
          </cell>
          <cell r="E1711">
            <v>0</v>
          </cell>
          <cell r="F1711">
            <v>0</v>
          </cell>
          <cell r="G1711">
            <v>1052.52</v>
          </cell>
          <cell r="H1711">
            <v>346</v>
          </cell>
          <cell r="I1711" t="str">
            <v>53</v>
          </cell>
          <cell r="J1711" t="str">
            <v>POWER SYSTEMS</v>
          </cell>
          <cell r="K1711" t="str">
            <v>Barg</v>
          </cell>
          <cell r="L1711" t="str">
            <v>Prod</v>
          </cell>
          <cell r="M1711" t="str">
            <v>Yes</v>
          </cell>
          <cell r="N1711" t="str">
            <v>OT 2.0</v>
          </cell>
          <cell r="O1711">
            <v>21.75</v>
          </cell>
          <cell r="P1711">
            <v>1052.52</v>
          </cell>
          <cell r="Q1711">
            <v>1052.52</v>
          </cell>
          <cell r="R1711">
            <v>0</v>
          </cell>
          <cell r="S1711">
            <v>1052.52</v>
          </cell>
        </row>
        <row r="1712">
          <cell r="B1712" t="str">
            <v>Z73</v>
          </cell>
          <cell r="C1712" t="str">
            <v>MGT REQ MEET DBL OT</v>
          </cell>
          <cell r="D1712">
            <v>4848.55</v>
          </cell>
          <cell r="E1712">
            <v>0</v>
          </cell>
          <cell r="F1712">
            <v>0</v>
          </cell>
          <cell r="G1712">
            <v>4848.55</v>
          </cell>
          <cell r="H1712">
            <v>347</v>
          </cell>
          <cell r="I1712" t="str">
            <v>53</v>
          </cell>
          <cell r="J1712" t="str">
            <v>POWER SYSTEMS</v>
          </cell>
          <cell r="K1712" t="str">
            <v>Barg</v>
          </cell>
          <cell r="L1712" t="str">
            <v>Prod</v>
          </cell>
          <cell r="M1712" t="str">
            <v>Yes</v>
          </cell>
          <cell r="N1712" t="str">
            <v>OT 2.0</v>
          </cell>
          <cell r="O1712">
            <v>100.5</v>
          </cell>
          <cell r="P1712">
            <v>4848.55</v>
          </cell>
          <cell r="Q1712">
            <v>4848.55</v>
          </cell>
          <cell r="R1712">
            <v>0</v>
          </cell>
          <cell r="S1712">
            <v>4848.55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les"/>
      <sheetName val="PS Summary"/>
      <sheetName val="PS Details"/>
      <sheetName val="Summary"/>
      <sheetName val="Listing"/>
    </sheetNames>
    <sheetDataSet>
      <sheetData sheetId="0"/>
      <sheetData sheetId="1"/>
      <sheetData sheetId="2">
        <row r="9">
          <cell r="B9" t="str">
            <v>Business Unit</v>
          </cell>
          <cell r="C9" t="str">
            <v>Chg Loc</v>
          </cell>
          <cell r="D9" t="str">
            <v>Loc Type</v>
          </cell>
          <cell r="E9" t="str">
            <v>Pay Loc</v>
          </cell>
          <cell r="F9" t="str">
            <v>Location Description</v>
          </cell>
          <cell r="G9" t="str">
            <v>RP</v>
          </cell>
          <cell r="H9" t="str">
            <v>Mgmt Level</v>
          </cell>
          <cell r="I9" t="str">
            <v>Job Code</v>
          </cell>
          <cell r="J9" t="str">
            <v>Job Title</v>
          </cell>
          <cell r="K9" t="str">
            <v># of Emp</v>
          </cell>
          <cell r="L9" t="str">
            <v>Hourly Rate</v>
          </cell>
          <cell r="M9" t="str">
            <v>Total Payroll</v>
          </cell>
          <cell r="N9" t="str">
            <v>Class</v>
          </cell>
          <cell r="O9" t="str">
            <v>A &amp; G</v>
          </cell>
          <cell r="P9" t="str">
            <v>Spv/Sup</v>
          </cell>
          <cell r="Q9" t="str">
            <v>Barg Unit Supp</v>
          </cell>
          <cell r="R9" t="str">
            <v>Line</v>
          </cell>
          <cell r="S9" t="str">
            <v>Fleet</v>
          </cell>
        </row>
        <row r="10">
          <cell r="B10" t="str">
            <v>Power Systems</v>
          </cell>
          <cell r="C10">
            <v>21</v>
          </cell>
          <cell r="D10" t="str">
            <v>A &amp; G</v>
          </cell>
          <cell r="E10">
            <v>21</v>
          </cell>
          <cell r="F10" t="str">
            <v>Power Systems Public Claims</v>
          </cell>
          <cell r="G10" t="str">
            <v>XM</v>
          </cell>
          <cell r="H10" t="str">
            <v>I</v>
          </cell>
          <cell r="I10" t="str">
            <v>01MAM</v>
          </cell>
          <cell r="J10" t="str">
            <v>CLAIMS SPECIALIST</v>
          </cell>
          <cell r="K10">
            <v>1</v>
          </cell>
          <cell r="L10">
            <v>22.01</v>
          </cell>
          <cell r="M10">
            <v>22.01</v>
          </cell>
          <cell r="N10" t="str">
            <v>A &amp; G</v>
          </cell>
          <cell r="O10">
            <v>22.01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 t="str">
            <v>Power Systems</v>
          </cell>
          <cell r="C11">
            <v>21</v>
          </cell>
          <cell r="D11" t="str">
            <v>A &amp; G</v>
          </cell>
          <cell r="E11">
            <v>21</v>
          </cell>
          <cell r="F11" t="str">
            <v>Power Systems Public Claims</v>
          </cell>
          <cell r="G11" t="str">
            <v>XM</v>
          </cell>
          <cell r="H11" t="str">
            <v>I</v>
          </cell>
          <cell r="I11" t="str">
            <v>01MAM</v>
          </cell>
          <cell r="J11" t="str">
            <v>CLAIMS SPECIALIST</v>
          </cell>
          <cell r="K11">
            <v>1</v>
          </cell>
          <cell r="L11">
            <v>22.31</v>
          </cell>
          <cell r="M11">
            <v>22.31</v>
          </cell>
          <cell r="N11" t="str">
            <v>A &amp; G</v>
          </cell>
          <cell r="O11">
            <v>22.31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 t="str">
            <v>Power Systems</v>
          </cell>
          <cell r="C12">
            <v>21</v>
          </cell>
          <cell r="D12" t="str">
            <v>A &amp; G</v>
          </cell>
          <cell r="E12">
            <v>21</v>
          </cell>
          <cell r="F12" t="str">
            <v>Power Systems Public Claims</v>
          </cell>
          <cell r="G12" t="str">
            <v>XM</v>
          </cell>
          <cell r="H12" t="str">
            <v>I</v>
          </cell>
          <cell r="I12" t="str">
            <v>01MAM</v>
          </cell>
          <cell r="J12" t="str">
            <v>CLAIMS SPECIALIST</v>
          </cell>
          <cell r="K12">
            <v>1</v>
          </cell>
          <cell r="L12">
            <v>22.76</v>
          </cell>
          <cell r="M12">
            <v>22.76</v>
          </cell>
          <cell r="N12" t="str">
            <v>A &amp; G</v>
          </cell>
          <cell r="O12">
            <v>22.76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 t="str">
            <v>Power Systems</v>
          </cell>
          <cell r="C13">
            <v>21</v>
          </cell>
          <cell r="D13" t="str">
            <v>A &amp; G</v>
          </cell>
          <cell r="E13">
            <v>21</v>
          </cell>
          <cell r="F13" t="str">
            <v>Power Systems Public Claims</v>
          </cell>
          <cell r="G13" t="str">
            <v>XM</v>
          </cell>
          <cell r="H13" t="str">
            <v>I</v>
          </cell>
          <cell r="I13" t="str">
            <v>01MAP</v>
          </cell>
          <cell r="J13" t="str">
            <v>ASSOCIATE CLAIMS SPECIALIST</v>
          </cell>
          <cell r="K13">
            <v>1</v>
          </cell>
          <cell r="L13">
            <v>19.96</v>
          </cell>
          <cell r="M13">
            <v>19.96</v>
          </cell>
          <cell r="N13" t="str">
            <v>A &amp; G</v>
          </cell>
          <cell r="O13">
            <v>19.96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 t="str">
            <v>Power Systems</v>
          </cell>
          <cell r="C14">
            <v>21</v>
          </cell>
          <cell r="D14" t="str">
            <v>A &amp; G</v>
          </cell>
          <cell r="E14">
            <v>21</v>
          </cell>
          <cell r="F14" t="str">
            <v>Power Systems Public Claims</v>
          </cell>
          <cell r="G14" t="str">
            <v>XM</v>
          </cell>
          <cell r="H14" t="str">
            <v>I</v>
          </cell>
          <cell r="I14" t="str">
            <v>01MAP</v>
          </cell>
          <cell r="J14" t="str">
            <v>ASSOCIATE CLAIMS SPECIALIST</v>
          </cell>
          <cell r="K14">
            <v>1</v>
          </cell>
          <cell r="L14">
            <v>20.81</v>
          </cell>
          <cell r="M14">
            <v>20.81</v>
          </cell>
          <cell r="N14" t="str">
            <v>A &amp; G</v>
          </cell>
          <cell r="O14">
            <v>20.81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 t="str">
            <v>Power Systems</v>
          </cell>
          <cell r="C15">
            <v>21</v>
          </cell>
          <cell r="D15" t="str">
            <v>A &amp; G</v>
          </cell>
          <cell r="E15">
            <v>21</v>
          </cell>
          <cell r="F15" t="str">
            <v>Power Systems Public Claims</v>
          </cell>
          <cell r="G15" t="str">
            <v>XM</v>
          </cell>
          <cell r="H15" t="str">
            <v>I</v>
          </cell>
          <cell r="I15" t="str">
            <v>01MAP</v>
          </cell>
          <cell r="J15" t="str">
            <v>ASSOCIATE CLAIMS SPECIALIST</v>
          </cell>
          <cell r="K15">
            <v>1</v>
          </cell>
          <cell r="L15">
            <v>20.96</v>
          </cell>
          <cell r="M15">
            <v>20.96</v>
          </cell>
          <cell r="N15" t="str">
            <v>A &amp; G</v>
          </cell>
          <cell r="O15">
            <v>20.96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 t="str">
            <v>Power Systems</v>
          </cell>
          <cell r="C16">
            <v>21</v>
          </cell>
          <cell r="D16" t="str">
            <v>A &amp; G</v>
          </cell>
          <cell r="E16">
            <v>21</v>
          </cell>
          <cell r="F16" t="str">
            <v>Power Systems Public Claims</v>
          </cell>
          <cell r="G16" t="str">
            <v>XM</v>
          </cell>
          <cell r="H16" t="str">
            <v>I</v>
          </cell>
          <cell r="I16" t="str">
            <v>01MAP</v>
          </cell>
          <cell r="J16" t="str">
            <v>ASSOCIATE CLAIMS SPECIALIST</v>
          </cell>
          <cell r="K16">
            <v>1</v>
          </cell>
          <cell r="L16">
            <v>21.08</v>
          </cell>
          <cell r="M16">
            <v>21.08</v>
          </cell>
          <cell r="N16" t="str">
            <v>A &amp; G</v>
          </cell>
          <cell r="O16">
            <v>21.08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 t="str">
            <v>Power Systems</v>
          </cell>
          <cell r="C17">
            <v>21</v>
          </cell>
          <cell r="D17" t="str">
            <v>A &amp; G</v>
          </cell>
          <cell r="E17">
            <v>21</v>
          </cell>
          <cell r="F17" t="str">
            <v>Power Systems Public Claims</v>
          </cell>
          <cell r="G17" t="str">
            <v>XM</v>
          </cell>
          <cell r="H17" t="str">
            <v>I</v>
          </cell>
          <cell r="I17" t="str">
            <v>01MAP</v>
          </cell>
          <cell r="J17" t="str">
            <v>ASSOCIATE CLAIMS SPECIALIST</v>
          </cell>
          <cell r="K17">
            <v>1</v>
          </cell>
          <cell r="L17">
            <v>21.21</v>
          </cell>
          <cell r="M17">
            <v>21.21</v>
          </cell>
          <cell r="N17" t="str">
            <v>A &amp; G</v>
          </cell>
          <cell r="O17">
            <v>21.21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 t="str">
            <v>Power Systems</v>
          </cell>
          <cell r="C18">
            <v>21</v>
          </cell>
          <cell r="D18" t="str">
            <v>A &amp; G</v>
          </cell>
          <cell r="E18">
            <v>21</v>
          </cell>
          <cell r="F18" t="str">
            <v>Power Systems Public Claims</v>
          </cell>
          <cell r="G18" t="str">
            <v>XM</v>
          </cell>
          <cell r="H18" t="str">
            <v>S</v>
          </cell>
          <cell r="I18" t="str">
            <v>01MQ5</v>
          </cell>
          <cell r="J18" t="str">
            <v>DISTRIBUTION SUPV III</v>
          </cell>
          <cell r="K18">
            <v>1</v>
          </cell>
          <cell r="L18">
            <v>26.63</v>
          </cell>
          <cell r="M18">
            <v>26.63</v>
          </cell>
          <cell r="N18" t="str">
            <v>A &amp; G</v>
          </cell>
          <cell r="O18">
            <v>26.63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 t="str">
            <v>Power Systems</v>
          </cell>
          <cell r="C19">
            <v>21</v>
          </cell>
          <cell r="D19" t="str">
            <v>A &amp; G</v>
          </cell>
          <cell r="E19">
            <v>21</v>
          </cell>
          <cell r="F19" t="str">
            <v>Power Systems Public Claims</v>
          </cell>
          <cell r="G19" t="str">
            <v>NB</v>
          </cell>
          <cell r="H19" t="str">
            <v>I</v>
          </cell>
          <cell r="I19" t="str">
            <v>01X63</v>
          </cell>
          <cell r="J19" t="str">
            <v>ADMINISTRATIVE SPECIALIST I</v>
          </cell>
          <cell r="K19">
            <v>1</v>
          </cell>
          <cell r="L19">
            <v>17.63</v>
          </cell>
          <cell r="M19">
            <v>17.63</v>
          </cell>
          <cell r="N19" t="str">
            <v>A &amp; G</v>
          </cell>
          <cell r="O19">
            <v>17.63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 t="str">
            <v>Power Systems</v>
          </cell>
          <cell r="C20">
            <v>21</v>
          </cell>
          <cell r="D20" t="str">
            <v>A &amp; G</v>
          </cell>
          <cell r="E20">
            <v>21</v>
          </cell>
          <cell r="F20" t="str">
            <v>Power Systems Public Claims</v>
          </cell>
          <cell r="G20" t="str">
            <v>NB</v>
          </cell>
          <cell r="H20" t="str">
            <v>I</v>
          </cell>
          <cell r="I20" t="str">
            <v>01X63</v>
          </cell>
          <cell r="J20" t="str">
            <v>ADMINISTRATIVE SPECIALIST I</v>
          </cell>
          <cell r="K20">
            <v>1</v>
          </cell>
          <cell r="L20">
            <v>19.38</v>
          </cell>
          <cell r="M20">
            <v>19.38</v>
          </cell>
          <cell r="N20" t="str">
            <v>A &amp; G</v>
          </cell>
          <cell r="O20">
            <v>19.38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B21" t="str">
            <v>Power Systems</v>
          </cell>
          <cell r="C21">
            <v>27</v>
          </cell>
          <cell r="D21" t="str">
            <v>A &amp; G</v>
          </cell>
          <cell r="E21">
            <v>171</v>
          </cell>
          <cell r="F21" t="str">
            <v>Dsbn - Reliability Planning</v>
          </cell>
          <cell r="G21" t="str">
            <v>XM</v>
          </cell>
          <cell r="H21" t="str">
            <v>S</v>
          </cell>
          <cell r="I21" t="str">
            <v>01M05</v>
          </cell>
          <cell r="J21" t="str">
            <v>DISTRIBUTION SUPERVISOR I</v>
          </cell>
          <cell r="K21">
            <v>1</v>
          </cell>
          <cell r="L21">
            <v>38.130000000000003</v>
          </cell>
          <cell r="M21">
            <v>38.130000000000003</v>
          </cell>
          <cell r="N21" t="str">
            <v>A &amp; G</v>
          </cell>
          <cell r="O21">
            <v>38.130000000000003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B22" t="str">
            <v>Power Systems</v>
          </cell>
          <cell r="C22">
            <v>27</v>
          </cell>
          <cell r="D22" t="str">
            <v>A &amp; G</v>
          </cell>
          <cell r="E22">
            <v>171</v>
          </cell>
          <cell r="F22" t="str">
            <v>Dsbn - Reliability Planning</v>
          </cell>
          <cell r="G22" t="str">
            <v>XM</v>
          </cell>
          <cell r="H22" t="str">
            <v>I</v>
          </cell>
          <cell r="I22" t="str">
            <v>01M14</v>
          </cell>
          <cell r="J22" t="str">
            <v>DISTRIBUTION ENG &amp; OPS SR ENGI</v>
          </cell>
          <cell r="K22">
            <v>1</v>
          </cell>
          <cell r="L22">
            <v>34.44</v>
          </cell>
          <cell r="M22">
            <v>34.44</v>
          </cell>
          <cell r="N22" t="str">
            <v>A &amp; G</v>
          </cell>
          <cell r="O22">
            <v>34.44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 t="str">
            <v>Power Systems</v>
          </cell>
          <cell r="C23">
            <v>27</v>
          </cell>
          <cell r="D23" t="str">
            <v>A &amp; G</v>
          </cell>
          <cell r="E23">
            <v>171</v>
          </cell>
          <cell r="F23" t="str">
            <v>Dsbn - Reliability Planning</v>
          </cell>
          <cell r="G23" t="str">
            <v>XM</v>
          </cell>
          <cell r="H23" t="str">
            <v>I</v>
          </cell>
          <cell r="I23" t="str">
            <v>01M14</v>
          </cell>
          <cell r="J23" t="str">
            <v>DISTRIBUTION ENG &amp; OPS SR ENGI</v>
          </cell>
          <cell r="K23">
            <v>1</v>
          </cell>
          <cell r="L23">
            <v>35.39</v>
          </cell>
          <cell r="M23">
            <v>35.39</v>
          </cell>
          <cell r="N23" t="str">
            <v>A &amp; G</v>
          </cell>
          <cell r="O23">
            <v>35.39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 t="str">
            <v>Power Systems</v>
          </cell>
          <cell r="C24">
            <v>27</v>
          </cell>
          <cell r="D24" t="str">
            <v>A &amp; G</v>
          </cell>
          <cell r="E24">
            <v>171</v>
          </cell>
          <cell r="F24" t="str">
            <v>Dsbn - Reliability Planning</v>
          </cell>
          <cell r="G24" t="str">
            <v>XM</v>
          </cell>
          <cell r="H24" t="str">
            <v>I</v>
          </cell>
          <cell r="I24" t="str">
            <v>01M14</v>
          </cell>
          <cell r="J24" t="str">
            <v>DISTRIBUTION ENG &amp; OPS SR ENGI</v>
          </cell>
          <cell r="K24">
            <v>1</v>
          </cell>
          <cell r="L24">
            <v>35.43</v>
          </cell>
          <cell r="M24">
            <v>35.43</v>
          </cell>
          <cell r="N24" t="str">
            <v>A &amp; G</v>
          </cell>
          <cell r="O24">
            <v>35.43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 t="str">
            <v>Power Systems</v>
          </cell>
          <cell r="C25">
            <v>27</v>
          </cell>
          <cell r="D25" t="str">
            <v>A &amp; G</v>
          </cell>
          <cell r="E25">
            <v>171</v>
          </cell>
          <cell r="F25" t="str">
            <v>Dsbn - Reliability Planning</v>
          </cell>
          <cell r="G25" t="str">
            <v>XM</v>
          </cell>
          <cell r="H25" t="str">
            <v>I</v>
          </cell>
          <cell r="I25" t="str">
            <v>01M14</v>
          </cell>
          <cell r="J25" t="str">
            <v>DISTRIBUTION ENG &amp; OPS SR ENGI</v>
          </cell>
          <cell r="K25">
            <v>1</v>
          </cell>
          <cell r="L25">
            <v>35.56</v>
          </cell>
          <cell r="M25">
            <v>35.56</v>
          </cell>
          <cell r="N25" t="str">
            <v>A &amp; G</v>
          </cell>
          <cell r="O25">
            <v>35.56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 t="str">
            <v>Power Systems</v>
          </cell>
          <cell r="C26">
            <v>27</v>
          </cell>
          <cell r="D26" t="str">
            <v>A &amp; G</v>
          </cell>
          <cell r="E26">
            <v>171</v>
          </cell>
          <cell r="F26" t="str">
            <v>Dsbn - Reliability Planning</v>
          </cell>
          <cell r="G26" t="str">
            <v>XM</v>
          </cell>
          <cell r="H26" t="str">
            <v>I</v>
          </cell>
          <cell r="I26" t="str">
            <v>01M14</v>
          </cell>
          <cell r="J26" t="str">
            <v>DISTRIBUTION ENG &amp; OPS SR ENGI</v>
          </cell>
          <cell r="K26">
            <v>1</v>
          </cell>
          <cell r="L26">
            <v>36.11</v>
          </cell>
          <cell r="M26">
            <v>36.11</v>
          </cell>
          <cell r="N26" t="str">
            <v>A &amp; G</v>
          </cell>
          <cell r="O26">
            <v>36.11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 t="str">
            <v>Power Systems</v>
          </cell>
          <cell r="C27">
            <v>27</v>
          </cell>
          <cell r="D27" t="str">
            <v>A &amp; G</v>
          </cell>
          <cell r="E27">
            <v>171</v>
          </cell>
          <cell r="F27" t="str">
            <v>Dsbn - Reliability Planning</v>
          </cell>
          <cell r="G27" t="str">
            <v>XM</v>
          </cell>
          <cell r="H27" t="str">
            <v>I</v>
          </cell>
          <cell r="I27" t="str">
            <v>01M14</v>
          </cell>
          <cell r="J27" t="str">
            <v>DISTRIBUTION ENG &amp; OPS SR ENGI</v>
          </cell>
          <cell r="K27">
            <v>1</v>
          </cell>
          <cell r="L27">
            <v>36.15</v>
          </cell>
          <cell r="M27">
            <v>36.15</v>
          </cell>
          <cell r="N27" t="str">
            <v>A &amp; G</v>
          </cell>
          <cell r="O27">
            <v>36.15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 t="str">
            <v>Power Systems</v>
          </cell>
          <cell r="C28">
            <v>27</v>
          </cell>
          <cell r="D28" t="str">
            <v>A &amp; G</v>
          </cell>
          <cell r="E28">
            <v>171</v>
          </cell>
          <cell r="F28" t="str">
            <v>Dsbn - Reliability Planning</v>
          </cell>
          <cell r="G28" t="str">
            <v>XM</v>
          </cell>
          <cell r="H28" t="str">
            <v>I</v>
          </cell>
          <cell r="I28" t="str">
            <v>01M14</v>
          </cell>
          <cell r="J28" t="str">
            <v>DISTRIBUTION ENG &amp; OPS SR ENGI</v>
          </cell>
          <cell r="K28">
            <v>1</v>
          </cell>
          <cell r="L28">
            <v>37.93</v>
          </cell>
          <cell r="M28">
            <v>37.93</v>
          </cell>
          <cell r="N28" t="str">
            <v>A &amp; G</v>
          </cell>
          <cell r="O28">
            <v>37.93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 t="str">
            <v>Power Systems</v>
          </cell>
          <cell r="C29">
            <v>27</v>
          </cell>
          <cell r="D29" t="str">
            <v>A &amp; G</v>
          </cell>
          <cell r="E29">
            <v>171</v>
          </cell>
          <cell r="F29" t="str">
            <v>Dsbn - Reliability Planning</v>
          </cell>
          <cell r="G29" t="str">
            <v>XM</v>
          </cell>
          <cell r="H29" t="str">
            <v>I</v>
          </cell>
          <cell r="I29" t="str">
            <v>01M14</v>
          </cell>
          <cell r="J29" t="str">
            <v>DISTRIBUTION ENG &amp; OPS SR ENGI</v>
          </cell>
          <cell r="K29">
            <v>1</v>
          </cell>
          <cell r="L29">
            <v>43.25</v>
          </cell>
          <cell r="M29">
            <v>43.25</v>
          </cell>
          <cell r="N29" t="str">
            <v>A &amp; G</v>
          </cell>
          <cell r="O29">
            <v>43.25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>Power Systems</v>
          </cell>
          <cell r="C30">
            <v>27</v>
          </cell>
          <cell r="D30" t="str">
            <v>A &amp; G</v>
          </cell>
          <cell r="E30">
            <v>171</v>
          </cell>
          <cell r="F30" t="str">
            <v>Dsbn - Reliability Planning</v>
          </cell>
          <cell r="G30" t="str">
            <v>XM</v>
          </cell>
          <cell r="H30" t="str">
            <v>I</v>
          </cell>
          <cell r="I30" t="str">
            <v>01M24</v>
          </cell>
          <cell r="J30" t="str">
            <v>DIST ENGINEERING &amp; OPERATIONS</v>
          </cell>
          <cell r="K30">
            <v>1</v>
          </cell>
          <cell r="L30">
            <v>30.39</v>
          </cell>
          <cell r="M30">
            <v>30.39</v>
          </cell>
          <cell r="N30" t="str">
            <v>A &amp; G</v>
          </cell>
          <cell r="O30">
            <v>30.39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>Power Systems</v>
          </cell>
          <cell r="C31">
            <v>27</v>
          </cell>
          <cell r="D31" t="str">
            <v>A &amp; G</v>
          </cell>
          <cell r="E31">
            <v>171</v>
          </cell>
          <cell r="F31" t="str">
            <v>Dsbn - Reliability Planning</v>
          </cell>
          <cell r="G31" t="str">
            <v>XM</v>
          </cell>
          <cell r="H31" t="str">
            <v>I</v>
          </cell>
          <cell r="I31" t="str">
            <v>01M24</v>
          </cell>
          <cell r="J31" t="str">
            <v>DIST ENGINEERING &amp; OPERATIONS</v>
          </cell>
          <cell r="K31">
            <v>1</v>
          </cell>
          <cell r="L31">
            <v>31.45</v>
          </cell>
          <cell r="M31">
            <v>31.45</v>
          </cell>
          <cell r="N31" t="str">
            <v>A &amp; G</v>
          </cell>
          <cell r="O31">
            <v>31.45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 t="str">
            <v>Power Systems</v>
          </cell>
          <cell r="C32">
            <v>27</v>
          </cell>
          <cell r="D32" t="str">
            <v>A &amp; G</v>
          </cell>
          <cell r="E32">
            <v>171</v>
          </cell>
          <cell r="F32" t="str">
            <v>Dsbn - Reliability Planning</v>
          </cell>
          <cell r="G32" t="str">
            <v>XM</v>
          </cell>
          <cell r="H32" t="str">
            <v>I</v>
          </cell>
          <cell r="I32" t="str">
            <v>01M24</v>
          </cell>
          <cell r="J32" t="str">
            <v>DIST ENGINEERING &amp; OPERATIONS</v>
          </cell>
          <cell r="K32">
            <v>1</v>
          </cell>
          <cell r="L32">
            <v>31.65</v>
          </cell>
          <cell r="M32">
            <v>31.65</v>
          </cell>
          <cell r="N32" t="str">
            <v>A &amp; G</v>
          </cell>
          <cell r="O32">
            <v>31.65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 t="str">
            <v>Power Systems</v>
          </cell>
          <cell r="C33">
            <v>27</v>
          </cell>
          <cell r="D33" t="str">
            <v>A &amp; G</v>
          </cell>
          <cell r="E33">
            <v>171</v>
          </cell>
          <cell r="F33" t="str">
            <v>Dsbn - Reliability Planning</v>
          </cell>
          <cell r="G33" t="str">
            <v>XM</v>
          </cell>
          <cell r="H33" t="str">
            <v>I</v>
          </cell>
          <cell r="I33" t="str">
            <v>01M24</v>
          </cell>
          <cell r="J33" t="str">
            <v>DIST ENGINEERING &amp; OPERATIONS</v>
          </cell>
          <cell r="K33">
            <v>1</v>
          </cell>
          <cell r="L33">
            <v>32.06</v>
          </cell>
          <cell r="M33">
            <v>32.06</v>
          </cell>
          <cell r="N33" t="str">
            <v>A &amp; G</v>
          </cell>
          <cell r="O33">
            <v>32.06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 t="str">
            <v>Power Systems</v>
          </cell>
          <cell r="C34">
            <v>27</v>
          </cell>
          <cell r="D34" t="str">
            <v>A &amp; G</v>
          </cell>
          <cell r="E34">
            <v>171</v>
          </cell>
          <cell r="F34" t="str">
            <v>Dsbn - Reliability Planning</v>
          </cell>
          <cell r="G34" t="str">
            <v>XM</v>
          </cell>
          <cell r="H34" t="str">
            <v>I</v>
          </cell>
          <cell r="I34" t="str">
            <v>01M24</v>
          </cell>
          <cell r="J34" t="str">
            <v>DIST ENGINEERING &amp; OPERATIONS</v>
          </cell>
          <cell r="K34">
            <v>1</v>
          </cell>
          <cell r="L34">
            <v>32.18</v>
          </cell>
          <cell r="M34">
            <v>32.18</v>
          </cell>
          <cell r="N34" t="str">
            <v>A &amp; G</v>
          </cell>
          <cell r="O34">
            <v>32.18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 t="str">
            <v>Power Systems</v>
          </cell>
          <cell r="C35">
            <v>27</v>
          </cell>
          <cell r="D35" t="str">
            <v>A &amp; G</v>
          </cell>
          <cell r="E35">
            <v>171</v>
          </cell>
          <cell r="F35" t="str">
            <v>Dsbn - Reliability Planning</v>
          </cell>
          <cell r="G35" t="str">
            <v>XM</v>
          </cell>
          <cell r="H35" t="str">
            <v>S</v>
          </cell>
          <cell r="I35" t="str">
            <v>01M53</v>
          </cell>
          <cell r="J35" t="str">
            <v>DISTRIBUTION PLANNING &amp; RELIAB</v>
          </cell>
          <cell r="K35">
            <v>1</v>
          </cell>
          <cell r="L35">
            <v>42.81</v>
          </cell>
          <cell r="M35">
            <v>42.81</v>
          </cell>
          <cell r="N35" t="str">
            <v>A &amp; G</v>
          </cell>
          <cell r="O35">
            <v>42.81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 t="str">
            <v>Power Systems</v>
          </cell>
          <cell r="C36">
            <v>27</v>
          </cell>
          <cell r="D36" t="str">
            <v>A &amp; G</v>
          </cell>
          <cell r="E36">
            <v>171</v>
          </cell>
          <cell r="F36" t="str">
            <v>Dsbn - Reliability Planning</v>
          </cell>
          <cell r="G36" t="str">
            <v>XM</v>
          </cell>
          <cell r="H36" t="str">
            <v>S</v>
          </cell>
          <cell r="I36" t="str">
            <v>01M53</v>
          </cell>
          <cell r="J36" t="str">
            <v>DISTRIBUTION PLANNING &amp; RELIAB</v>
          </cell>
          <cell r="K36">
            <v>1</v>
          </cell>
          <cell r="L36">
            <v>43.15</v>
          </cell>
          <cell r="M36">
            <v>43.15</v>
          </cell>
          <cell r="N36" t="str">
            <v>A &amp; G</v>
          </cell>
          <cell r="O36">
            <v>43.15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 t="str">
            <v>Power Systems</v>
          </cell>
          <cell r="C37">
            <v>27</v>
          </cell>
          <cell r="D37" t="str">
            <v>A &amp; G</v>
          </cell>
          <cell r="E37">
            <v>171</v>
          </cell>
          <cell r="F37" t="str">
            <v>Dsbn - Reliability Planning</v>
          </cell>
          <cell r="G37" t="str">
            <v>XM</v>
          </cell>
          <cell r="H37" t="str">
            <v>I</v>
          </cell>
          <cell r="I37" t="str">
            <v>01M64</v>
          </cell>
          <cell r="J37" t="str">
            <v>DIST PLANNING &amp; RELIABILITY EN</v>
          </cell>
          <cell r="K37">
            <v>1</v>
          </cell>
          <cell r="L37">
            <v>24.03</v>
          </cell>
          <cell r="M37">
            <v>24.03</v>
          </cell>
          <cell r="N37" t="str">
            <v>A &amp; G</v>
          </cell>
          <cell r="O37">
            <v>24.03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B38" t="str">
            <v>Power Systems</v>
          </cell>
          <cell r="C38">
            <v>27</v>
          </cell>
          <cell r="D38" t="str">
            <v>A &amp; G</v>
          </cell>
          <cell r="E38">
            <v>171</v>
          </cell>
          <cell r="F38" t="str">
            <v>Dsbn - Reliability Planning</v>
          </cell>
          <cell r="G38" t="str">
            <v>XM</v>
          </cell>
          <cell r="H38" t="str">
            <v>I</v>
          </cell>
          <cell r="I38" t="str">
            <v>01MA4</v>
          </cell>
          <cell r="J38" t="str">
            <v>SR DISTRIBUTION ANALYST</v>
          </cell>
          <cell r="K38">
            <v>1</v>
          </cell>
          <cell r="L38">
            <v>35.409999999999997</v>
          </cell>
          <cell r="M38">
            <v>35.409999999999997</v>
          </cell>
          <cell r="N38" t="str">
            <v>A &amp; G</v>
          </cell>
          <cell r="O38">
            <v>35.409999999999997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 t="str">
            <v>Power Systems</v>
          </cell>
          <cell r="C39">
            <v>27</v>
          </cell>
          <cell r="D39" t="str">
            <v>A &amp; G</v>
          </cell>
          <cell r="E39">
            <v>171</v>
          </cell>
          <cell r="F39" t="str">
            <v>Dsbn - Reliability Planning</v>
          </cell>
          <cell r="G39" t="str">
            <v>XM</v>
          </cell>
          <cell r="H39" t="str">
            <v>I</v>
          </cell>
          <cell r="I39" t="str">
            <v>01MAA</v>
          </cell>
          <cell r="J39" t="str">
            <v>SR SYSTEM PROJECT MGR</v>
          </cell>
          <cell r="K39">
            <v>1</v>
          </cell>
          <cell r="L39">
            <v>29.09</v>
          </cell>
          <cell r="M39">
            <v>29.09</v>
          </cell>
          <cell r="N39" t="str">
            <v>A &amp; G</v>
          </cell>
          <cell r="O39">
            <v>29.09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 t="str">
            <v>Power Systems</v>
          </cell>
          <cell r="C40">
            <v>27</v>
          </cell>
          <cell r="D40" t="str">
            <v>A &amp; G</v>
          </cell>
          <cell r="E40">
            <v>171</v>
          </cell>
          <cell r="F40" t="str">
            <v>Dsbn - Reliability Planning</v>
          </cell>
          <cell r="G40" t="str">
            <v>XM</v>
          </cell>
          <cell r="H40" t="str">
            <v>I</v>
          </cell>
          <cell r="I40" t="str">
            <v>01MAA</v>
          </cell>
          <cell r="J40" t="str">
            <v>SR SYSTEM PROJECT MGR</v>
          </cell>
          <cell r="K40">
            <v>1</v>
          </cell>
          <cell r="L40">
            <v>29.1</v>
          </cell>
          <cell r="M40">
            <v>29.1</v>
          </cell>
          <cell r="N40" t="str">
            <v>A &amp; G</v>
          </cell>
          <cell r="O40">
            <v>29.1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 t="str">
            <v>Power Systems</v>
          </cell>
          <cell r="C41">
            <v>27</v>
          </cell>
          <cell r="D41" t="str">
            <v>A &amp; G</v>
          </cell>
          <cell r="E41">
            <v>171</v>
          </cell>
          <cell r="F41" t="str">
            <v>Dsbn - Reliability Planning</v>
          </cell>
          <cell r="G41" t="str">
            <v>XM</v>
          </cell>
          <cell r="H41" t="str">
            <v>S</v>
          </cell>
          <cell r="I41" t="str">
            <v>01MQ1</v>
          </cell>
          <cell r="J41" t="str">
            <v>OPERATIONS SUPPORT SUPV I</v>
          </cell>
          <cell r="K41">
            <v>1</v>
          </cell>
          <cell r="L41">
            <v>38.909999999999997</v>
          </cell>
          <cell r="M41">
            <v>38.909999999999997</v>
          </cell>
          <cell r="N41" t="str">
            <v>A &amp; G</v>
          </cell>
          <cell r="O41">
            <v>38.909999999999997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 t="str">
            <v>Power Systems</v>
          </cell>
          <cell r="C42">
            <v>27</v>
          </cell>
          <cell r="D42" t="str">
            <v>A &amp; G</v>
          </cell>
          <cell r="E42">
            <v>171</v>
          </cell>
          <cell r="F42" t="str">
            <v>Dsbn - Reliability Planning</v>
          </cell>
          <cell r="G42" t="str">
            <v>XM</v>
          </cell>
          <cell r="H42" t="str">
            <v>S</v>
          </cell>
          <cell r="I42" t="str">
            <v>01MQ1</v>
          </cell>
          <cell r="J42" t="str">
            <v>OPERATIONS SUPPORT SUPV I</v>
          </cell>
          <cell r="K42">
            <v>1</v>
          </cell>
          <cell r="L42">
            <v>40.299999999999997</v>
          </cell>
          <cell r="M42">
            <v>40.299999999999997</v>
          </cell>
          <cell r="N42" t="str">
            <v>A &amp; G</v>
          </cell>
          <cell r="O42">
            <v>40.299999999999997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 t="str">
            <v>Power Systems</v>
          </cell>
          <cell r="C43">
            <v>27</v>
          </cell>
          <cell r="D43" t="str">
            <v>A &amp; G</v>
          </cell>
          <cell r="E43">
            <v>171</v>
          </cell>
          <cell r="F43" t="str">
            <v>Dsbn - Reliability Planning</v>
          </cell>
          <cell r="G43" t="str">
            <v>NB</v>
          </cell>
          <cell r="H43" t="str">
            <v>I</v>
          </cell>
          <cell r="I43" t="str">
            <v>01X21</v>
          </cell>
          <cell r="J43" t="str">
            <v>INTERN STUDENT</v>
          </cell>
          <cell r="K43">
            <v>1</v>
          </cell>
          <cell r="L43">
            <v>13.68</v>
          </cell>
          <cell r="M43">
            <v>13.68</v>
          </cell>
          <cell r="N43" t="str">
            <v>A &amp; G</v>
          </cell>
          <cell r="O43">
            <v>13.68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 t="str">
            <v>Power Systems</v>
          </cell>
          <cell r="C44">
            <v>27</v>
          </cell>
          <cell r="D44" t="str">
            <v>A &amp; G</v>
          </cell>
          <cell r="E44">
            <v>171</v>
          </cell>
          <cell r="F44" t="str">
            <v>Dsbn - Reliability Planning</v>
          </cell>
          <cell r="G44" t="str">
            <v>NB</v>
          </cell>
          <cell r="H44" t="str">
            <v>I</v>
          </cell>
          <cell r="I44" t="str">
            <v>01X21</v>
          </cell>
          <cell r="J44" t="str">
            <v>INTERN STUDENT</v>
          </cell>
          <cell r="K44">
            <v>1</v>
          </cell>
          <cell r="L44">
            <v>16</v>
          </cell>
          <cell r="M44">
            <v>16</v>
          </cell>
          <cell r="N44" t="str">
            <v>A &amp; G</v>
          </cell>
          <cell r="O44">
            <v>16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 t="str">
            <v>Power Systems</v>
          </cell>
          <cell r="C45">
            <v>27</v>
          </cell>
          <cell r="D45" t="str">
            <v>A &amp; G</v>
          </cell>
          <cell r="E45">
            <v>171</v>
          </cell>
          <cell r="F45" t="str">
            <v>Dsbn - Reliability Planning</v>
          </cell>
          <cell r="G45" t="str">
            <v>NB</v>
          </cell>
          <cell r="H45" t="str">
            <v>I</v>
          </cell>
          <cell r="I45" t="str">
            <v>01X21</v>
          </cell>
          <cell r="J45" t="str">
            <v>INTERN STUDENT</v>
          </cell>
          <cell r="K45">
            <v>2</v>
          </cell>
          <cell r="L45">
            <v>16.68</v>
          </cell>
          <cell r="M45">
            <v>33.36</v>
          </cell>
          <cell r="N45" t="str">
            <v>A &amp; G</v>
          </cell>
          <cell r="O45">
            <v>33.36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 t="str">
            <v>Power Systems</v>
          </cell>
          <cell r="C46">
            <v>27</v>
          </cell>
          <cell r="D46" t="str">
            <v>A &amp; G</v>
          </cell>
          <cell r="E46">
            <v>171</v>
          </cell>
          <cell r="F46" t="str">
            <v>Dsbn - Reliability Planning</v>
          </cell>
          <cell r="G46" t="str">
            <v>NB</v>
          </cell>
          <cell r="H46" t="str">
            <v>I</v>
          </cell>
          <cell r="I46" t="str">
            <v>01X63</v>
          </cell>
          <cell r="J46" t="str">
            <v>ADMINISTRATIVE SPECIALIST I</v>
          </cell>
          <cell r="K46">
            <v>1</v>
          </cell>
          <cell r="L46">
            <v>16.690000000000001</v>
          </cell>
          <cell r="M46">
            <v>16.690000000000001</v>
          </cell>
          <cell r="N46" t="str">
            <v>A &amp; G</v>
          </cell>
          <cell r="O46">
            <v>16.690000000000001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 t="str">
            <v>Power Systems</v>
          </cell>
          <cell r="C47">
            <v>27</v>
          </cell>
          <cell r="D47" t="str">
            <v>A &amp; G</v>
          </cell>
          <cell r="E47">
            <v>171</v>
          </cell>
          <cell r="F47" t="str">
            <v>Dsbn - Reliability Planning</v>
          </cell>
          <cell r="G47" t="str">
            <v>XM</v>
          </cell>
          <cell r="H47" t="str">
            <v>P</v>
          </cell>
          <cell r="I47" t="str">
            <v>01YCC</v>
          </cell>
          <cell r="J47" t="str">
            <v>SR PROGRAM MGR</v>
          </cell>
          <cell r="K47">
            <v>1</v>
          </cell>
          <cell r="L47">
            <v>39.78</v>
          </cell>
          <cell r="M47">
            <v>39.78</v>
          </cell>
          <cell r="N47" t="str">
            <v>A &amp; G</v>
          </cell>
          <cell r="O47">
            <v>39.78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 t="str">
            <v>Power Systems</v>
          </cell>
          <cell r="C48">
            <v>33</v>
          </cell>
          <cell r="D48" t="str">
            <v>A &amp; G</v>
          </cell>
          <cell r="E48">
            <v>133</v>
          </cell>
          <cell r="F48" t="str">
            <v>Power Systems Technology</v>
          </cell>
          <cell r="G48" t="str">
            <v>XM</v>
          </cell>
          <cell r="H48" t="str">
            <v>I</v>
          </cell>
          <cell r="I48" t="str">
            <v>01DE8</v>
          </cell>
          <cell r="J48" t="str">
            <v>ANALYST III</v>
          </cell>
          <cell r="K48">
            <v>1</v>
          </cell>
          <cell r="L48">
            <v>25.05</v>
          </cell>
          <cell r="M48">
            <v>25.05</v>
          </cell>
          <cell r="N48" t="str">
            <v>A &amp; G</v>
          </cell>
          <cell r="O48">
            <v>25.05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 t="str">
            <v>Power Systems</v>
          </cell>
          <cell r="C49">
            <v>33</v>
          </cell>
          <cell r="D49" t="str">
            <v>A &amp; G</v>
          </cell>
          <cell r="E49">
            <v>133</v>
          </cell>
          <cell r="F49" t="str">
            <v>Power Systems Technology</v>
          </cell>
          <cell r="G49" t="str">
            <v>XM</v>
          </cell>
          <cell r="H49" t="str">
            <v>I</v>
          </cell>
          <cell r="I49" t="str">
            <v>01DE9</v>
          </cell>
          <cell r="J49" t="str">
            <v>ANALYST I</v>
          </cell>
          <cell r="K49">
            <v>1</v>
          </cell>
          <cell r="L49">
            <v>30.3</v>
          </cell>
          <cell r="M49">
            <v>30.3</v>
          </cell>
          <cell r="N49" t="str">
            <v>A &amp; G</v>
          </cell>
          <cell r="O49">
            <v>30.3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 t="str">
            <v>Power Systems</v>
          </cell>
          <cell r="C50">
            <v>33</v>
          </cell>
          <cell r="D50" t="str">
            <v>A &amp; G</v>
          </cell>
          <cell r="E50">
            <v>133</v>
          </cell>
          <cell r="F50" t="str">
            <v>Power Systems Technology</v>
          </cell>
          <cell r="G50" t="str">
            <v>XM</v>
          </cell>
          <cell r="H50" t="str">
            <v>I</v>
          </cell>
          <cell r="I50" t="str">
            <v>01DE9</v>
          </cell>
          <cell r="J50" t="str">
            <v>ANALYST I</v>
          </cell>
          <cell r="K50">
            <v>1</v>
          </cell>
          <cell r="L50">
            <v>33.54</v>
          </cell>
          <cell r="M50">
            <v>33.54</v>
          </cell>
          <cell r="N50" t="str">
            <v>A &amp; G</v>
          </cell>
          <cell r="O50">
            <v>33.54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 t="str">
            <v>Power Systems</v>
          </cell>
          <cell r="C51">
            <v>33</v>
          </cell>
          <cell r="D51" t="str">
            <v>A &amp; G</v>
          </cell>
          <cell r="E51">
            <v>133</v>
          </cell>
          <cell r="F51" t="str">
            <v>Power Systems Technology</v>
          </cell>
          <cell r="G51" t="str">
            <v>XM</v>
          </cell>
          <cell r="H51" t="str">
            <v>I</v>
          </cell>
          <cell r="I51" t="str">
            <v>01DF1</v>
          </cell>
          <cell r="J51" t="str">
            <v>SR ANALYST</v>
          </cell>
          <cell r="K51">
            <v>1</v>
          </cell>
          <cell r="L51">
            <v>35.090000000000003</v>
          </cell>
          <cell r="M51">
            <v>35.090000000000003</v>
          </cell>
          <cell r="N51" t="str">
            <v>A &amp; G</v>
          </cell>
          <cell r="O51">
            <v>35.090000000000003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 t="str">
            <v>Power Systems</v>
          </cell>
          <cell r="C52">
            <v>33</v>
          </cell>
          <cell r="D52" t="str">
            <v>A &amp; G</v>
          </cell>
          <cell r="E52">
            <v>133</v>
          </cell>
          <cell r="F52" t="str">
            <v>Power Systems Technology</v>
          </cell>
          <cell r="G52" t="str">
            <v>XM</v>
          </cell>
          <cell r="H52" t="str">
            <v>I</v>
          </cell>
          <cell r="I52" t="str">
            <v>01DF1</v>
          </cell>
          <cell r="J52" t="str">
            <v>SR ANALYST</v>
          </cell>
          <cell r="K52">
            <v>1</v>
          </cell>
          <cell r="L52">
            <v>37.39</v>
          </cell>
          <cell r="M52">
            <v>37.39</v>
          </cell>
          <cell r="N52" t="str">
            <v>A &amp; G</v>
          </cell>
          <cell r="O52">
            <v>37.39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 t="str">
            <v>Power Systems</v>
          </cell>
          <cell r="C53">
            <v>33</v>
          </cell>
          <cell r="D53" t="str">
            <v>A &amp; G</v>
          </cell>
          <cell r="E53">
            <v>133</v>
          </cell>
          <cell r="F53" t="str">
            <v>Power Systems Technology</v>
          </cell>
          <cell r="G53" t="str">
            <v>XM</v>
          </cell>
          <cell r="H53" t="str">
            <v>I</v>
          </cell>
          <cell r="I53" t="str">
            <v>01DF2</v>
          </cell>
          <cell r="J53" t="str">
            <v>ANALYST II</v>
          </cell>
          <cell r="K53">
            <v>1</v>
          </cell>
          <cell r="L53">
            <v>27.26</v>
          </cell>
          <cell r="M53">
            <v>27.26</v>
          </cell>
          <cell r="N53" t="str">
            <v>A &amp; G</v>
          </cell>
          <cell r="O53">
            <v>27.26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 t="str">
            <v>Power Systems</v>
          </cell>
          <cell r="C54">
            <v>33</v>
          </cell>
          <cell r="D54" t="str">
            <v>A &amp; G</v>
          </cell>
          <cell r="E54">
            <v>133</v>
          </cell>
          <cell r="F54" t="str">
            <v>Power Systems Technology</v>
          </cell>
          <cell r="G54" t="str">
            <v>XM</v>
          </cell>
          <cell r="H54" t="str">
            <v>I</v>
          </cell>
          <cell r="I54" t="str">
            <v>01DF2</v>
          </cell>
          <cell r="J54" t="str">
            <v>ANALYST II</v>
          </cell>
          <cell r="K54">
            <v>1</v>
          </cell>
          <cell r="L54">
            <v>28.13</v>
          </cell>
          <cell r="M54">
            <v>28.13</v>
          </cell>
          <cell r="N54" t="str">
            <v>A &amp; G</v>
          </cell>
          <cell r="O54">
            <v>28.13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 t="str">
            <v>Power Systems</v>
          </cell>
          <cell r="C55">
            <v>33</v>
          </cell>
          <cell r="D55" t="str">
            <v>A &amp; G</v>
          </cell>
          <cell r="E55">
            <v>133</v>
          </cell>
          <cell r="F55" t="str">
            <v>Power Systems Technology</v>
          </cell>
          <cell r="G55" t="str">
            <v>XM</v>
          </cell>
          <cell r="H55" t="str">
            <v>I</v>
          </cell>
          <cell r="I55" t="str">
            <v>01DF2</v>
          </cell>
          <cell r="J55" t="str">
            <v>ANALYST II</v>
          </cell>
          <cell r="K55">
            <v>1</v>
          </cell>
          <cell r="L55">
            <v>28.6</v>
          </cell>
          <cell r="M55">
            <v>28.6</v>
          </cell>
          <cell r="N55" t="str">
            <v>A &amp; G</v>
          </cell>
          <cell r="O55">
            <v>28.6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 t="str">
            <v>Power Systems</v>
          </cell>
          <cell r="C56">
            <v>33</v>
          </cell>
          <cell r="D56" t="str">
            <v>A &amp; G</v>
          </cell>
          <cell r="E56">
            <v>133</v>
          </cell>
          <cell r="F56" t="str">
            <v>Power Systems Technology</v>
          </cell>
          <cell r="G56" t="str">
            <v>XM</v>
          </cell>
          <cell r="H56" t="str">
            <v>S</v>
          </cell>
          <cell r="I56" t="str">
            <v>01M05</v>
          </cell>
          <cell r="J56" t="str">
            <v>DISTRIBUTION SUPV I</v>
          </cell>
          <cell r="K56">
            <v>1</v>
          </cell>
          <cell r="L56">
            <v>38.51</v>
          </cell>
          <cell r="M56">
            <v>38.51</v>
          </cell>
          <cell r="N56" t="str">
            <v>A &amp; G</v>
          </cell>
          <cell r="O56">
            <v>38.51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 t="str">
            <v>Power Systems</v>
          </cell>
          <cell r="C57">
            <v>33</v>
          </cell>
          <cell r="D57" t="str">
            <v>A &amp; G</v>
          </cell>
          <cell r="E57">
            <v>133</v>
          </cell>
          <cell r="F57" t="str">
            <v>Power Systems Technology</v>
          </cell>
          <cell r="G57" t="str">
            <v>XM</v>
          </cell>
          <cell r="H57" t="str">
            <v>S</v>
          </cell>
          <cell r="I57" t="str">
            <v>01M05</v>
          </cell>
          <cell r="J57" t="str">
            <v>DISTRIBUTION SUPV I</v>
          </cell>
          <cell r="K57">
            <v>1</v>
          </cell>
          <cell r="L57">
            <v>39.69</v>
          </cell>
          <cell r="M57">
            <v>39.69</v>
          </cell>
          <cell r="N57" t="str">
            <v>A &amp; G</v>
          </cell>
          <cell r="O57">
            <v>39.69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 t="str">
            <v>Power Systems</v>
          </cell>
          <cell r="C58">
            <v>33</v>
          </cell>
          <cell r="D58" t="str">
            <v>A &amp; G</v>
          </cell>
          <cell r="E58">
            <v>133</v>
          </cell>
          <cell r="F58" t="str">
            <v>Power Systems Technology</v>
          </cell>
          <cell r="G58" t="str">
            <v>XM</v>
          </cell>
          <cell r="H58" t="str">
            <v>S</v>
          </cell>
          <cell r="I58" t="str">
            <v>01M05</v>
          </cell>
          <cell r="J58" t="str">
            <v>DISTRIBUTION SUPV I</v>
          </cell>
          <cell r="K58">
            <v>1</v>
          </cell>
          <cell r="L58">
            <v>40.5</v>
          </cell>
          <cell r="M58">
            <v>40.5</v>
          </cell>
          <cell r="N58" t="str">
            <v>A &amp; G</v>
          </cell>
          <cell r="O58">
            <v>40.5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 t="str">
            <v>Power Systems</v>
          </cell>
          <cell r="C59">
            <v>33</v>
          </cell>
          <cell r="D59" t="str">
            <v>A &amp; G</v>
          </cell>
          <cell r="E59">
            <v>133</v>
          </cell>
          <cell r="F59" t="str">
            <v>Power Systems Technology</v>
          </cell>
          <cell r="G59" t="str">
            <v>XM</v>
          </cell>
          <cell r="H59" t="str">
            <v>I</v>
          </cell>
          <cell r="I59" t="str">
            <v>01M14</v>
          </cell>
          <cell r="J59" t="str">
            <v>DISTRIBUTION ENG &amp; OPS SR ENGI</v>
          </cell>
          <cell r="K59">
            <v>1</v>
          </cell>
          <cell r="L59">
            <v>36.19</v>
          </cell>
          <cell r="M59">
            <v>36.19</v>
          </cell>
          <cell r="N59" t="str">
            <v>A &amp; G</v>
          </cell>
          <cell r="O59">
            <v>36.19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 t="str">
            <v>Power Systems</v>
          </cell>
          <cell r="C60">
            <v>33</v>
          </cell>
          <cell r="D60" t="str">
            <v>A &amp; G</v>
          </cell>
          <cell r="E60">
            <v>133</v>
          </cell>
          <cell r="F60" t="str">
            <v>Power Systems Technology</v>
          </cell>
          <cell r="G60" t="str">
            <v>XM</v>
          </cell>
          <cell r="H60" t="str">
            <v>S</v>
          </cell>
          <cell r="I60" t="str">
            <v>01M55</v>
          </cell>
          <cell r="J60" t="str">
            <v>DISTRIBUTION OPERATIONS AREA S</v>
          </cell>
          <cell r="K60">
            <v>1</v>
          </cell>
          <cell r="L60">
            <v>34.68</v>
          </cell>
          <cell r="M60">
            <v>34.68</v>
          </cell>
          <cell r="N60" t="str">
            <v>A &amp; G</v>
          </cell>
          <cell r="O60">
            <v>34.68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 t="str">
            <v>Power Systems</v>
          </cell>
          <cell r="C61">
            <v>33</v>
          </cell>
          <cell r="D61" t="str">
            <v>A &amp; G</v>
          </cell>
          <cell r="E61">
            <v>133</v>
          </cell>
          <cell r="F61" t="str">
            <v>Power Systems Technology</v>
          </cell>
          <cell r="G61" t="str">
            <v>XM</v>
          </cell>
          <cell r="H61" t="str">
            <v>D</v>
          </cell>
          <cell r="I61" t="str">
            <v>01M89</v>
          </cell>
          <cell r="J61" t="str">
            <v>DIRECTOR POWER SYSTEMS TECHNOL</v>
          </cell>
          <cell r="K61">
            <v>1</v>
          </cell>
          <cell r="L61">
            <v>63.08</v>
          </cell>
          <cell r="M61">
            <v>63.08</v>
          </cell>
          <cell r="N61" t="str">
            <v>A &amp; G</v>
          </cell>
          <cell r="O61">
            <v>63.08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 t="str">
            <v>Power Systems</v>
          </cell>
          <cell r="C62">
            <v>33</v>
          </cell>
          <cell r="D62" t="str">
            <v>A &amp; G</v>
          </cell>
          <cell r="E62">
            <v>133</v>
          </cell>
          <cell r="F62" t="str">
            <v>Power Systems Technology</v>
          </cell>
          <cell r="G62" t="str">
            <v>XM</v>
          </cell>
          <cell r="H62" t="str">
            <v>I</v>
          </cell>
          <cell r="I62" t="str">
            <v>01MA4</v>
          </cell>
          <cell r="J62" t="str">
            <v>SR DISTRIBUTION ANALYST</v>
          </cell>
          <cell r="K62">
            <v>1</v>
          </cell>
          <cell r="L62">
            <v>37.49</v>
          </cell>
          <cell r="M62">
            <v>37.49</v>
          </cell>
          <cell r="N62" t="str">
            <v>A &amp; G</v>
          </cell>
          <cell r="O62">
            <v>37.49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 t="str">
            <v>Power Systems</v>
          </cell>
          <cell r="C63">
            <v>33</v>
          </cell>
          <cell r="D63" t="str">
            <v>A &amp; G</v>
          </cell>
          <cell r="E63">
            <v>133</v>
          </cell>
          <cell r="F63" t="str">
            <v>Power Systems Technology</v>
          </cell>
          <cell r="G63" t="str">
            <v>XM</v>
          </cell>
          <cell r="H63" t="str">
            <v>I</v>
          </cell>
          <cell r="I63" t="str">
            <v>01MB6</v>
          </cell>
          <cell r="J63" t="str">
            <v>SYSTEM PROJECT MGR</v>
          </cell>
          <cell r="K63">
            <v>1</v>
          </cell>
          <cell r="L63">
            <v>27.59</v>
          </cell>
          <cell r="M63">
            <v>27.59</v>
          </cell>
          <cell r="N63" t="str">
            <v>A &amp; G</v>
          </cell>
          <cell r="O63">
            <v>27.59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 t="str">
            <v>Power Systems</v>
          </cell>
          <cell r="C64">
            <v>33</v>
          </cell>
          <cell r="D64" t="str">
            <v>A &amp; G</v>
          </cell>
          <cell r="E64">
            <v>133</v>
          </cell>
          <cell r="F64" t="str">
            <v>Power Systems Technology</v>
          </cell>
          <cell r="G64" t="str">
            <v>XM</v>
          </cell>
          <cell r="H64" t="str">
            <v>I</v>
          </cell>
          <cell r="I64" t="str">
            <v>01MB6</v>
          </cell>
          <cell r="J64" t="str">
            <v>SYSTEM PROJECT MGR</v>
          </cell>
          <cell r="K64">
            <v>1</v>
          </cell>
          <cell r="L64">
            <v>29.34</v>
          </cell>
          <cell r="M64">
            <v>29.34</v>
          </cell>
          <cell r="N64" t="str">
            <v>A &amp; G</v>
          </cell>
          <cell r="O64">
            <v>29.34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 t="str">
            <v>Power Systems</v>
          </cell>
          <cell r="C65">
            <v>33</v>
          </cell>
          <cell r="D65" t="str">
            <v>A &amp; G</v>
          </cell>
          <cell r="E65">
            <v>133</v>
          </cell>
          <cell r="F65" t="str">
            <v>Power Systems Technology</v>
          </cell>
          <cell r="G65" t="str">
            <v>XM</v>
          </cell>
          <cell r="H65" t="str">
            <v>M</v>
          </cell>
          <cell r="I65" t="str">
            <v>01MF3</v>
          </cell>
          <cell r="J65" t="str">
            <v>DISTRIBUTION AREA MGR II</v>
          </cell>
          <cell r="K65">
            <v>1</v>
          </cell>
          <cell r="L65">
            <v>43.38</v>
          </cell>
          <cell r="M65">
            <v>43.38</v>
          </cell>
          <cell r="N65" t="str">
            <v>A &amp; G</v>
          </cell>
          <cell r="O65">
            <v>43.38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 t="str">
            <v>Power Systems</v>
          </cell>
          <cell r="C66">
            <v>33</v>
          </cell>
          <cell r="D66" t="str">
            <v>A &amp; G</v>
          </cell>
          <cell r="E66">
            <v>133</v>
          </cell>
          <cell r="F66" t="str">
            <v>Power Systems Technology</v>
          </cell>
          <cell r="G66" t="str">
            <v>XM</v>
          </cell>
          <cell r="H66" t="str">
            <v>S</v>
          </cell>
          <cell r="I66" t="str">
            <v>01MP5</v>
          </cell>
          <cell r="J66" t="str">
            <v>DISTRIBUTION SUPV II</v>
          </cell>
          <cell r="K66">
            <v>1</v>
          </cell>
          <cell r="L66">
            <v>35.880000000000003</v>
          </cell>
          <cell r="M66">
            <v>35.880000000000003</v>
          </cell>
          <cell r="N66" t="str">
            <v>A &amp; G</v>
          </cell>
          <cell r="O66">
            <v>35.880000000000003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 t="str">
            <v>Power Systems</v>
          </cell>
          <cell r="C67">
            <v>33</v>
          </cell>
          <cell r="D67" t="str">
            <v>A &amp; G</v>
          </cell>
          <cell r="E67">
            <v>133</v>
          </cell>
          <cell r="F67" t="str">
            <v>Power Systems Technology</v>
          </cell>
          <cell r="G67" t="str">
            <v>XM</v>
          </cell>
          <cell r="H67" t="str">
            <v>S</v>
          </cell>
          <cell r="I67" t="str">
            <v>01MP5</v>
          </cell>
          <cell r="J67" t="str">
            <v>DISTRIBUTION SUPV II</v>
          </cell>
          <cell r="K67">
            <v>2</v>
          </cell>
          <cell r="L67">
            <v>35.89</v>
          </cell>
          <cell r="M67">
            <v>71.78</v>
          </cell>
          <cell r="N67" t="str">
            <v>A &amp; G</v>
          </cell>
          <cell r="O67">
            <v>71.78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 t="str">
            <v>Power Systems</v>
          </cell>
          <cell r="C68">
            <v>33</v>
          </cell>
          <cell r="D68" t="str">
            <v>A &amp; G</v>
          </cell>
          <cell r="E68">
            <v>133</v>
          </cell>
          <cell r="F68" t="str">
            <v>Power Systems Technology</v>
          </cell>
          <cell r="G68" t="str">
            <v>XM</v>
          </cell>
          <cell r="H68" t="str">
            <v>S</v>
          </cell>
          <cell r="I68" t="str">
            <v>01MQ1</v>
          </cell>
          <cell r="J68" t="str">
            <v>OPERATIONS SUPPORT SUPV I</v>
          </cell>
          <cell r="K68">
            <v>1</v>
          </cell>
          <cell r="L68">
            <v>40.31</v>
          </cell>
          <cell r="M68">
            <v>40.31</v>
          </cell>
          <cell r="N68" t="str">
            <v>A &amp; G</v>
          </cell>
          <cell r="O68">
            <v>40.31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Power Systems</v>
          </cell>
          <cell r="C69">
            <v>33</v>
          </cell>
          <cell r="D69" t="str">
            <v>A &amp; G</v>
          </cell>
          <cell r="E69">
            <v>133</v>
          </cell>
          <cell r="F69" t="str">
            <v>Power Systems Technology</v>
          </cell>
          <cell r="G69" t="str">
            <v>XM</v>
          </cell>
          <cell r="H69" t="str">
            <v>I</v>
          </cell>
          <cell r="I69" t="str">
            <v>01MQ5</v>
          </cell>
          <cell r="J69" t="str">
            <v>DISTRIBUTION SUPV III</v>
          </cell>
          <cell r="K69">
            <v>1</v>
          </cell>
          <cell r="L69">
            <v>34.93</v>
          </cell>
          <cell r="M69">
            <v>34.93</v>
          </cell>
          <cell r="N69" t="str">
            <v>A &amp; G</v>
          </cell>
          <cell r="O69">
            <v>34.93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 t="str">
            <v>Power Systems</v>
          </cell>
          <cell r="C70">
            <v>33</v>
          </cell>
          <cell r="D70" t="str">
            <v>A &amp; G</v>
          </cell>
          <cell r="E70">
            <v>133</v>
          </cell>
          <cell r="F70" t="str">
            <v>Power Systems Technology</v>
          </cell>
          <cell r="G70" t="str">
            <v>XM</v>
          </cell>
          <cell r="H70" t="str">
            <v>M</v>
          </cell>
          <cell r="I70" t="str">
            <v>01RB8</v>
          </cell>
          <cell r="J70" t="str">
            <v>PROJECT MGR S</v>
          </cell>
          <cell r="K70">
            <v>1</v>
          </cell>
          <cell r="L70">
            <v>43.69</v>
          </cell>
          <cell r="M70">
            <v>43.69</v>
          </cell>
          <cell r="N70" t="str">
            <v>A &amp; G</v>
          </cell>
          <cell r="O70">
            <v>43.69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 t="str">
            <v>Power Systems</v>
          </cell>
          <cell r="C71">
            <v>33</v>
          </cell>
          <cell r="D71" t="str">
            <v>A &amp; G</v>
          </cell>
          <cell r="E71">
            <v>133</v>
          </cell>
          <cell r="F71" t="str">
            <v>Power Systems Technology</v>
          </cell>
          <cell r="G71" t="str">
            <v>XM</v>
          </cell>
          <cell r="H71" t="str">
            <v>M</v>
          </cell>
          <cell r="I71" t="str">
            <v>01RS1</v>
          </cell>
          <cell r="J71" t="str">
            <v>BUSINESS SYSTEMS MANAGER A</v>
          </cell>
          <cell r="K71">
            <v>1</v>
          </cell>
          <cell r="L71">
            <v>48.6</v>
          </cell>
          <cell r="M71">
            <v>48.6</v>
          </cell>
          <cell r="N71" t="str">
            <v>A &amp; G</v>
          </cell>
          <cell r="O71">
            <v>48.6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 t="str">
            <v>Power Systems</v>
          </cell>
          <cell r="C72">
            <v>33</v>
          </cell>
          <cell r="D72" t="str">
            <v>A &amp; G</v>
          </cell>
          <cell r="E72">
            <v>133</v>
          </cell>
          <cell r="F72" t="str">
            <v>Power Systems Technology</v>
          </cell>
          <cell r="G72" t="str">
            <v>XM</v>
          </cell>
          <cell r="H72" t="str">
            <v>M</v>
          </cell>
          <cell r="I72" t="str">
            <v>01RS1</v>
          </cell>
          <cell r="J72" t="str">
            <v>BUSINESS SYSTEMS MGR A</v>
          </cell>
          <cell r="K72">
            <v>1</v>
          </cell>
          <cell r="L72">
            <v>48.28</v>
          </cell>
          <cell r="M72">
            <v>48.28</v>
          </cell>
          <cell r="N72" t="str">
            <v>A &amp; G</v>
          </cell>
          <cell r="O72">
            <v>48.28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 t="str">
            <v>Power Systems</v>
          </cell>
          <cell r="C73">
            <v>33</v>
          </cell>
          <cell r="D73" t="str">
            <v>A &amp; G</v>
          </cell>
          <cell r="E73">
            <v>133</v>
          </cell>
          <cell r="F73" t="str">
            <v>Power Systems Technology</v>
          </cell>
          <cell r="G73" t="str">
            <v>NB</v>
          </cell>
          <cell r="H73" t="str">
            <v>I</v>
          </cell>
          <cell r="I73" t="str">
            <v>01X63</v>
          </cell>
          <cell r="J73" t="str">
            <v>ADMINISTRATIVE SPECIALIST I</v>
          </cell>
          <cell r="K73">
            <v>1</v>
          </cell>
          <cell r="L73">
            <v>17.25</v>
          </cell>
          <cell r="M73">
            <v>17.25</v>
          </cell>
          <cell r="N73" t="str">
            <v>A &amp; G</v>
          </cell>
          <cell r="O73">
            <v>17.25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 t="str">
            <v>Power Systems</v>
          </cell>
          <cell r="C74">
            <v>35</v>
          </cell>
          <cell r="D74" t="str">
            <v>A &amp; G</v>
          </cell>
          <cell r="E74">
            <v>35</v>
          </cell>
          <cell r="F74" t="str">
            <v>Dsbn - Reliability Suppt Svcs</v>
          </cell>
          <cell r="G74" t="str">
            <v>XM</v>
          </cell>
          <cell r="H74" t="str">
            <v>P</v>
          </cell>
          <cell r="I74" t="str">
            <v>01DE5</v>
          </cell>
          <cell r="J74" t="str">
            <v>PRINCIPAL ENGINEER</v>
          </cell>
          <cell r="K74">
            <v>1</v>
          </cell>
          <cell r="L74">
            <v>41.66</v>
          </cell>
          <cell r="M74">
            <v>41.66</v>
          </cell>
          <cell r="N74" t="str">
            <v>A &amp; G</v>
          </cell>
          <cell r="O74">
            <v>41.66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Power Systems</v>
          </cell>
          <cell r="C75">
            <v>35</v>
          </cell>
          <cell r="D75" t="str">
            <v>A &amp; G</v>
          </cell>
          <cell r="E75">
            <v>35</v>
          </cell>
          <cell r="F75" t="str">
            <v>Dsbn - Reliability Suppt Svcs</v>
          </cell>
          <cell r="G75" t="str">
            <v>XM</v>
          </cell>
          <cell r="H75" t="str">
            <v>I</v>
          </cell>
          <cell r="I75" t="str">
            <v>01DE8</v>
          </cell>
          <cell r="J75" t="str">
            <v>ANALYST III</v>
          </cell>
          <cell r="K75">
            <v>1</v>
          </cell>
          <cell r="L75">
            <v>24.71</v>
          </cell>
          <cell r="M75">
            <v>24.71</v>
          </cell>
          <cell r="N75" t="str">
            <v>A &amp; G</v>
          </cell>
          <cell r="O75">
            <v>24.71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 t="str">
            <v>Power Systems</v>
          </cell>
          <cell r="C76">
            <v>35</v>
          </cell>
          <cell r="D76" t="str">
            <v>A &amp; G</v>
          </cell>
          <cell r="E76">
            <v>35</v>
          </cell>
          <cell r="F76" t="str">
            <v>Dsbn - Reliability Suppt Svcs</v>
          </cell>
          <cell r="G76" t="str">
            <v>XM</v>
          </cell>
          <cell r="H76" t="str">
            <v>I</v>
          </cell>
          <cell r="I76" t="str">
            <v>01DE8</v>
          </cell>
          <cell r="J76" t="str">
            <v>ANALYST III</v>
          </cell>
          <cell r="K76">
            <v>1</v>
          </cell>
          <cell r="L76">
            <v>24.73</v>
          </cell>
          <cell r="M76">
            <v>24.73</v>
          </cell>
          <cell r="N76" t="str">
            <v>A &amp; G</v>
          </cell>
          <cell r="O76">
            <v>24.73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 t="str">
            <v>Power Systems</v>
          </cell>
          <cell r="C77">
            <v>35</v>
          </cell>
          <cell r="D77" t="str">
            <v>A &amp; G</v>
          </cell>
          <cell r="E77">
            <v>35</v>
          </cell>
          <cell r="F77" t="str">
            <v>Dsbn - Reliability Suppt Svcs</v>
          </cell>
          <cell r="G77" t="str">
            <v>XM</v>
          </cell>
          <cell r="H77" t="str">
            <v>I</v>
          </cell>
          <cell r="I77" t="str">
            <v>01DE8</v>
          </cell>
          <cell r="J77" t="str">
            <v>ANALYST III</v>
          </cell>
          <cell r="K77">
            <v>1</v>
          </cell>
          <cell r="L77">
            <v>26.31</v>
          </cell>
          <cell r="M77">
            <v>26.31</v>
          </cell>
          <cell r="N77" t="str">
            <v>A &amp; G</v>
          </cell>
          <cell r="O77">
            <v>26.31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 t="str">
            <v>Power Systems</v>
          </cell>
          <cell r="C78">
            <v>35</v>
          </cell>
          <cell r="D78" t="str">
            <v>A &amp; G</v>
          </cell>
          <cell r="E78">
            <v>35</v>
          </cell>
          <cell r="F78" t="str">
            <v>Dsbn - Reliability Suppt Svcs</v>
          </cell>
          <cell r="G78" t="str">
            <v>XM</v>
          </cell>
          <cell r="H78" t="str">
            <v>I</v>
          </cell>
          <cell r="I78" t="str">
            <v>01DF2</v>
          </cell>
          <cell r="J78" t="str">
            <v>ANALYST II</v>
          </cell>
          <cell r="K78">
            <v>1</v>
          </cell>
          <cell r="L78">
            <v>28.23</v>
          </cell>
          <cell r="M78">
            <v>28.23</v>
          </cell>
          <cell r="N78" t="str">
            <v>A &amp; G</v>
          </cell>
          <cell r="O78">
            <v>28.23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 t="str">
            <v>Power Systems</v>
          </cell>
          <cell r="C79">
            <v>35</v>
          </cell>
          <cell r="D79" t="str">
            <v>A &amp; G</v>
          </cell>
          <cell r="E79">
            <v>35</v>
          </cell>
          <cell r="F79" t="str">
            <v>Dsbn - Reliability Suppt Svcs</v>
          </cell>
          <cell r="G79" t="str">
            <v>XM</v>
          </cell>
          <cell r="H79" t="str">
            <v>S</v>
          </cell>
          <cell r="I79" t="str">
            <v>01M05</v>
          </cell>
          <cell r="J79" t="str">
            <v>DISTRIBUTION SUPV I</v>
          </cell>
          <cell r="K79">
            <v>1</v>
          </cell>
          <cell r="L79">
            <v>39.69</v>
          </cell>
          <cell r="M79">
            <v>39.69</v>
          </cell>
          <cell r="N79" t="str">
            <v>A &amp; G</v>
          </cell>
          <cell r="O79">
            <v>39.69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 t="str">
            <v>Power Systems</v>
          </cell>
          <cell r="C80">
            <v>35</v>
          </cell>
          <cell r="D80" t="str">
            <v>A &amp; G</v>
          </cell>
          <cell r="E80">
            <v>35</v>
          </cell>
          <cell r="F80" t="str">
            <v>Dsbn - Reliability Suppt Svcs</v>
          </cell>
          <cell r="G80" t="str">
            <v>XM</v>
          </cell>
          <cell r="H80" t="str">
            <v>I</v>
          </cell>
          <cell r="I80" t="str">
            <v>01M14</v>
          </cell>
          <cell r="J80" t="str">
            <v>DISTRIBUTION ENG &amp; OPS SR ENGI</v>
          </cell>
          <cell r="K80">
            <v>1</v>
          </cell>
          <cell r="L80">
            <v>35.76</v>
          </cell>
          <cell r="M80">
            <v>35.76</v>
          </cell>
          <cell r="N80" t="str">
            <v>A &amp; G</v>
          </cell>
          <cell r="O80">
            <v>35.76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 t="str">
            <v>Power Systems</v>
          </cell>
          <cell r="C81">
            <v>35</v>
          </cell>
          <cell r="D81" t="str">
            <v>A &amp; G</v>
          </cell>
          <cell r="E81">
            <v>35</v>
          </cell>
          <cell r="F81" t="str">
            <v>Dsbn - Reliability Suppt Svcs</v>
          </cell>
          <cell r="G81" t="str">
            <v>XM</v>
          </cell>
          <cell r="H81" t="str">
            <v>I</v>
          </cell>
          <cell r="I81" t="str">
            <v>01M14</v>
          </cell>
          <cell r="J81" t="str">
            <v>DISTRIBUTION ENG &amp; OPS SR ENGI</v>
          </cell>
          <cell r="K81">
            <v>1</v>
          </cell>
          <cell r="L81">
            <v>36.74</v>
          </cell>
          <cell r="M81">
            <v>36.74</v>
          </cell>
          <cell r="N81" t="str">
            <v>A &amp; G</v>
          </cell>
          <cell r="O81">
            <v>36.74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 t="str">
            <v>Power Systems</v>
          </cell>
          <cell r="C82">
            <v>35</v>
          </cell>
          <cell r="D82" t="str">
            <v>A &amp; G</v>
          </cell>
          <cell r="E82">
            <v>35</v>
          </cell>
          <cell r="F82" t="str">
            <v>Dsbn - Reliability Suppt Svcs</v>
          </cell>
          <cell r="G82" t="str">
            <v>XM</v>
          </cell>
          <cell r="H82" t="str">
            <v>M</v>
          </cell>
          <cell r="I82" t="str">
            <v>01M4B</v>
          </cell>
          <cell r="J82" t="str">
            <v>RELIABILITY ENGINEERING MGR</v>
          </cell>
          <cell r="K82">
            <v>1</v>
          </cell>
          <cell r="L82">
            <v>46.66</v>
          </cell>
          <cell r="M82">
            <v>46.66</v>
          </cell>
          <cell r="N82" t="str">
            <v>A &amp; G</v>
          </cell>
          <cell r="O82">
            <v>46.66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 t="str">
            <v>Power Systems</v>
          </cell>
          <cell r="C83">
            <v>35</v>
          </cell>
          <cell r="D83" t="str">
            <v>A &amp; G</v>
          </cell>
          <cell r="E83">
            <v>35</v>
          </cell>
          <cell r="F83" t="str">
            <v>Dsbn - Reliability Suppt Svcs</v>
          </cell>
          <cell r="G83" t="str">
            <v>XM</v>
          </cell>
          <cell r="H83" t="str">
            <v>S</v>
          </cell>
          <cell r="I83" t="str">
            <v>01M53</v>
          </cell>
          <cell r="J83" t="str">
            <v>DISTRIBUTION PLANNING &amp; RELIAB</v>
          </cell>
          <cell r="K83">
            <v>1</v>
          </cell>
          <cell r="L83">
            <v>44.05</v>
          </cell>
          <cell r="M83">
            <v>44.05</v>
          </cell>
          <cell r="N83" t="str">
            <v>A &amp; G</v>
          </cell>
          <cell r="O83">
            <v>44.05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 t="str">
            <v>Power Systems</v>
          </cell>
          <cell r="C84">
            <v>35</v>
          </cell>
          <cell r="D84" t="str">
            <v>A &amp; G</v>
          </cell>
          <cell r="E84">
            <v>35</v>
          </cell>
          <cell r="F84" t="str">
            <v>Dsbn - Reliability Suppt Svcs</v>
          </cell>
          <cell r="G84" t="str">
            <v>XM</v>
          </cell>
          <cell r="H84" t="str">
            <v>M</v>
          </cell>
          <cell r="I84" t="str">
            <v>01M68</v>
          </cell>
          <cell r="J84" t="str">
            <v>POWER SYSTEMS RELIABILITY &amp; MA</v>
          </cell>
          <cell r="K84">
            <v>1</v>
          </cell>
          <cell r="L84">
            <v>57.71</v>
          </cell>
          <cell r="M84">
            <v>57.71</v>
          </cell>
          <cell r="N84" t="str">
            <v>A &amp; G</v>
          </cell>
          <cell r="O84">
            <v>57.71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 t="str">
            <v>Power Systems</v>
          </cell>
          <cell r="C85">
            <v>35</v>
          </cell>
          <cell r="D85" t="str">
            <v>A &amp; G</v>
          </cell>
          <cell r="E85">
            <v>35</v>
          </cell>
          <cell r="F85" t="str">
            <v>Dsbn - Reliability Suppt Svcs</v>
          </cell>
          <cell r="G85" t="str">
            <v>XM</v>
          </cell>
          <cell r="H85" t="str">
            <v>I</v>
          </cell>
          <cell r="I85" t="str">
            <v>01M83</v>
          </cell>
          <cell r="J85" t="str">
            <v>RELIABILITY RESEARCH COORDINAT</v>
          </cell>
          <cell r="K85">
            <v>1</v>
          </cell>
          <cell r="L85">
            <v>40.54</v>
          </cell>
          <cell r="M85">
            <v>40.54</v>
          </cell>
          <cell r="N85" t="str">
            <v>A &amp; G</v>
          </cell>
          <cell r="O85">
            <v>40.54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 t="str">
            <v>Power Systems</v>
          </cell>
          <cell r="C86">
            <v>35</v>
          </cell>
          <cell r="D86" t="str">
            <v>A &amp; G</v>
          </cell>
          <cell r="E86">
            <v>35</v>
          </cell>
          <cell r="F86" t="str">
            <v>Dsbn - Reliability Suppt Svcs</v>
          </cell>
          <cell r="G86" t="str">
            <v>XM</v>
          </cell>
          <cell r="H86" t="str">
            <v>D</v>
          </cell>
          <cell r="I86" t="str">
            <v>01MA2</v>
          </cell>
          <cell r="J86" t="str">
            <v>DIRECTOR OPERATIONS SUPPORT</v>
          </cell>
          <cell r="K86">
            <v>1</v>
          </cell>
          <cell r="L86">
            <v>74.39</v>
          </cell>
          <cell r="M86">
            <v>74.39</v>
          </cell>
          <cell r="N86" t="str">
            <v>A &amp; G</v>
          </cell>
          <cell r="O86">
            <v>74.39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 t="str">
            <v>Power Systems</v>
          </cell>
          <cell r="C87">
            <v>35</v>
          </cell>
          <cell r="D87" t="str">
            <v>A &amp; G</v>
          </cell>
          <cell r="E87">
            <v>35</v>
          </cell>
          <cell r="F87" t="str">
            <v>Dsbn - Reliability Suppt Svcs</v>
          </cell>
          <cell r="G87" t="str">
            <v>XM</v>
          </cell>
          <cell r="H87" t="str">
            <v>I</v>
          </cell>
          <cell r="I87" t="str">
            <v>01MA4</v>
          </cell>
          <cell r="J87" t="str">
            <v>SR DISTRIBUTION ANALYST</v>
          </cell>
          <cell r="K87">
            <v>1</v>
          </cell>
          <cell r="L87">
            <v>33.33</v>
          </cell>
          <cell r="M87">
            <v>33.33</v>
          </cell>
          <cell r="N87" t="str">
            <v>A &amp; G</v>
          </cell>
          <cell r="O87">
            <v>33.33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 t="str">
            <v>Power Systems</v>
          </cell>
          <cell r="C88">
            <v>35</v>
          </cell>
          <cell r="D88" t="str">
            <v>A &amp; G</v>
          </cell>
          <cell r="E88">
            <v>35</v>
          </cell>
          <cell r="F88" t="str">
            <v>Dsbn - Reliability Suppt Svcs</v>
          </cell>
          <cell r="G88" t="str">
            <v>XM</v>
          </cell>
          <cell r="H88" t="str">
            <v>I</v>
          </cell>
          <cell r="I88" t="str">
            <v>01MA4</v>
          </cell>
          <cell r="J88" t="str">
            <v>SR DISTRIBUTION ANALYST</v>
          </cell>
          <cell r="K88">
            <v>1</v>
          </cell>
          <cell r="L88">
            <v>40.6</v>
          </cell>
          <cell r="M88">
            <v>40.6</v>
          </cell>
          <cell r="N88" t="str">
            <v>A &amp; G</v>
          </cell>
          <cell r="O88">
            <v>40.6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 t="str">
            <v>Power Systems</v>
          </cell>
          <cell r="C89">
            <v>35</v>
          </cell>
          <cell r="D89" t="str">
            <v>A &amp; G</v>
          </cell>
          <cell r="E89">
            <v>35</v>
          </cell>
          <cell r="F89" t="str">
            <v>Dsbn - Reliability Suppt Svcs</v>
          </cell>
          <cell r="G89" t="str">
            <v>XM</v>
          </cell>
          <cell r="H89" t="str">
            <v>I</v>
          </cell>
          <cell r="I89" t="str">
            <v>01MC4</v>
          </cell>
          <cell r="J89" t="str">
            <v>DISTRIBUTION ANALYST II</v>
          </cell>
          <cell r="K89">
            <v>1</v>
          </cell>
          <cell r="L89">
            <v>24.73</v>
          </cell>
          <cell r="M89">
            <v>24.73</v>
          </cell>
          <cell r="N89" t="str">
            <v>A &amp; G</v>
          </cell>
          <cell r="O89">
            <v>24.73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 t="str">
            <v>Power Systems</v>
          </cell>
          <cell r="C90">
            <v>35</v>
          </cell>
          <cell r="D90" t="str">
            <v>A &amp; G</v>
          </cell>
          <cell r="E90">
            <v>35</v>
          </cell>
          <cell r="F90" t="str">
            <v>Dsbn - Reliability Suppt Svcs</v>
          </cell>
          <cell r="G90" t="str">
            <v>XM</v>
          </cell>
          <cell r="H90" t="str">
            <v>P</v>
          </cell>
          <cell r="I90" t="str">
            <v>01MFC</v>
          </cell>
          <cell r="J90" t="str">
            <v>DISTRIBUTION ENG &amp; OPERATIONS</v>
          </cell>
          <cell r="K90">
            <v>1</v>
          </cell>
          <cell r="L90">
            <v>47.11</v>
          </cell>
          <cell r="M90">
            <v>47.11</v>
          </cell>
          <cell r="N90" t="str">
            <v>A &amp; G</v>
          </cell>
          <cell r="O90">
            <v>47.11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 t="str">
            <v>Power Systems</v>
          </cell>
          <cell r="C91">
            <v>35</v>
          </cell>
          <cell r="D91" t="str">
            <v>A &amp; G</v>
          </cell>
          <cell r="E91">
            <v>35</v>
          </cell>
          <cell r="F91" t="str">
            <v>Dsbn - Reliability Suppt Svcs</v>
          </cell>
          <cell r="G91" t="str">
            <v>XM</v>
          </cell>
          <cell r="H91" t="str">
            <v>P</v>
          </cell>
          <cell r="I91" t="str">
            <v>01MG6</v>
          </cell>
          <cell r="J91" t="str">
            <v>DISTRIBUTION ENG &amp; OPS PRIN EN</v>
          </cell>
          <cell r="K91">
            <v>1</v>
          </cell>
          <cell r="L91">
            <v>40.340000000000003</v>
          </cell>
          <cell r="M91">
            <v>40.340000000000003</v>
          </cell>
          <cell r="N91" t="str">
            <v>A &amp; G</v>
          </cell>
          <cell r="O91">
            <v>40.340000000000003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 t="str">
            <v>Power Systems</v>
          </cell>
          <cell r="C92">
            <v>35</v>
          </cell>
          <cell r="D92" t="str">
            <v>A &amp; G</v>
          </cell>
          <cell r="E92">
            <v>35</v>
          </cell>
          <cell r="F92" t="str">
            <v>Dsbn - Reliability Suppt Svcs</v>
          </cell>
          <cell r="G92" t="str">
            <v>XM</v>
          </cell>
          <cell r="H92" t="str">
            <v>P</v>
          </cell>
          <cell r="I92" t="str">
            <v>01MG6</v>
          </cell>
          <cell r="J92" t="str">
            <v>DISTRIBUTION ENG &amp; OPS PRIN EN</v>
          </cell>
          <cell r="K92">
            <v>1</v>
          </cell>
          <cell r="L92">
            <v>40.5</v>
          </cell>
          <cell r="M92">
            <v>40.5</v>
          </cell>
          <cell r="N92" t="str">
            <v>A &amp; G</v>
          </cell>
          <cell r="O92">
            <v>40.5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 t="str">
            <v>Power Systems</v>
          </cell>
          <cell r="C93">
            <v>35</v>
          </cell>
          <cell r="D93" t="str">
            <v>A &amp; G</v>
          </cell>
          <cell r="E93">
            <v>35</v>
          </cell>
          <cell r="F93" t="str">
            <v>Dsbn - Reliability Suppt Svcs</v>
          </cell>
          <cell r="G93" t="str">
            <v>XM</v>
          </cell>
          <cell r="H93" t="str">
            <v>P</v>
          </cell>
          <cell r="I93" t="str">
            <v>01MG6</v>
          </cell>
          <cell r="J93" t="str">
            <v>DISTRIBUTION ENG &amp; OPS PRIN EN</v>
          </cell>
          <cell r="K93">
            <v>1</v>
          </cell>
          <cell r="L93">
            <v>41.38</v>
          </cell>
          <cell r="M93">
            <v>41.38</v>
          </cell>
          <cell r="N93" t="str">
            <v>A &amp; G</v>
          </cell>
          <cell r="O93">
            <v>41.38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 t="str">
            <v>Power Systems</v>
          </cell>
          <cell r="C94">
            <v>35</v>
          </cell>
          <cell r="D94" t="str">
            <v>A &amp; G</v>
          </cell>
          <cell r="E94">
            <v>35</v>
          </cell>
          <cell r="F94" t="str">
            <v>Dsbn - Reliability Suppt Svcs</v>
          </cell>
          <cell r="G94" t="str">
            <v>XM</v>
          </cell>
          <cell r="H94" t="str">
            <v>S</v>
          </cell>
          <cell r="I94" t="str">
            <v>01MQ1</v>
          </cell>
          <cell r="J94" t="str">
            <v>OPERATIONS SUPPORT SUPV I</v>
          </cell>
          <cell r="K94">
            <v>1</v>
          </cell>
          <cell r="L94">
            <v>40.74</v>
          </cell>
          <cell r="M94">
            <v>40.74</v>
          </cell>
          <cell r="N94" t="str">
            <v>A &amp; G</v>
          </cell>
          <cell r="O94">
            <v>40.74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 t="str">
            <v>Power Systems</v>
          </cell>
          <cell r="C95">
            <v>35</v>
          </cell>
          <cell r="D95" t="str">
            <v>A &amp; G</v>
          </cell>
          <cell r="E95">
            <v>35</v>
          </cell>
          <cell r="F95" t="str">
            <v>Dsbn - Reliability Suppt Svcs</v>
          </cell>
          <cell r="G95" t="str">
            <v>NB</v>
          </cell>
          <cell r="H95" t="str">
            <v>I</v>
          </cell>
          <cell r="I95" t="str">
            <v>01X21</v>
          </cell>
          <cell r="J95" t="str">
            <v>INTERN STUDENT</v>
          </cell>
          <cell r="K95">
            <v>1</v>
          </cell>
          <cell r="L95">
            <v>16.68</v>
          </cell>
          <cell r="M95">
            <v>16.68</v>
          </cell>
          <cell r="N95" t="str">
            <v>A &amp; G</v>
          </cell>
          <cell r="O95">
            <v>16.68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 t="str">
            <v>Power Systems</v>
          </cell>
          <cell r="C96">
            <v>35</v>
          </cell>
          <cell r="D96" t="str">
            <v>A &amp; G</v>
          </cell>
          <cell r="E96">
            <v>35</v>
          </cell>
          <cell r="F96" t="str">
            <v>Dsbn - Reliability Suppt Svcs</v>
          </cell>
          <cell r="G96" t="str">
            <v>NB</v>
          </cell>
          <cell r="H96" t="str">
            <v>I</v>
          </cell>
          <cell r="I96" t="str">
            <v>01X62</v>
          </cell>
          <cell r="J96" t="str">
            <v>ADMINISTRATIVE SPECIALIST II</v>
          </cell>
          <cell r="K96">
            <v>1</v>
          </cell>
          <cell r="L96">
            <v>13.16</v>
          </cell>
          <cell r="M96">
            <v>13.16</v>
          </cell>
          <cell r="N96" t="str">
            <v>A &amp; G</v>
          </cell>
          <cell r="O96">
            <v>13.16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 t="str">
            <v>Power Systems</v>
          </cell>
          <cell r="C97">
            <v>35</v>
          </cell>
          <cell r="D97" t="str">
            <v>A &amp; G</v>
          </cell>
          <cell r="E97">
            <v>35</v>
          </cell>
          <cell r="F97" t="str">
            <v>Dsbn - Reliability Suppt Svcs</v>
          </cell>
          <cell r="G97" t="str">
            <v>NB</v>
          </cell>
          <cell r="H97" t="str">
            <v>I</v>
          </cell>
          <cell r="I97" t="str">
            <v>01X63</v>
          </cell>
          <cell r="J97" t="str">
            <v>ADMINISTRATIVE SPECIALIST I</v>
          </cell>
          <cell r="K97">
            <v>1</v>
          </cell>
          <cell r="L97">
            <v>16.59</v>
          </cell>
          <cell r="M97">
            <v>16.59</v>
          </cell>
          <cell r="N97" t="str">
            <v>A &amp; G</v>
          </cell>
          <cell r="O97">
            <v>16.59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 t="str">
            <v>Power Systems</v>
          </cell>
          <cell r="C98">
            <v>35</v>
          </cell>
          <cell r="D98" t="str">
            <v>A &amp; G</v>
          </cell>
          <cell r="E98">
            <v>35</v>
          </cell>
          <cell r="F98" t="str">
            <v>Dsbn - Reliability Suppt Svcs</v>
          </cell>
          <cell r="G98" t="str">
            <v>NB</v>
          </cell>
          <cell r="H98" t="str">
            <v>I</v>
          </cell>
          <cell r="I98" t="str">
            <v>01X63</v>
          </cell>
          <cell r="J98" t="str">
            <v>ADMINISTRATIVE SPECIALIST I</v>
          </cell>
          <cell r="K98">
            <v>1</v>
          </cell>
          <cell r="L98">
            <v>16.95</v>
          </cell>
          <cell r="M98">
            <v>16.95</v>
          </cell>
          <cell r="N98" t="str">
            <v>A &amp; G</v>
          </cell>
          <cell r="O98">
            <v>16.95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 t="str">
            <v>Power Systems</v>
          </cell>
          <cell r="C99">
            <v>35</v>
          </cell>
          <cell r="D99" t="str">
            <v>A &amp; G</v>
          </cell>
          <cell r="E99">
            <v>35</v>
          </cell>
          <cell r="F99" t="str">
            <v>Dsbn - Reliability Suppt Svcs</v>
          </cell>
          <cell r="G99" t="str">
            <v>NB</v>
          </cell>
          <cell r="H99" t="str">
            <v>I</v>
          </cell>
          <cell r="I99" t="str">
            <v>01X64</v>
          </cell>
          <cell r="J99" t="str">
            <v>ADMINISTRATIVE TECHNICIAN</v>
          </cell>
          <cell r="K99">
            <v>1</v>
          </cell>
          <cell r="L99">
            <v>19.73</v>
          </cell>
          <cell r="M99">
            <v>19.73</v>
          </cell>
          <cell r="N99" t="str">
            <v>A &amp; G</v>
          </cell>
          <cell r="O99">
            <v>19.73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 t="str">
            <v>Power Systems</v>
          </cell>
          <cell r="C100">
            <v>471</v>
          </cell>
          <cell r="D100" t="str">
            <v>Not A &amp; G</v>
          </cell>
          <cell r="E100">
            <v>4711</v>
          </cell>
          <cell r="F100" t="str">
            <v>Dsbn - Boca Raton Operations</v>
          </cell>
          <cell r="G100" t="str">
            <v>BU</v>
          </cell>
          <cell r="H100" t="str">
            <v>I</v>
          </cell>
          <cell r="I100" t="str">
            <v>05140</v>
          </cell>
          <cell r="J100" t="str">
            <v>CABLE SPLICER</v>
          </cell>
          <cell r="K100">
            <v>1</v>
          </cell>
          <cell r="L100">
            <v>26.3</v>
          </cell>
          <cell r="M100">
            <v>26.3</v>
          </cell>
          <cell r="N100" t="str">
            <v>Line</v>
          </cell>
          <cell r="O100">
            <v>0</v>
          </cell>
          <cell r="P100">
            <v>0</v>
          </cell>
          <cell r="Q100">
            <v>0</v>
          </cell>
          <cell r="R100">
            <v>26.3</v>
          </cell>
          <cell r="S100">
            <v>0</v>
          </cell>
        </row>
        <row r="101">
          <cell r="B101" t="str">
            <v>Power Systems</v>
          </cell>
          <cell r="C101">
            <v>471</v>
          </cell>
          <cell r="D101" t="str">
            <v>Not A &amp; G</v>
          </cell>
          <cell r="E101">
            <v>4711</v>
          </cell>
          <cell r="F101" t="str">
            <v>Dsbn - Boca Raton Operations</v>
          </cell>
          <cell r="G101" t="str">
            <v>BU</v>
          </cell>
          <cell r="H101" t="str">
            <v>I</v>
          </cell>
          <cell r="I101" t="str">
            <v>05475</v>
          </cell>
          <cell r="J101" t="str">
            <v>LINE SPEC</v>
          </cell>
          <cell r="K101">
            <v>1</v>
          </cell>
          <cell r="L101">
            <v>26.04</v>
          </cell>
          <cell r="M101">
            <v>26.04</v>
          </cell>
          <cell r="N101" t="str">
            <v>Line</v>
          </cell>
          <cell r="O101">
            <v>0</v>
          </cell>
          <cell r="P101">
            <v>0</v>
          </cell>
          <cell r="Q101">
            <v>0</v>
          </cell>
          <cell r="R101">
            <v>26.04</v>
          </cell>
          <cell r="S101">
            <v>0</v>
          </cell>
        </row>
        <row r="102">
          <cell r="B102" t="str">
            <v>Power Systems</v>
          </cell>
          <cell r="C102">
            <v>471</v>
          </cell>
          <cell r="D102" t="str">
            <v>Not A &amp; G</v>
          </cell>
          <cell r="E102">
            <v>4711</v>
          </cell>
          <cell r="F102" t="str">
            <v>Dsbn - Boca Raton Operations</v>
          </cell>
          <cell r="G102" t="str">
            <v>BU</v>
          </cell>
          <cell r="H102" t="str">
            <v>I</v>
          </cell>
          <cell r="I102" t="str">
            <v>05937</v>
          </cell>
          <cell r="J102" t="str">
            <v>GROUND WORKER</v>
          </cell>
          <cell r="K102">
            <v>1</v>
          </cell>
          <cell r="L102">
            <v>18.32</v>
          </cell>
          <cell r="M102">
            <v>18.32</v>
          </cell>
          <cell r="N102" t="str">
            <v>Line</v>
          </cell>
          <cell r="O102">
            <v>0</v>
          </cell>
          <cell r="P102">
            <v>0</v>
          </cell>
          <cell r="Q102">
            <v>0</v>
          </cell>
          <cell r="R102">
            <v>18.32</v>
          </cell>
          <cell r="S102">
            <v>0</v>
          </cell>
        </row>
        <row r="103">
          <cell r="B103" t="str">
            <v>Power Systems</v>
          </cell>
          <cell r="C103">
            <v>471</v>
          </cell>
          <cell r="D103" t="str">
            <v>Not A &amp; G</v>
          </cell>
          <cell r="E103">
            <v>4711</v>
          </cell>
          <cell r="F103" t="str">
            <v>Dsbn - Boca Raton Operations</v>
          </cell>
          <cell r="G103" t="str">
            <v>BU</v>
          </cell>
          <cell r="H103" t="str">
            <v>I</v>
          </cell>
          <cell r="I103" t="str">
            <v>05944</v>
          </cell>
          <cell r="J103" t="str">
            <v>RESTORATION SPEC</v>
          </cell>
          <cell r="K103">
            <v>8</v>
          </cell>
          <cell r="L103">
            <v>26.3</v>
          </cell>
          <cell r="M103">
            <v>210.4</v>
          </cell>
          <cell r="N103" t="str">
            <v>Line</v>
          </cell>
          <cell r="O103">
            <v>0</v>
          </cell>
          <cell r="P103">
            <v>0</v>
          </cell>
          <cell r="Q103">
            <v>0</v>
          </cell>
          <cell r="R103">
            <v>210.4</v>
          </cell>
          <cell r="S103">
            <v>0</v>
          </cell>
        </row>
        <row r="104">
          <cell r="B104" t="str">
            <v>Power Systems</v>
          </cell>
          <cell r="C104">
            <v>471</v>
          </cell>
          <cell r="D104" t="str">
            <v>Not A &amp; G</v>
          </cell>
          <cell r="E104">
            <v>4711</v>
          </cell>
          <cell r="F104" t="str">
            <v>Dsbn - Boca Raton Operations</v>
          </cell>
          <cell r="G104" t="str">
            <v>BU</v>
          </cell>
          <cell r="H104" t="str">
            <v>I</v>
          </cell>
          <cell r="I104" t="str">
            <v>05984</v>
          </cell>
          <cell r="J104" t="str">
            <v>SR LINE SPEC OL</v>
          </cell>
          <cell r="K104">
            <v>2</v>
          </cell>
          <cell r="L104">
            <v>27.37</v>
          </cell>
          <cell r="M104">
            <v>54.74</v>
          </cell>
          <cell r="N104" t="str">
            <v>Line</v>
          </cell>
          <cell r="O104">
            <v>0</v>
          </cell>
          <cell r="P104">
            <v>0</v>
          </cell>
          <cell r="Q104">
            <v>0</v>
          </cell>
          <cell r="R104">
            <v>54.74</v>
          </cell>
          <cell r="S104">
            <v>0</v>
          </cell>
        </row>
        <row r="105">
          <cell r="B105" t="str">
            <v>Power Systems</v>
          </cell>
          <cell r="C105">
            <v>471</v>
          </cell>
          <cell r="D105" t="str">
            <v>Not A &amp; G</v>
          </cell>
          <cell r="E105">
            <v>4711</v>
          </cell>
          <cell r="F105" t="str">
            <v>Dsbn - Boca Raton Operations</v>
          </cell>
          <cell r="G105" t="str">
            <v>BU</v>
          </cell>
          <cell r="H105" t="str">
            <v>I</v>
          </cell>
          <cell r="I105" t="str">
            <v>05E05</v>
          </cell>
          <cell r="J105" t="str">
            <v>OPERATION CLERK A STENO EARLY</v>
          </cell>
          <cell r="K105">
            <v>1</v>
          </cell>
          <cell r="L105">
            <v>20.12</v>
          </cell>
          <cell r="M105">
            <v>20.12</v>
          </cell>
          <cell r="N105" t="str">
            <v>Barg Unit Supp</v>
          </cell>
          <cell r="O105">
            <v>0</v>
          </cell>
          <cell r="P105">
            <v>0</v>
          </cell>
          <cell r="Q105">
            <v>20.12</v>
          </cell>
          <cell r="R105">
            <v>0</v>
          </cell>
          <cell r="S105">
            <v>0</v>
          </cell>
        </row>
        <row r="106">
          <cell r="B106" t="str">
            <v>Power Systems</v>
          </cell>
          <cell r="C106">
            <v>50</v>
          </cell>
          <cell r="D106" t="str">
            <v>Not A &amp; G</v>
          </cell>
          <cell r="E106">
            <v>503</v>
          </cell>
          <cell r="F106" t="str">
            <v>Erc Glove &amp; Blanket Testing</v>
          </cell>
          <cell r="G106" t="str">
            <v>XM</v>
          </cell>
          <cell r="H106" t="str">
            <v>I</v>
          </cell>
          <cell r="I106" t="str">
            <v>01MC4</v>
          </cell>
          <cell r="J106" t="str">
            <v>DISTRIBUTION ANALYST II</v>
          </cell>
          <cell r="K106">
            <v>1</v>
          </cell>
          <cell r="L106">
            <v>24.03</v>
          </cell>
          <cell r="M106">
            <v>24.03</v>
          </cell>
          <cell r="N106" t="str">
            <v>Spv/Sup</v>
          </cell>
          <cell r="O106">
            <v>0</v>
          </cell>
          <cell r="P106">
            <v>24.03</v>
          </cell>
          <cell r="Q106">
            <v>0</v>
          </cell>
          <cell r="R106">
            <v>0</v>
          </cell>
          <cell r="S106">
            <v>0</v>
          </cell>
        </row>
        <row r="107">
          <cell r="B107" t="str">
            <v>Power Systems</v>
          </cell>
          <cell r="C107">
            <v>471</v>
          </cell>
          <cell r="D107" t="str">
            <v>Not A &amp; G</v>
          </cell>
          <cell r="E107">
            <v>4711</v>
          </cell>
          <cell r="F107" t="str">
            <v>Dsbn - Boca Raton Operations</v>
          </cell>
          <cell r="G107" t="str">
            <v>BU</v>
          </cell>
          <cell r="H107" t="str">
            <v>I</v>
          </cell>
          <cell r="I107" t="str">
            <v>05E37</v>
          </cell>
          <cell r="J107" t="str">
            <v>GROUND WORKER - EARLY</v>
          </cell>
          <cell r="K107">
            <v>6</v>
          </cell>
          <cell r="L107">
            <v>19.22</v>
          </cell>
          <cell r="M107">
            <v>115.32</v>
          </cell>
          <cell r="N107" t="str">
            <v>Line</v>
          </cell>
          <cell r="O107">
            <v>0</v>
          </cell>
          <cell r="P107">
            <v>0</v>
          </cell>
          <cell r="Q107">
            <v>0</v>
          </cell>
          <cell r="R107">
            <v>115.32</v>
          </cell>
          <cell r="S107">
            <v>0</v>
          </cell>
        </row>
        <row r="108">
          <cell r="B108" t="str">
            <v>Power Systems</v>
          </cell>
          <cell r="C108">
            <v>50</v>
          </cell>
          <cell r="D108" t="str">
            <v>Not A &amp; G</v>
          </cell>
          <cell r="E108">
            <v>503</v>
          </cell>
          <cell r="F108" t="str">
            <v>Erc Glove &amp; Blanket Testing</v>
          </cell>
          <cell r="G108" t="str">
            <v>NB</v>
          </cell>
          <cell r="H108" t="str">
            <v>I</v>
          </cell>
          <cell r="I108" t="str">
            <v>01XC6</v>
          </cell>
          <cell r="J108" t="str">
            <v>RUBBER PROTECTION EQUIPMENT SP</v>
          </cell>
          <cell r="K108">
            <v>1</v>
          </cell>
          <cell r="L108">
            <v>20.88</v>
          </cell>
          <cell r="M108">
            <v>20.88</v>
          </cell>
          <cell r="N108" t="str">
            <v>Spv/Sup</v>
          </cell>
          <cell r="O108">
            <v>0</v>
          </cell>
          <cell r="P108">
            <v>20.88</v>
          </cell>
          <cell r="Q108">
            <v>0</v>
          </cell>
          <cell r="R108">
            <v>0</v>
          </cell>
          <cell r="S108">
            <v>0</v>
          </cell>
        </row>
        <row r="109">
          <cell r="B109" t="str">
            <v>Power Systems</v>
          </cell>
          <cell r="C109">
            <v>471</v>
          </cell>
          <cell r="D109" t="str">
            <v>Not A &amp; G</v>
          </cell>
          <cell r="E109">
            <v>4711</v>
          </cell>
          <cell r="F109" t="str">
            <v>Dsbn - Boca Raton Operations</v>
          </cell>
          <cell r="G109" t="str">
            <v>BU</v>
          </cell>
          <cell r="H109" t="str">
            <v>I</v>
          </cell>
          <cell r="I109" t="str">
            <v>05E40</v>
          </cell>
          <cell r="J109" t="str">
            <v>CABLE SPLICER - EARLY</v>
          </cell>
          <cell r="K109">
            <v>4</v>
          </cell>
          <cell r="L109">
            <v>26.3</v>
          </cell>
          <cell r="M109">
            <v>105.2</v>
          </cell>
          <cell r="N109" t="str">
            <v>Line</v>
          </cell>
          <cell r="O109">
            <v>0</v>
          </cell>
          <cell r="P109">
            <v>0</v>
          </cell>
          <cell r="Q109">
            <v>0</v>
          </cell>
          <cell r="R109">
            <v>105.2</v>
          </cell>
          <cell r="S109">
            <v>0</v>
          </cell>
        </row>
        <row r="110">
          <cell r="B110" t="str">
            <v>Power Systems</v>
          </cell>
          <cell r="C110">
            <v>471</v>
          </cell>
          <cell r="D110" t="str">
            <v>Not A &amp; G</v>
          </cell>
          <cell r="E110">
            <v>4711</v>
          </cell>
          <cell r="F110" t="str">
            <v>Dsbn - Boca Raton Operations</v>
          </cell>
          <cell r="G110" t="str">
            <v>BU</v>
          </cell>
          <cell r="H110" t="str">
            <v>I</v>
          </cell>
          <cell r="I110" t="str">
            <v>05E58</v>
          </cell>
          <cell r="J110" t="str">
            <v>DISPATCHER CLERK EARLY</v>
          </cell>
          <cell r="K110">
            <v>1</v>
          </cell>
          <cell r="L110">
            <v>26.44</v>
          </cell>
          <cell r="M110">
            <v>26.44</v>
          </cell>
          <cell r="N110" t="str">
            <v>Barg Unit Supp</v>
          </cell>
          <cell r="O110">
            <v>0</v>
          </cell>
          <cell r="P110">
            <v>0</v>
          </cell>
          <cell r="Q110">
            <v>26.44</v>
          </cell>
          <cell r="R110">
            <v>0</v>
          </cell>
          <cell r="S110">
            <v>0</v>
          </cell>
        </row>
        <row r="111">
          <cell r="B111" t="str">
            <v>Power Systems</v>
          </cell>
          <cell r="C111">
            <v>471</v>
          </cell>
          <cell r="D111" t="str">
            <v>Not A &amp; G</v>
          </cell>
          <cell r="E111">
            <v>4711</v>
          </cell>
          <cell r="F111" t="str">
            <v>Dsbn - Boca Raton Operations</v>
          </cell>
          <cell r="G111" t="str">
            <v>BU</v>
          </cell>
          <cell r="H111" t="str">
            <v>I</v>
          </cell>
          <cell r="I111" t="str">
            <v>05E75</v>
          </cell>
          <cell r="J111" t="str">
            <v>LINE SPEC EARLY</v>
          </cell>
          <cell r="K111">
            <v>9</v>
          </cell>
          <cell r="L111">
            <v>26.04</v>
          </cell>
          <cell r="M111">
            <v>234.35999999999999</v>
          </cell>
          <cell r="N111" t="str">
            <v>Line</v>
          </cell>
          <cell r="O111">
            <v>0</v>
          </cell>
          <cell r="P111">
            <v>0</v>
          </cell>
          <cell r="Q111">
            <v>0</v>
          </cell>
          <cell r="R111">
            <v>234.35999999999999</v>
          </cell>
          <cell r="S111">
            <v>0</v>
          </cell>
        </row>
        <row r="112">
          <cell r="B112" t="str">
            <v>Power Systems</v>
          </cell>
          <cell r="C112">
            <v>471</v>
          </cell>
          <cell r="D112" t="str">
            <v>Not A &amp; G</v>
          </cell>
          <cell r="E112">
            <v>4711</v>
          </cell>
          <cell r="F112" t="str">
            <v>Dsbn - Boca Raton Operations</v>
          </cell>
          <cell r="G112" t="str">
            <v>BU</v>
          </cell>
          <cell r="H112" t="str">
            <v>I</v>
          </cell>
          <cell r="I112" t="str">
            <v>05E84</v>
          </cell>
          <cell r="J112" t="str">
            <v>SR LINE SPEC OL EARLY</v>
          </cell>
          <cell r="K112">
            <v>8</v>
          </cell>
          <cell r="L112">
            <v>27.37</v>
          </cell>
          <cell r="M112">
            <v>218.96</v>
          </cell>
          <cell r="N112" t="str">
            <v>Line</v>
          </cell>
          <cell r="O112">
            <v>0</v>
          </cell>
          <cell r="P112">
            <v>0</v>
          </cell>
          <cell r="Q112">
            <v>0</v>
          </cell>
          <cell r="R112">
            <v>218.96</v>
          </cell>
          <cell r="S112">
            <v>0</v>
          </cell>
        </row>
        <row r="113">
          <cell r="B113" t="str">
            <v>Power Systems</v>
          </cell>
          <cell r="C113">
            <v>472</v>
          </cell>
          <cell r="D113" t="str">
            <v>Not A &amp; G</v>
          </cell>
          <cell r="E113">
            <v>4719</v>
          </cell>
          <cell r="F113" t="str">
            <v>Dsbn - Boca Raton Supvs/Dsn</v>
          </cell>
          <cell r="G113" t="str">
            <v>XM</v>
          </cell>
          <cell r="H113" t="str">
            <v>S</v>
          </cell>
          <cell r="I113" t="str">
            <v>01M05</v>
          </cell>
          <cell r="J113" t="str">
            <v>DISTRIBUTION SUPV I</v>
          </cell>
          <cell r="K113">
            <v>1</v>
          </cell>
          <cell r="L113">
            <v>39.880000000000003</v>
          </cell>
          <cell r="M113">
            <v>39.880000000000003</v>
          </cell>
          <cell r="N113" t="str">
            <v>Spv/Sup</v>
          </cell>
          <cell r="O113">
            <v>0</v>
          </cell>
          <cell r="P113">
            <v>39.880000000000003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>Power Systems</v>
          </cell>
          <cell r="C114">
            <v>472</v>
          </cell>
          <cell r="D114" t="str">
            <v>Not A &amp; G</v>
          </cell>
          <cell r="E114">
            <v>4719</v>
          </cell>
          <cell r="F114" t="str">
            <v>Dsbn - Boca Raton Supvs/Dsn</v>
          </cell>
          <cell r="G114" t="str">
            <v>XM</v>
          </cell>
          <cell r="H114" t="str">
            <v>I</v>
          </cell>
          <cell r="I114" t="str">
            <v>01MAA</v>
          </cell>
          <cell r="J114" t="str">
            <v>SR SYSTEM PROJECT MGR</v>
          </cell>
          <cell r="K114">
            <v>1</v>
          </cell>
          <cell r="L114">
            <v>32.9</v>
          </cell>
          <cell r="M114">
            <v>32.9</v>
          </cell>
          <cell r="N114" t="str">
            <v>Spv/Sup</v>
          </cell>
          <cell r="O114">
            <v>0</v>
          </cell>
          <cell r="P114">
            <v>32.9</v>
          </cell>
          <cell r="Q114">
            <v>0</v>
          </cell>
          <cell r="R114">
            <v>0</v>
          </cell>
          <cell r="S114">
            <v>0</v>
          </cell>
        </row>
        <row r="115">
          <cell r="B115" t="str">
            <v>Power Systems</v>
          </cell>
          <cell r="C115">
            <v>472</v>
          </cell>
          <cell r="D115" t="str">
            <v>Not A &amp; G</v>
          </cell>
          <cell r="E115">
            <v>4719</v>
          </cell>
          <cell r="F115" t="str">
            <v>Dsbn - Boca Raton Supvs/Dsn</v>
          </cell>
          <cell r="G115" t="str">
            <v>XM</v>
          </cell>
          <cell r="H115" t="str">
            <v>I</v>
          </cell>
          <cell r="I115" t="str">
            <v>01MAA</v>
          </cell>
          <cell r="J115" t="str">
            <v>SR SYSTEM PROJECT MGR</v>
          </cell>
          <cell r="K115">
            <v>1</v>
          </cell>
          <cell r="L115">
            <v>33.24</v>
          </cell>
          <cell r="M115">
            <v>33.24</v>
          </cell>
          <cell r="N115" t="str">
            <v>Spv/Sup</v>
          </cell>
          <cell r="O115">
            <v>0</v>
          </cell>
          <cell r="P115">
            <v>33.24</v>
          </cell>
          <cell r="Q115">
            <v>0</v>
          </cell>
          <cell r="R115">
            <v>0</v>
          </cell>
          <cell r="S115">
            <v>0</v>
          </cell>
        </row>
        <row r="116">
          <cell r="B116" t="str">
            <v>Power Systems</v>
          </cell>
          <cell r="C116">
            <v>472</v>
          </cell>
          <cell r="D116" t="str">
            <v>Not A &amp; G</v>
          </cell>
          <cell r="E116">
            <v>4719</v>
          </cell>
          <cell r="F116" t="str">
            <v>Dsbn - Boca Raton Supvs/Dsn</v>
          </cell>
          <cell r="G116" t="str">
            <v>XM</v>
          </cell>
          <cell r="H116" t="str">
            <v>I</v>
          </cell>
          <cell r="I116" t="str">
            <v>01MB6</v>
          </cell>
          <cell r="J116" t="str">
            <v>SYSTEM PROJECT MGR</v>
          </cell>
          <cell r="K116">
            <v>1</v>
          </cell>
          <cell r="L116">
            <v>26.65</v>
          </cell>
          <cell r="M116">
            <v>26.65</v>
          </cell>
          <cell r="N116" t="str">
            <v>Spv/Sup</v>
          </cell>
          <cell r="O116">
            <v>0</v>
          </cell>
          <cell r="P116">
            <v>26.65</v>
          </cell>
          <cell r="Q116">
            <v>0</v>
          </cell>
          <cell r="R116">
            <v>0</v>
          </cell>
          <cell r="S116">
            <v>0</v>
          </cell>
        </row>
        <row r="117">
          <cell r="B117" t="str">
            <v>Power Systems</v>
          </cell>
          <cell r="C117">
            <v>472</v>
          </cell>
          <cell r="D117" t="str">
            <v>Not A &amp; G</v>
          </cell>
          <cell r="E117">
            <v>4719</v>
          </cell>
          <cell r="F117" t="str">
            <v>Dsbn - Boca Raton Supvs/Dsn</v>
          </cell>
          <cell r="G117" t="str">
            <v>XM</v>
          </cell>
          <cell r="H117" t="str">
            <v>I</v>
          </cell>
          <cell r="I117" t="str">
            <v>01MB6</v>
          </cell>
          <cell r="J117" t="str">
            <v>SYSTEM PROJECT MGR</v>
          </cell>
          <cell r="K117">
            <v>1</v>
          </cell>
          <cell r="L117">
            <v>28.39</v>
          </cell>
          <cell r="M117">
            <v>28.39</v>
          </cell>
          <cell r="N117" t="str">
            <v>Spv/Sup</v>
          </cell>
          <cell r="O117">
            <v>0</v>
          </cell>
          <cell r="P117">
            <v>28.39</v>
          </cell>
          <cell r="Q117">
            <v>0</v>
          </cell>
          <cell r="R117">
            <v>0</v>
          </cell>
          <cell r="S117">
            <v>0</v>
          </cell>
        </row>
        <row r="118">
          <cell r="B118" t="str">
            <v>Power Systems</v>
          </cell>
          <cell r="C118">
            <v>472</v>
          </cell>
          <cell r="D118" t="str">
            <v>Not A &amp; G</v>
          </cell>
          <cell r="E118">
            <v>4719</v>
          </cell>
          <cell r="F118" t="str">
            <v>Dsbn - Boca Raton Supvs/Dsn</v>
          </cell>
          <cell r="G118" t="str">
            <v>XM</v>
          </cell>
          <cell r="H118" t="str">
            <v>I</v>
          </cell>
          <cell r="I118" t="str">
            <v>01MC6</v>
          </cell>
          <cell r="J118" t="str">
            <v>PROJECT DESIGNER I</v>
          </cell>
          <cell r="K118">
            <v>1</v>
          </cell>
          <cell r="L118">
            <v>24.8</v>
          </cell>
          <cell r="M118">
            <v>24.8</v>
          </cell>
          <cell r="N118" t="str">
            <v>Spv/Sup</v>
          </cell>
          <cell r="O118">
            <v>0</v>
          </cell>
          <cell r="P118">
            <v>24.8</v>
          </cell>
          <cell r="Q118">
            <v>0</v>
          </cell>
          <cell r="R118">
            <v>0</v>
          </cell>
          <cell r="S118">
            <v>0</v>
          </cell>
        </row>
        <row r="119">
          <cell r="B119" t="str">
            <v>Power Systems</v>
          </cell>
          <cell r="C119">
            <v>472</v>
          </cell>
          <cell r="D119" t="str">
            <v>Not A &amp; G</v>
          </cell>
          <cell r="E119">
            <v>4719</v>
          </cell>
          <cell r="F119" t="str">
            <v>Dsbn - Boca Raton Supvs/Dsn</v>
          </cell>
          <cell r="G119" t="str">
            <v>XM</v>
          </cell>
          <cell r="H119" t="str">
            <v>I</v>
          </cell>
          <cell r="I119" t="str">
            <v>01MD5</v>
          </cell>
          <cell r="J119" t="str">
            <v>CUSTOMER PROJECT MANAGER II</v>
          </cell>
          <cell r="K119">
            <v>1</v>
          </cell>
          <cell r="L119">
            <v>22.29</v>
          </cell>
          <cell r="M119">
            <v>22.29</v>
          </cell>
          <cell r="N119" t="str">
            <v>Spv/Sup</v>
          </cell>
          <cell r="O119">
            <v>0</v>
          </cell>
          <cell r="P119">
            <v>22.29</v>
          </cell>
          <cell r="Q119">
            <v>0</v>
          </cell>
          <cell r="R119">
            <v>0</v>
          </cell>
          <cell r="S119">
            <v>0</v>
          </cell>
        </row>
        <row r="120">
          <cell r="B120" t="str">
            <v>Power Systems</v>
          </cell>
          <cell r="C120">
            <v>472</v>
          </cell>
          <cell r="D120" t="str">
            <v>Not A &amp; G</v>
          </cell>
          <cell r="E120">
            <v>4719</v>
          </cell>
          <cell r="F120" t="str">
            <v>Dsbn - Boca Raton Supvs/Dsn</v>
          </cell>
          <cell r="G120" t="str">
            <v>XM</v>
          </cell>
          <cell r="H120" t="str">
            <v>I</v>
          </cell>
          <cell r="I120" t="str">
            <v>01MD5</v>
          </cell>
          <cell r="J120" t="str">
            <v>CUSTOMER PROJECT MANAGER II</v>
          </cell>
          <cell r="K120">
            <v>2</v>
          </cell>
          <cell r="L120">
            <v>23.33</v>
          </cell>
          <cell r="M120">
            <v>46.66</v>
          </cell>
          <cell r="N120" t="str">
            <v>Spv/Sup</v>
          </cell>
          <cell r="O120">
            <v>0</v>
          </cell>
          <cell r="P120">
            <v>46.66</v>
          </cell>
          <cell r="Q120">
            <v>0</v>
          </cell>
          <cell r="R120">
            <v>0</v>
          </cell>
          <cell r="S120">
            <v>0</v>
          </cell>
        </row>
        <row r="121">
          <cell r="B121" t="str">
            <v>Power Systems</v>
          </cell>
          <cell r="C121">
            <v>472</v>
          </cell>
          <cell r="D121" t="str">
            <v>Not A &amp; G</v>
          </cell>
          <cell r="E121">
            <v>4719</v>
          </cell>
          <cell r="F121" t="str">
            <v>Dsbn - Boca Raton Supvs/Dsn</v>
          </cell>
          <cell r="G121" t="str">
            <v>XM</v>
          </cell>
          <cell r="H121" t="str">
            <v>I</v>
          </cell>
          <cell r="I121" t="str">
            <v>01MD5</v>
          </cell>
          <cell r="J121" t="str">
            <v>CUSTOMER PROJECT MGR II</v>
          </cell>
          <cell r="K121">
            <v>1</v>
          </cell>
          <cell r="L121">
            <v>23.33</v>
          </cell>
          <cell r="M121">
            <v>23.33</v>
          </cell>
          <cell r="N121" t="str">
            <v>Spv/Sup</v>
          </cell>
          <cell r="O121">
            <v>0</v>
          </cell>
          <cell r="P121">
            <v>23.33</v>
          </cell>
          <cell r="Q121">
            <v>0</v>
          </cell>
          <cell r="R121">
            <v>0</v>
          </cell>
          <cell r="S121">
            <v>0</v>
          </cell>
        </row>
        <row r="122">
          <cell r="B122" t="str">
            <v>Power Systems</v>
          </cell>
          <cell r="C122">
            <v>472</v>
          </cell>
          <cell r="D122" t="str">
            <v>Not A &amp; G</v>
          </cell>
          <cell r="E122">
            <v>4719</v>
          </cell>
          <cell r="F122" t="str">
            <v>Dsbn - Boca Raton Supvs/Dsn</v>
          </cell>
          <cell r="G122" t="str">
            <v>XM</v>
          </cell>
          <cell r="H122" t="str">
            <v>I</v>
          </cell>
          <cell r="I122" t="str">
            <v>01MD6</v>
          </cell>
          <cell r="J122" t="str">
            <v>CUSTOMER PROJECT MANAGER I</v>
          </cell>
          <cell r="K122">
            <v>1</v>
          </cell>
          <cell r="L122">
            <v>24.25</v>
          </cell>
          <cell r="M122">
            <v>24.25</v>
          </cell>
          <cell r="N122" t="str">
            <v>Spv/Sup</v>
          </cell>
          <cell r="O122">
            <v>0</v>
          </cell>
          <cell r="P122">
            <v>24.25</v>
          </cell>
          <cell r="Q122">
            <v>0</v>
          </cell>
          <cell r="R122">
            <v>0</v>
          </cell>
          <cell r="S122">
            <v>0</v>
          </cell>
        </row>
        <row r="123">
          <cell r="B123" t="str">
            <v>Power Systems</v>
          </cell>
          <cell r="C123">
            <v>472</v>
          </cell>
          <cell r="D123" t="str">
            <v>Not A &amp; G</v>
          </cell>
          <cell r="E123">
            <v>4719</v>
          </cell>
          <cell r="F123" t="str">
            <v>Dsbn - Boca Raton Supvs/Dsn</v>
          </cell>
          <cell r="G123" t="str">
            <v>XM</v>
          </cell>
          <cell r="H123" t="str">
            <v>I</v>
          </cell>
          <cell r="I123" t="str">
            <v>01MD6</v>
          </cell>
          <cell r="J123" t="str">
            <v>CUSTOMER PROJECT MANAGER I</v>
          </cell>
          <cell r="K123">
            <v>1</v>
          </cell>
          <cell r="L123">
            <v>25.79</v>
          </cell>
          <cell r="M123">
            <v>25.79</v>
          </cell>
          <cell r="N123" t="str">
            <v>Spv/Sup</v>
          </cell>
          <cell r="O123">
            <v>0</v>
          </cell>
          <cell r="P123">
            <v>25.79</v>
          </cell>
          <cell r="Q123">
            <v>0</v>
          </cell>
          <cell r="R123">
            <v>0</v>
          </cell>
          <cell r="S123">
            <v>0</v>
          </cell>
        </row>
        <row r="124">
          <cell r="B124" t="str">
            <v>Power Systems</v>
          </cell>
          <cell r="C124">
            <v>58</v>
          </cell>
          <cell r="D124" t="str">
            <v>A &amp; G</v>
          </cell>
          <cell r="E124">
            <v>118</v>
          </cell>
          <cell r="F124" t="str">
            <v>Distrib Performance</v>
          </cell>
          <cell r="G124" t="str">
            <v>XM</v>
          </cell>
          <cell r="H124" t="str">
            <v>I</v>
          </cell>
          <cell r="I124" t="str">
            <v>01DE9</v>
          </cell>
          <cell r="J124" t="str">
            <v>ANALYST I</v>
          </cell>
          <cell r="K124">
            <v>1</v>
          </cell>
          <cell r="L124">
            <v>32.39</v>
          </cell>
          <cell r="M124">
            <v>32.39</v>
          </cell>
          <cell r="N124" t="str">
            <v>A &amp; G</v>
          </cell>
          <cell r="O124">
            <v>32.39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 t="str">
            <v>Power Systems</v>
          </cell>
          <cell r="C125">
            <v>58</v>
          </cell>
          <cell r="D125" t="str">
            <v>A &amp; G</v>
          </cell>
          <cell r="E125">
            <v>118</v>
          </cell>
          <cell r="F125" t="str">
            <v>Distrib Performance</v>
          </cell>
          <cell r="G125" t="str">
            <v>XM</v>
          </cell>
          <cell r="H125" t="str">
            <v>I</v>
          </cell>
          <cell r="I125" t="str">
            <v>01DF2</v>
          </cell>
          <cell r="J125" t="str">
            <v>ANALYST II</v>
          </cell>
          <cell r="K125">
            <v>1</v>
          </cell>
          <cell r="L125">
            <v>26.9</v>
          </cell>
          <cell r="M125">
            <v>26.9</v>
          </cell>
          <cell r="N125" t="str">
            <v>A &amp; G</v>
          </cell>
          <cell r="O125">
            <v>26.9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 t="str">
            <v>Power Systems</v>
          </cell>
          <cell r="C126">
            <v>58</v>
          </cell>
          <cell r="D126" t="str">
            <v>A &amp; G</v>
          </cell>
          <cell r="E126">
            <v>118</v>
          </cell>
          <cell r="F126" t="str">
            <v>Distrib Performance</v>
          </cell>
          <cell r="G126" t="str">
            <v>XM</v>
          </cell>
          <cell r="H126" t="str">
            <v>S</v>
          </cell>
          <cell r="I126" t="str">
            <v>01M05</v>
          </cell>
          <cell r="J126" t="str">
            <v>DISTRIBUTION SUPV I</v>
          </cell>
          <cell r="K126">
            <v>1</v>
          </cell>
          <cell r="L126">
            <v>40.380000000000003</v>
          </cell>
          <cell r="M126">
            <v>40.380000000000003</v>
          </cell>
          <cell r="N126" t="str">
            <v>A &amp; G</v>
          </cell>
          <cell r="O126">
            <v>40.380000000000003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 t="str">
            <v>Power Systems</v>
          </cell>
          <cell r="C127">
            <v>58</v>
          </cell>
          <cell r="D127" t="str">
            <v>A &amp; G</v>
          </cell>
          <cell r="E127">
            <v>118</v>
          </cell>
          <cell r="F127" t="str">
            <v>Distrib Performance</v>
          </cell>
          <cell r="G127" t="str">
            <v>XM</v>
          </cell>
          <cell r="H127" t="str">
            <v>I</v>
          </cell>
          <cell r="I127" t="str">
            <v>01MA4</v>
          </cell>
          <cell r="J127" t="str">
            <v>SR DISTRIBUTION ANALYST</v>
          </cell>
          <cell r="K127">
            <v>1</v>
          </cell>
          <cell r="L127">
            <v>32.200000000000003</v>
          </cell>
          <cell r="M127">
            <v>32.200000000000003</v>
          </cell>
          <cell r="N127" t="str">
            <v>A &amp; G</v>
          </cell>
          <cell r="O127">
            <v>32.200000000000003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 t="str">
            <v>Power Systems</v>
          </cell>
          <cell r="C128">
            <v>58</v>
          </cell>
          <cell r="D128" t="str">
            <v>A &amp; G</v>
          </cell>
          <cell r="E128">
            <v>118</v>
          </cell>
          <cell r="F128" t="str">
            <v>Distrib Performance</v>
          </cell>
          <cell r="G128" t="str">
            <v>XM</v>
          </cell>
          <cell r="H128" t="str">
            <v>I</v>
          </cell>
          <cell r="I128" t="str">
            <v>01MA4</v>
          </cell>
          <cell r="J128" t="str">
            <v>SR DISTRIBUTION ANALYST</v>
          </cell>
          <cell r="K128">
            <v>1</v>
          </cell>
          <cell r="L128">
            <v>32.5</v>
          </cell>
          <cell r="M128">
            <v>32.5</v>
          </cell>
          <cell r="N128" t="str">
            <v>A &amp; G</v>
          </cell>
          <cell r="O128">
            <v>32.5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 t="str">
            <v>Power Systems</v>
          </cell>
          <cell r="C129">
            <v>58</v>
          </cell>
          <cell r="D129" t="str">
            <v>A &amp; G</v>
          </cell>
          <cell r="E129">
            <v>118</v>
          </cell>
          <cell r="F129" t="str">
            <v>Distrib Performance</v>
          </cell>
          <cell r="G129" t="str">
            <v>XM</v>
          </cell>
          <cell r="H129" t="str">
            <v>I</v>
          </cell>
          <cell r="I129" t="str">
            <v>01MA4</v>
          </cell>
          <cell r="J129" t="str">
            <v>SR DISTRIBUTION ANALYST</v>
          </cell>
          <cell r="K129">
            <v>1</v>
          </cell>
          <cell r="L129">
            <v>34.21</v>
          </cell>
          <cell r="M129">
            <v>34.21</v>
          </cell>
          <cell r="N129" t="str">
            <v>A &amp; G</v>
          </cell>
          <cell r="O129">
            <v>34.21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 t="str">
            <v>Power Systems</v>
          </cell>
          <cell r="C130">
            <v>58</v>
          </cell>
          <cell r="D130" t="str">
            <v>A &amp; G</v>
          </cell>
          <cell r="E130">
            <v>118</v>
          </cell>
          <cell r="F130" t="str">
            <v>Distrib Performance</v>
          </cell>
          <cell r="G130" t="str">
            <v>XM</v>
          </cell>
          <cell r="H130" t="str">
            <v>I</v>
          </cell>
          <cell r="I130" t="str">
            <v>01MA4</v>
          </cell>
          <cell r="J130" t="str">
            <v>SR DISTRIBUTION ANALYST</v>
          </cell>
          <cell r="K130">
            <v>1</v>
          </cell>
          <cell r="L130">
            <v>35.53</v>
          </cell>
          <cell r="M130">
            <v>35.53</v>
          </cell>
          <cell r="N130" t="str">
            <v>A &amp; G</v>
          </cell>
          <cell r="O130">
            <v>35.53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 t="str">
            <v>Power Systems</v>
          </cell>
          <cell r="C131">
            <v>58</v>
          </cell>
          <cell r="D131" t="str">
            <v>A &amp; G</v>
          </cell>
          <cell r="E131">
            <v>118</v>
          </cell>
          <cell r="F131" t="str">
            <v>Distrib Performance</v>
          </cell>
          <cell r="G131" t="str">
            <v>XM</v>
          </cell>
          <cell r="H131" t="str">
            <v>I</v>
          </cell>
          <cell r="I131" t="str">
            <v>01MA4</v>
          </cell>
          <cell r="J131" t="str">
            <v>SR DISTRIBUTION ANALYST</v>
          </cell>
          <cell r="K131">
            <v>1</v>
          </cell>
          <cell r="L131">
            <v>36.479999999999997</v>
          </cell>
          <cell r="M131">
            <v>36.479999999999997</v>
          </cell>
          <cell r="N131" t="str">
            <v>A &amp; G</v>
          </cell>
          <cell r="O131">
            <v>36.479999999999997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 t="str">
            <v>Power Systems</v>
          </cell>
          <cell r="C132">
            <v>58</v>
          </cell>
          <cell r="D132" t="str">
            <v>A &amp; G</v>
          </cell>
          <cell r="E132">
            <v>118</v>
          </cell>
          <cell r="F132" t="str">
            <v>Distrib Performance</v>
          </cell>
          <cell r="G132" t="str">
            <v>XM</v>
          </cell>
          <cell r="H132" t="str">
            <v>I</v>
          </cell>
          <cell r="I132" t="str">
            <v>01MB4</v>
          </cell>
          <cell r="J132" t="str">
            <v>DISTRIBUTION ANALYST I</v>
          </cell>
          <cell r="K132">
            <v>1</v>
          </cell>
          <cell r="L132">
            <v>28.65</v>
          </cell>
          <cell r="M132">
            <v>28.65</v>
          </cell>
          <cell r="N132" t="str">
            <v>A &amp; G</v>
          </cell>
          <cell r="O132">
            <v>28.65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 t="str">
            <v>Power Systems</v>
          </cell>
          <cell r="C133">
            <v>58</v>
          </cell>
          <cell r="D133" t="str">
            <v>A &amp; G</v>
          </cell>
          <cell r="E133">
            <v>118</v>
          </cell>
          <cell r="F133" t="str">
            <v>Distrib Performance</v>
          </cell>
          <cell r="G133" t="str">
            <v>XM</v>
          </cell>
          <cell r="H133" t="str">
            <v>I</v>
          </cell>
          <cell r="I133" t="str">
            <v>01MB4</v>
          </cell>
          <cell r="J133" t="str">
            <v>DISTRIBUTION ANALYST I</v>
          </cell>
          <cell r="K133">
            <v>1</v>
          </cell>
          <cell r="L133">
            <v>29.79</v>
          </cell>
          <cell r="M133">
            <v>29.79</v>
          </cell>
          <cell r="N133" t="str">
            <v>A &amp; G</v>
          </cell>
          <cell r="O133">
            <v>29.79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 t="str">
            <v>Power Systems</v>
          </cell>
          <cell r="C134">
            <v>58</v>
          </cell>
          <cell r="D134" t="str">
            <v>A &amp; G</v>
          </cell>
          <cell r="E134">
            <v>118</v>
          </cell>
          <cell r="F134" t="str">
            <v>Distrib Performance</v>
          </cell>
          <cell r="G134" t="str">
            <v>XM</v>
          </cell>
          <cell r="H134" t="str">
            <v>I</v>
          </cell>
          <cell r="I134" t="str">
            <v>01MB4</v>
          </cell>
          <cell r="J134" t="str">
            <v>DISTRIBUTION ANALYST I</v>
          </cell>
          <cell r="K134">
            <v>1</v>
          </cell>
          <cell r="L134">
            <v>30.36</v>
          </cell>
          <cell r="M134">
            <v>30.36</v>
          </cell>
          <cell r="N134" t="str">
            <v>A &amp; G</v>
          </cell>
          <cell r="O134">
            <v>30.36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 t="str">
            <v>Power Systems</v>
          </cell>
          <cell r="C135">
            <v>58</v>
          </cell>
          <cell r="D135" t="str">
            <v>A &amp; G</v>
          </cell>
          <cell r="E135">
            <v>118</v>
          </cell>
          <cell r="F135" t="str">
            <v>Distrib Performance</v>
          </cell>
          <cell r="G135" t="str">
            <v>XM</v>
          </cell>
          <cell r="H135" t="str">
            <v>I</v>
          </cell>
          <cell r="I135" t="str">
            <v>01MB4</v>
          </cell>
          <cell r="J135" t="str">
            <v>DISTRIBUTION ANALYST I</v>
          </cell>
          <cell r="K135">
            <v>1</v>
          </cell>
          <cell r="L135">
            <v>30.68</v>
          </cell>
          <cell r="M135">
            <v>30.68</v>
          </cell>
          <cell r="N135" t="str">
            <v>A &amp; G</v>
          </cell>
          <cell r="O135">
            <v>30.68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 t="str">
            <v>Power Systems</v>
          </cell>
          <cell r="C136">
            <v>58</v>
          </cell>
          <cell r="D136" t="str">
            <v>A &amp; G</v>
          </cell>
          <cell r="E136">
            <v>118</v>
          </cell>
          <cell r="F136" t="str">
            <v>Distrib Performance</v>
          </cell>
          <cell r="G136" t="str">
            <v>XM</v>
          </cell>
          <cell r="H136" t="str">
            <v>I</v>
          </cell>
          <cell r="I136" t="str">
            <v>01MB4</v>
          </cell>
          <cell r="J136" t="str">
            <v>DISTRIBUTION ANALYST I</v>
          </cell>
          <cell r="K136">
            <v>1</v>
          </cell>
          <cell r="L136">
            <v>31.25</v>
          </cell>
          <cell r="M136">
            <v>31.25</v>
          </cell>
          <cell r="N136" t="str">
            <v>A &amp; G</v>
          </cell>
          <cell r="O136">
            <v>31.25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 t="str">
            <v>Power Systems</v>
          </cell>
          <cell r="C137">
            <v>58</v>
          </cell>
          <cell r="D137" t="str">
            <v>A &amp; G</v>
          </cell>
          <cell r="E137">
            <v>118</v>
          </cell>
          <cell r="F137" t="str">
            <v>Distrib Performance</v>
          </cell>
          <cell r="G137" t="str">
            <v>XM</v>
          </cell>
          <cell r="H137" t="str">
            <v>D</v>
          </cell>
          <cell r="I137" t="str">
            <v>01MB8</v>
          </cell>
          <cell r="J137" t="str">
            <v>DIRECTOR BUDGETS &amp; PERFORMANCE</v>
          </cell>
          <cell r="K137">
            <v>1</v>
          </cell>
          <cell r="L137">
            <v>67.44</v>
          </cell>
          <cell r="M137">
            <v>67.44</v>
          </cell>
          <cell r="N137" t="str">
            <v>A &amp; G</v>
          </cell>
          <cell r="O137">
            <v>67.44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 t="str">
            <v>Power Systems</v>
          </cell>
          <cell r="C138">
            <v>58</v>
          </cell>
          <cell r="D138" t="str">
            <v>A &amp; G</v>
          </cell>
          <cell r="E138">
            <v>118</v>
          </cell>
          <cell r="F138" t="str">
            <v>Distrib Performance</v>
          </cell>
          <cell r="G138" t="str">
            <v>XM</v>
          </cell>
          <cell r="H138" t="str">
            <v>S</v>
          </cell>
          <cell r="I138" t="str">
            <v>01MQ1</v>
          </cell>
          <cell r="J138" t="str">
            <v>OPERATIONS SUPPORT SUPV I</v>
          </cell>
          <cell r="K138">
            <v>1</v>
          </cell>
          <cell r="L138">
            <v>39.25</v>
          </cell>
          <cell r="M138">
            <v>39.25</v>
          </cell>
          <cell r="N138" t="str">
            <v>A &amp; G</v>
          </cell>
          <cell r="O138">
            <v>39.25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 t="str">
            <v>Power Systems</v>
          </cell>
          <cell r="C139">
            <v>58</v>
          </cell>
          <cell r="D139" t="str">
            <v>A &amp; G</v>
          </cell>
          <cell r="E139">
            <v>118</v>
          </cell>
          <cell r="F139" t="str">
            <v>Distrib Performance</v>
          </cell>
          <cell r="G139" t="str">
            <v>XM</v>
          </cell>
          <cell r="H139" t="str">
            <v>S</v>
          </cell>
          <cell r="I139" t="str">
            <v>01MQ1</v>
          </cell>
          <cell r="J139" t="str">
            <v>OPERATIONS SUPPORT SUPV I</v>
          </cell>
          <cell r="K139">
            <v>2</v>
          </cell>
          <cell r="L139">
            <v>40.5</v>
          </cell>
          <cell r="M139">
            <v>81</v>
          </cell>
          <cell r="N139" t="str">
            <v>A &amp; G</v>
          </cell>
          <cell r="O139">
            <v>81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 t="str">
            <v>Power Systems</v>
          </cell>
          <cell r="C140">
            <v>58</v>
          </cell>
          <cell r="D140" t="str">
            <v>A &amp; G</v>
          </cell>
          <cell r="E140">
            <v>118</v>
          </cell>
          <cell r="F140" t="str">
            <v>Distrib Performance</v>
          </cell>
          <cell r="G140" t="str">
            <v>XM</v>
          </cell>
          <cell r="H140" t="str">
            <v>M</v>
          </cell>
          <cell r="I140" t="str">
            <v>01MTP</v>
          </cell>
          <cell r="J140" t="str">
            <v>MGR COST &amp; PERFORMANCE</v>
          </cell>
          <cell r="K140">
            <v>1</v>
          </cell>
          <cell r="L140">
            <v>46.84</v>
          </cell>
          <cell r="M140">
            <v>46.84</v>
          </cell>
          <cell r="N140" t="str">
            <v>A &amp; G</v>
          </cell>
          <cell r="O140">
            <v>46.84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 t="str">
            <v>Power Systems</v>
          </cell>
          <cell r="C141">
            <v>58</v>
          </cell>
          <cell r="D141" t="str">
            <v>A &amp; G</v>
          </cell>
          <cell r="E141">
            <v>118</v>
          </cell>
          <cell r="F141" t="str">
            <v>Distrib Performance</v>
          </cell>
          <cell r="G141" t="str">
            <v>XM</v>
          </cell>
          <cell r="H141" t="str">
            <v>I</v>
          </cell>
          <cell r="I141" t="str">
            <v>01TF6</v>
          </cell>
          <cell r="J141" t="str">
            <v>POWER DELIVERY ADMINISTRATOR I</v>
          </cell>
          <cell r="K141">
            <v>1</v>
          </cell>
          <cell r="L141">
            <v>22.75</v>
          </cell>
          <cell r="M141">
            <v>22.75</v>
          </cell>
          <cell r="N141" t="str">
            <v>A &amp; G</v>
          </cell>
          <cell r="O141">
            <v>22.75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 t="str">
            <v>Power Systems</v>
          </cell>
          <cell r="C142">
            <v>58</v>
          </cell>
          <cell r="D142" t="str">
            <v>A &amp; G</v>
          </cell>
          <cell r="E142">
            <v>118</v>
          </cell>
          <cell r="F142" t="str">
            <v>Distrib Performance</v>
          </cell>
          <cell r="G142" t="str">
            <v>NB</v>
          </cell>
          <cell r="H142" t="str">
            <v>I</v>
          </cell>
          <cell r="I142" t="str">
            <v>01X63</v>
          </cell>
          <cell r="J142" t="str">
            <v>ADMINISTRATIVE SPECIALIST I</v>
          </cell>
          <cell r="K142">
            <v>1</v>
          </cell>
          <cell r="L142">
            <v>13.79</v>
          </cell>
          <cell r="M142">
            <v>13.79</v>
          </cell>
          <cell r="N142" t="str">
            <v>A &amp; G</v>
          </cell>
          <cell r="O142">
            <v>13.79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 t="str">
            <v>Power Systems</v>
          </cell>
          <cell r="C143">
            <v>58</v>
          </cell>
          <cell r="D143" t="str">
            <v>A &amp; G</v>
          </cell>
          <cell r="E143">
            <v>118</v>
          </cell>
          <cell r="F143" t="str">
            <v>Distrib Performance</v>
          </cell>
          <cell r="G143" t="str">
            <v>NB</v>
          </cell>
          <cell r="H143" t="str">
            <v>I</v>
          </cell>
          <cell r="I143" t="str">
            <v>01X64</v>
          </cell>
          <cell r="J143" t="str">
            <v>ADMINISTRATIVE TECHNICIAN</v>
          </cell>
          <cell r="K143">
            <v>1</v>
          </cell>
          <cell r="L143">
            <v>19.239999999999998</v>
          </cell>
          <cell r="M143">
            <v>19.239999999999998</v>
          </cell>
          <cell r="N143" t="str">
            <v>A &amp; G</v>
          </cell>
          <cell r="O143">
            <v>19.239999999999998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 t="str">
            <v>Power Systems</v>
          </cell>
          <cell r="C144">
            <v>59</v>
          </cell>
          <cell r="D144" t="str">
            <v>A &amp; G</v>
          </cell>
          <cell r="E144">
            <v>312</v>
          </cell>
          <cell r="F144" t="str">
            <v>Dsbn Sup Svc/Contract Adm</v>
          </cell>
          <cell r="G144" t="str">
            <v>XM</v>
          </cell>
          <cell r="H144" t="str">
            <v>I</v>
          </cell>
          <cell r="I144" t="str">
            <v>01MC4</v>
          </cell>
          <cell r="J144" t="str">
            <v>DISTRIBUTION ANALYST II</v>
          </cell>
          <cell r="K144">
            <v>1</v>
          </cell>
          <cell r="L144">
            <v>23.13</v>
          </cell>
          <cell r="M144">
            <v>23.13</v>
          </cell>
          <cell r="N144" t="str">
            <v>A &amp; G</v>
          </cell>
          <cell r="O144">
            <v>23.13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 t="str">
            <v>Power Systems</v>
          </cell>
          <cell r="C145">
            <v>59</v>
          </cell>
          <cell r="D145" t="str">
            <v>A &amp; G</v>
          </cell>
          <cell r="E145">
            <v>312</v>
          </cell>
          <cell r="F145" t="str">
            <v>Dsbn Sup Svc/Contract Adm</v>
          </cell>
          <cell r="G145" t="str">
            <v>XM</v>
          </cell>
          <cell r="H145" t="str">
            <v>I</v>
          </cell>
          <cell r="I145" t="str">
            <v>01MC4</v>
          </cell>
          <cell r="J145" t="str">
            <v>DISTRIBUTION ANALYST II</v>
          </cell>
          <cell r="K145">
            <v>1</v>
          </cell>
          <cell r="L145">
            <v>25.85</v>
          </cell>
          <cell r="M145">
            <v>25.85</v>
          </cell>
          <cell r="N145" t="str">
            <v>A &amp; G</v>
          </cell>
          <cell r="O145">
            <v>25.85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 t="str">
            <v>Power Systems</v>
          </cell>
          <cell r="C146">
            <v>59</v>
          </cell>
          <cell r="D146" t="str">
            <v>A &amp; G</v>
          </cell>
          <cell r="E146">
            <v>312</v>
          </cell>
          <cell r="F146" t="str">
            <v>Dsbn Sup Svc/Contract Adm</v>
          </cell>
          <cell r="G146" t="str">
            <v>XM</v>
          </cell>
          <cell r="H146" t="str">
            <v>S</v>
          </cell>
          <cell r="I146" t="str">
            <v>01MJ5</v>
          </cell>
          <cell r="J146" t="str">
            <v>DISTRIBUTION CONTR PROCESS COO</v>
          </cell>
          <cell r="K146">
            <v>1</v>
          </cell>
          <cell r="L146">
            <v>36.43</v>
          </cell>
          <cell r="M146">
            <v>36.43</v>
          </cell>
          <cell r="N146" t="str">
            <v>A &amp; G</v>
          </cell>
          <cell r="O146">
            <v>36.43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 t="str">
            <v>Power Systems</v>
          </cell>
          <cell r="C147">
            <v>59</v>
          </cell>
          <cell r="D147" t="str">
            <v>A &amp; G</v>
          </cell>
          <cell r="E147">
            <v>312</v>
          </cell>
          <cell r="F147" t="str">
            <v>Dsbn Sup Svc/Contract Adm</v>
          </cell>
          <cell r="G147" t="str">
            <v>XM</v>
          </cell>
          <cell r="H147" t="str">
            <v>S</v>
          </cell>
          <cell r="I147" t="str">
            <v>01MJ5</v>
          </cell>
          <cell r="J147" t="str">
            <v>DISTRIBUTION CONTR PROCESS COO</v>
          </cell>
          <cell r="K147">
            <v>2</v>
          </cell>
          <cell r="L147">
            <v>36.44</v>
          </cell>
          <cell r="M147">
            <v>72.88</v>
          </cell>
          <cell r="N147" t="str">
            <v>A &amp; G</v>
          </cell>
          <cell r="O147">
            <v>72.88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 t="str">
            <v>Power Systems</v>
          </cell>
          <cell r="C148">
            <v>59</v>
          </cell>
          <cell r="D148" t="str">
            <v>A &amp; G</v>
          </cell>
          <cell r="E148">
            <v>312</v>
          </cell>
          <cell r="F148" t="str">
            <v>Dsbn Sup Svc/Contract Adm</v>
          </cell>
          <cell r="G148" t="str">
            <v>XM</v>
          </cell>
          <cell r="H148" t="str">
            <v>S</v>
          </cell>
          <cell r="I148" t="str">
            <v>01MJ5</v>
          </cell>
          <cell r="J148" t="str">
            <v>DISTRIBUTION CONTR PROCESS COO</v>
          </cell>
          <cell r="K148">
            <v>1</v>
          </cell>
          <cell r="L148">
            <v>36.46</v>
          </cell>
          <cell r="M148">
            <v>36.46</v>
          </cell>
          <cell r="N148" t="str">
            <v>A &amp; G</v>
          </cell>
          <cell r="O148">
            <v>36.46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 t="str">
            <v>Power Systems</v>
          </cell>
          <cell r="C149">
            <v>59</v>
          </cell>
          <cell r="D149" t="str">
            <v>A &amp; G</v>
          </cell>
          <cell r="E149">
            <v>312</v>
          </cell>
          <cell r="F149" t="str">
            <v>Dsbn Sup Svc/Contract Adm</v>
          </cell>
          <cell r="G149" t="str">
            <v>XM</v>
          </cell>
          <cell r="H149" t="str">
            <v>M</v>
          </cell>
          <cell r="I149" t="str">
            <v>01MK6</v>
          </cell>
          <cell r="J149" t="str">
            <v>DISTRIBUTION OPERATIONS MGR I</v>
          </cell>
          <cell r="K149">
            <v>1</v>
          </cell>
          <cell r="L149">
            <v>47.55</v>
          </cell>
          <cell r="M149">
            <v>47.55</v>
          </cell>
          <cell r="N149" t="str">
            <v>A &amp; G</v>
          </cell>
          <cell r="O149">
            <v>47.55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 t="str">
            <v>Power Systems</v>
          </cell>
          <cell r="C150">
            <v>59</v>
          </cell>
          <cell r="D150" t="str">
            <v>A &amp; G</v>
          </cell>
          <cell r="E150">
            <v>312</v>
          </cell>
          <cell r="F150" t="str">
            <v>Dsbn Sup Svc/Contract Adm</v>
          </cell>
          <cell r="G150" t="str">
            <v>XM</v>
          </cell>
          <cell r="H150" t="str">
            <v>I</v>
          </cell>
          <cell r="I150" t="str">
            <v>01ML3</v>
          </cell>
          <cell r="J150" t="str">
            <v>DISTRIBUTION SYSTEM ANALYST II</v>
          </cell>
          <cell r="K150">
            <v>1</v>
          </cell>
          <cell r="L150">
            <v>22.98</v>
          </cell>
          <cell r="M150">
            <v>22.98</v>
          </cell>
          <cell r="N150" t="str">
            <v>A &amp; G</v>
          </cell>
          <cell r="O150">
            <v>22.98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 t="str">
            <v>Power Systems</v>
          </cell>
          <cell r="C151">
            <v>59</v>
          </cell>
          <cell r="D151" t="str">
            <v>A &amp; G</v>
          </cell>
          <cell r="E151">
            <v>312</v>
          </cell>
          <cell r="F151" t="str">
            <v>Dsbn Sup Svc/Contract Adm</v>
          </cell>
          <cell r="G151" t="str">
            <v>XM</v>
          </cell>
          <cell r="H151" t="str">
            <v>S</v>
          </cell>
          <cell r="I151" t="str">
            <v>01MQ1</v>
          </cell>
          <cell r="J151" t="str">
            <v>OPERATIONS SUPPORT SUPV I</v>
          </cell>
          <cell r="K151">
            <v>1</v>
          </cell>
          <cell r="L151">
            <v>41.08</v>
          </cell>
          <cell r="M151">
            <v>41.08</v>
          </cell>
          <cell r="N151" t="str">
            <v>A &amp; G</v>
          </cell>
          <cell r="O151">
            <v>41.08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 t="str">
            <v>Power Systems</v>
          </cell>
          <cell r="C152">
            <v>59</v>
          </cell>
          <cell r="D152" t="str">
            <v>A &amp; G</v>
          </cell>
          <cell r="E152">
            <v>312</v>
          </cell>
          <cell r="F152" t="str">
            <v>Dsbn Sup Svc/Contract Adm</v>
          </cell>
          <cell r="G152" t="str">
            <v>NB</v>
          </cell>
          <cell r="H152" t="str">
            <v>I</v>
          </cell>
          <cell r="I152" t="str">
            <v>01X62</v>
          </cell>
          <cell r="J152" t="str">
            <v>ADMINISTRATIVE SPECIALIST II</v>
          </cell>
          <cell r="K152">
            <v>1</v>
          </cell>
          <cell r="L152">
            <v>13.4</v>
          </cell>
          <cell r="M152">
            <v>13.4</v>
          </cell>
          <cell r="N152" t="str">
            <v>A &amp; G</v>
          </cell>
          <cell r="O152">
            <v>13.4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 t="str">
            <v>Power Systems</v>
          </cell>
          <cell r="C153">
            <v>59</v>
          </cell>
          <cell r="D153" t="str">
            <v>A &amp; G</v>
          </cell>
          <cell r="E153">
            <v>312</v>
          </cell>
          <cell r="F153" t="str">
            <v>Dsbn Sup Svc/Contract Adm</v>
          </cell>
          <cell r="G153" t="str">
            <v>NB</v>
          </cell>
          <cell r="H153" t="str">
            <v>I</v>
          </cell>
          <cell r="I153" t="str">
            <v>01X62</v>
          </cell>
          <cell r="J153" t="str">
            <v>ADMINISTRATIVE SPECIALIST II</v>
          </cell>
          <cell r="K153">
            <v>1</v>
          </cell>
          <cell r="L153">
            <v>14.19</v>
          </cell>
          <cell r="M153">
            <v>14.19</v>
          </cell>
          <cell r="N153" t="str">
            <v>A &amp; G</v>
          </cell>
          <cell r="O153">
            <v>14.19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 t="str">
            <v>Power Systems</v>
          </cell>
          <cell r="C154">
            <v>59</v>
          </cell>
          <cell r="D154" t="str">
            <v>A &amp; G</v>
          </cell>
          <cell r="E154">
            <v>312</v>
          </cell>
          <cell r="F154" t="str">
            <v>Dsbn Sup Svc/Contract Adm</v>
          </cell>
          <cell r="G154" t="str">
            <v>NB</v>
          </cell>
          <cell r="H154" t="str">
            <v>I</v>
          </cell>
          <cell r="I154" t="str">
            <v>01X63</v>
          </cell>
          <cell r="J154" t="str">
            <v>ADMINISTRATIVE SPECIALIST I</v>
          </cell>
          <cell r="K154">
            <v>1</v>
          </cell>
          <cell r="L154">
            <v>14.34</v>
          </cell>
          <cell r="M154">
            <v>14.34</v>
          </cell>
          <cell r="N154" t="str">
            <v>A &amp; G</v>
          </cell>
          <cell r="O154">
            <v>14.34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 t="str">
            <v>Power Systems</v>
          </cell>
          <cell r="C155">
            <v>472</v>
          </cell>
          <cell r="D155" t="str">
            <v>Not A &amp; G</v>
          </cell>
          <cell r="E155">
            <v>4719</v>
          </cell>
          <cell r="F155" t="str">
            <v>Dsbn - Boca Raton Supvs/Dsn</v>
          </cell>
          <cell r="G155" t="str">
            <v>XM</v>
          </cell>
          <cell r="H155" t="str">
            <v>I</v>
          </cell>
          <cell r="I155" t="str">
            <v>01MD6</v>
          </cell>
          <cell r="J155" t="str">
            <v>CUSTOMER PROJECT MGR I</v>
          </cell>
          <cell r="K155">
            <v>1</v>
          </cell>
          <cell r="L155">
            <v>24.78</v>
          </cell>
          <cell r="M155">
            <v>24.78</v>
          </cell>
          <cell r="N155" t="str">
            <v>Spv/Sup</v>
          </cell>
          <cell r="O155">
            <v>0</v>
          </cell>
          <cell r="P155">
            <v>24.78</v>
          </cell>
          <cell r="Q155">
            <v>0</v>
          </cell>
          <cell r="R155">
            <v>0</v>
          </cell>
          <cell r="S155">
            <v>0</v>
          </cell>
        </row>
        <row r="156">
          <cell r="B156" t="str">
            <v>Power Systems</v>
          </cell>
          <cell r="C156">
            <v>472</v>
          </cell>
          <cell r="D156" t="str">
            <v>Not A &amp; G</v>
          </cell>
          <cell r="E156">
            <v>4719</v>
          </cell>
          <cell r="F156" t="str">
            <v>Dsbn - Boca Raton Supvs/Dsn</v>
          </cell>
          <cell r="G156" t="str">
            <v>XM</v>
          </cell>
          <cell r="H156" t="str">
            <v>I</v>
          </cell>
          <cell r="I156" t="str">
            <v>01MD6</v>
          </cell>
          <cell r="J156" t="str">
            <v>CUSTOMER PROJECT MGR I</v>
          </cell>
          <cell r="K156">
            <v>1</v>
          </cell>
          <cell r="L156">
            <v>25.14</v>
          </cell>
          <cell r="M156">
            <v>25.14</v>
          </cell>
          <cell r="N156" t="str">
            <v>Spv/Sup</v>
          </cell>
          <cell r="O156">
            <v>0</v>
          </cell>
          <cell r="P156">
            <v>25.14</v>
          </cell>
          <cell r="Q156">
            <v>0</v>
          </cell>
          <cell r="R156">
            <v>0</v>
          </cell>
          <cell r="S156">
            <v>0</v>
          </cell>
        </row>
        <row r="157">
          <cell r="B157" t="str">
            <v>Power Systems</v>
          </cell>
          <cell r="C157">
            <v>472</v>
          </cell>
          <cell r="D157" t="str">
            <v>Not A &amp; G</v>
          </cell>
          <cell r="E157">
            <v>4719</v>
          </cell>
          <cell r="F157" t="str">
            <v>Dsbn - Boca Raton Supvs/Dsn</v>
          </cell>
          <cell r="G157" t="str">
            <v>XM</v>
          </cell>
          <cell r="H157" t="str">
            <v>I</v>
          </cell>
          <cell r="I157" t="str">
            <v>01MD7</v>
          </cell>
          <cell r="J157" t="str">
            <v>CUSTOMER PROJECT MGR</v>
          </cell>
          <cell r="K157">
            <v>1</v>
          </cell>
          <cell r="L157">
            <v>27.13</v>
          </cell>
          <cell r="M157">
            <v>27.13</v>
          </cell>
          <cell r="N157" t="str">
            <v>Spv/Sup</v>
          </cell>
          <cell r="O157">
            <v>0</v>
          </cell>
          <cell r="P157">
            <v>27.13</v>
          </cell>
          <cell r="Q157">
            <v>0</v>
          </cell>
          <cell r="R157">
            <v>0</v>
          </cell>
          <cell r="S157">
            <v>0</v>
          </cell>
        </row>
        <row r="158">
          <cell r="B158" t="str">
            <v>Power Systems</v>
          </cell>
          <cell r="C158">
            <v>472</v>
          </cell>
          <cell r="D158" t="str">
            <v>Not A &amp; G</v>
          </cell>
          <cell r="E158">
            <v>4719</v>
          </cell>
          <cell r="F158" t="str">
            <v>Dsbn - Boca Raton Supvs/Dsn</v>
          </cell>
          <cell r="G158" t="str">
            <v>XM</v>
          </cell>
          <cell r="H158" t="str">
            <v>I</v>
          </cell>
          <cell r="I158" t="str">
            <v>01MD7</v>
          </cell>
          <cell r="J158" t="str">
            <v>CUSTOMER PROJECT MGR</v>
          </cell>
          <cell r="K158">
            <v>1</v>
          </cell>
          <cell r="L158">
            <v>28.66</v>
          </cell>
          <cell r="M158">
            <v>28.66</v>
          </cell>
          <cell r="N158" t="str">
            <v>Spv/Sup</v>
          </cell>
          <cell r="O158">
            <v>0</v>
          </cell>
          <cell r="P158">
            <v>28.66</v>
          </cell>
          <cell r="Q158">
            <v>0</v>
          </cell>
          <cell r="R158">
            <v>0</v>
          </cell>
          <cell r="S158">
            <v>0</v>
          </cell>
        </row>
        <row r="159">
          <cell r="B159" t="str">
            <v>Power Systems</v>
          </cell>
          <cell r="C159">
            <v>472</v>
          </cell>
          <cell r="D159" t="str">
            <v>Not A &amp; G</v>
          </cell>
          <cell r="E159">
            <v>4719</v>
          </cell>
          <cell r="F159" t="str">
            <v>Dsbn - Boca Raton Supvs/Dsn</v>
          </cell>
          <cell r="G159" t="str">
            <v>XM</v>
          </cell>
          <cell r="H159" t="str">
            <v>I</v>
          </cell>
          <cell r="I159" t="str">
            <v>01MD7</v>
          </cell>
          <cell r="J159" t="str">
            <v>CUSTOMER PROJECT MGR</v>
          </cell>
          <cell r="K159">
            <v>1</v>
          </cell>
          <cell r="L159">
            <v>28.95</v>
          </cell>
          <cell r="M159">
            <v>28.95</v>
          </cell>
          <cell r="N159" t="str">
            <v>Spv/Sup</v>
          </cell>
          <cell r="O159">
            <v>0</v>
          </cell>
          <cell r="P159">
            <v>28.95</v>
          </cell>
          <cell r="Q159">
            <v>0</v>
          </cell>
          <cell r="R159">
            <v>0</v>
          </cell>
          <cell r="S159">
            <v>0</v>
          </cell>
        </row>
        <row r="160">
          <cell r="B160" t="str">
            <v>Power Systems</v>
          </cell>
          <cell r="C160">
            <v>472</v>
          </cell>
          <cell r="D160" t="str">
            <v>Not A &amp; G</v>
          </cell>
          <cell r="E160">
            <v>4719</v>
          </cell>
          <cell r="F160" t="str">
            <v>Dsbn - Boca Raton Supvs/Dsn</v>
          </cell>
          <cell r="G160" t="str">
            <v>XM</v>
          </cell>
          <cell r="H160" t="str">
            <v>I</v>
          </cell>
          <cell r="I160" t="str">
            <v>01MD7</v>
          </cell>
          <cell r="J160" t="str">
            <v>CUSTOMER PROJECT MGR</v>
          </cell>
          <cell r="K160">
            <v>1</v>
          </cell>
          <cell r="L160">
            <v>29.38</v>
          </cell>
          <cell r="M160">
            <v>29.38</v>
          </cell>
          <cell r="N160" t="str">
            <v>Spv/Sup</v>
          </cell>
          <cell r="O160">
            <v>0</v>
          </cell>
          <cell r="P160">
            <v>29.38</v>
          </cell>
          <cell r="Q160">
            <v>0</v>
          </cell>
          <cell r="R160">
            <v>0</v>
          </cell>
          <cell r="S160">
            <v>0</v>
          </cell>
        </row>
        <row r="161">
          <cell r="B161" t="str">
            <v>Power Systems</v>
          </cell>
          <cell r="C161">
            <v>61</v>
          </cell>
          <cell r="D161" t="str">
            <v>A &amp; G</v>
          </cell>
          <cell r="E161">
            <v>6061</v>
          </cell>
          <cell r="F161" t="str">
            <v>Transmission Operatn</v>
          </cell>
          <cell r="G161" t="str">
            <v>XM</v>
          </cell>
          <cell r="H161" t="str">
            <v>P</v>
          </cell>
          <cell r="I161" t="str">
            <v>01DE5</v>
          </cell>
          <cell r="J161" t="str">
            <v>PRINCIPAL ENGINEER</v>
          </cell>
          <cell r="K161">
            <v>1</v>
          </cell>
          <cell r="L161">
            <v>40.5</v>
          </cell>
          <cell r="M161">
            <v>40.5</v>
          </cell>
          <cell r="N161" t="str">
            <v>A &amp; G</v>
          </cell>
          <cell r="O161">
            <v>40.5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 t="str">
            <v>Power Systems</v>
          </cell>
          <cell r="C162">
            <v>61</v>
          </cell>
          <cell r="D162" t="str">
            <v>A &amp; G</v>
          </cell>
          <cell r="E162">
            <v>6061</v>
          </cell>
          <cell r="F162" t="str">
            <v>Transmission Operatn</v>
          </cell>
          <cell r="G162" t="str">
            <v>XM</v>
          </cell>
          <cell r="H162" t="str">
            <v>P</v>
          </cell>
          <cell r="I162" t="str">
            <v>01DE5</v>
          </cell>
          <cell r="J162" t="str">
            <v>PRINCIPAL ENGINEER</v>
          </cell>
          <cell r="K162">
            <v>1</v>
          </cell>
          <cell r="L162">
            <v>43.11</v>
          </cell>
          <cell r="M162">
            <v>43.11</v>
          </cell>
          <cell r="N162" t="str">
            <v>A &amp; G</v>
          </cell>
          <cell r="O162">
            <v>43.11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 t="str">
            <v>Power Systems</v>
          </cell>
          <cell r="C163">
            <v>61</v>
          </cell>
          <cell r="D163" t="str">
            <v>A &amp; G</v>
          </cell>
          <cell r="E163">
            <v>6061</v>
          </cell>
          <cell r="F163" t="str">
            <v>Transmission Operatn</v>
          </cell>
          <cell r="G163" t="str">
            <v>XM</v>
          </cell>
          <cell r="H163" t="str">
            <v>I</v>
          </cell>
          <cell r="I163" t="str">
            <v>01M12</v>
          </cell>
          <cell r="J163" t="str">
            <v>SR UTILITY ARBORIST</v>
          </cell>
          <cell r="K163">
            <v>1</v>
          </cell>
          <cell r="L163">
            <v>26.85</v>
          </cell>
          <cell r="M163">
            <v>26.85</v>
          </cell>
          <cell r="N163" t="str">
            <v>A &amp; G</v>
          </cell>
          <cell r="O163">
            <v>26.85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 t="str">
            <v>Power Systems</v>
          </cell>
          <cell r="C164">
            <v>61</v>
          </cell>
          <cell r="D164" t="str">
            <v>A &amp; G</v>
          </cell>
          <cell r="E164">
            <v>6061</v>
          </cell>
          <cell r="F164" t="str">
            <v>Transmission Operatn</v>
          </cell>
          <cell r="G164" t="str">
            <v>XM</v>
          </cell>
          <cell r="H164" t="str">
            <v>I</v>
          </cell>
          <cell r="I164" t="str">
            <v>01M12</v>
          </cell>
          <cell r="J164" t="str">
            <v>SR UTILITY ARBORIST</v>
          </cell>
          <cell r="K164">
            <v>1</v>
          </cell>
          <cell r="L164">
            <v>27.75</v>
          </cell>
          <cell r="M164">
            <v>27.75</v>
          </cell>
          <cell r="N164" t="str">
            <v>A &amp; G</v>
          </cell>
          <cell r="O164">
            <v>27.75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 t="str">
            <v>Power Systems</v>
          </cell>
          <cell r="C165">
            <v>61</v>
          </cell>
          <cell r="D165" t="str">
            <v>A &amp; G</v>
          </cell>
          <cell r="E165">
            <v>6061</v>
          </cell>
          <cell r="F165" t="str">
            <v>Transmission Operatn</v>
          </cell>
          <cell r="G165" t="str">
            <v>XM</v>
          </cell>
          <cell r="H165" t="str">
            <v>I</v>
          </cell>
          <cell r="I165" t="str">
            <v>01M12</v>
          </cell>
          <cell r="J165" t="str">
            <v>SR UTILITY ARBORIST</v>
          </cell>
          <cell r="K165">
            <v>1</v>
          </cell>
          <cell r="L165">
            <v>28.38</v>
          </cell>
          <cell r="M165">
            <v>28.38</v>
          </cell>
          <cell r="N165" t="str">
            <v>A &amp; G</v>
          </cell>
          <cell r="O165">
            <v>28.38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 t="str">
            <v>Power Systems</v>
          </cell>
          <cell r="C166">
            <v>61</v>
          </cell>
          <cell r="D166" t="str">
            <v>A &amp; G</v>
          </cell>
          <cell r="E166">
            <v>6061</v>
          </cell>
          <cell r="F166" t="str">
            <v>Transmission Operatn</v>
          </cell>
          <cell r="G166" t="str">
            <v>XM</v>
          </cell>
          <cell r="H166" t="str">
            <v>S</v>
          </cell>
          <cell r="I166" t="str">
            <v>01T42</v>
          </cell>
          <cell r="J166" t="str">
            <v>PGD OPERATIONS LEADER II</v>
          </cell>
          <cell r="K166">
            <v>1</v>
          </cell>
          <cell r="L166">
            <v>36.24</v>
          </cell>
          <cell r="M166">
            <v>36.24</v>
          </cell>
          <cell r="N166" t="str">
            <v>A &amp; G</v>
          </cell>
          <cell r="O166">
            <v>36.24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 t="str">
            <v>Power Systems</v>
          </cell>
          <cell r="C167">
            <v>61</v>
          </cell>
          <cell r="D167" t="str">
            <v>A &amp; G</v>
          </cell>
          <cell r="E167">
            <v>6061</v>
          </cell>
          <cell r="F167" t="str">
            <v>Transmission Operatn</v>
          </cell>
          <cell r="G167" t="str">
            <v>XM</v>
          </cell>
          <cell r="H167" t="str">
            <v>S</v>
          </cell>
          <cell r="I167" t="str">
            <v>01T5Q</v>
          </cell>
          <cell r="J167" t="str">
            <v>SUPV TRANSMISSION VEGETATION M</v>
          </cell>
          <cell r="K167">
            <v>1</v>
          </cell>
          <cell r="L167">
            <v>36.5</v>
          </cell>
          <cell r="M167">
            <v>36.5</v>
          </cell>
          <cell r="N167" t="str">
            <v>A &amp; G</v>
          </cell>
          <cell r="O167">
            <v>36.5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 t="str">
            <v>Power Systems</v>
          </cell>
          <cell r="C168">
            <v>61</v>
          </cell>
          <cell r="D168" t="str">
            <v>A &amp; G</v>
          </cell>
          <cell r="E168">
            <v>6061</v>
          </cell>
          <cell r="F168" t="str">
            <v>Transmission Operatn</v>
          </cell>
          <cell r="G168" t="str">
            <v>XM</v>
          </cell>
          <cell r="H168" t="str">
            <v>I</v>
          </cell>
          <cell r="I168" t="str">
            <v>01TC4</v>
          </cell>
          <cell r="J168" t="str">
            <v>PRINCIPAL ENGINEER RELIABILITY</v>
          </cell>
          <cell r="K168">
            <v>1</v>
          </cell>
          <cell r="L168">
            <v>40.5</v>
          </cell>
          <cell r="M168">
            <v>40.5</v>
          </cell>
          <cell r="N168" t="str">
            <v>A &amp; G</v>
          </cell>
          <cell r="O168">
            <v>40.5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 t="str">
            <v>Power Systems</v>
          </cell>
          <cell r="C169">
            <v>61</v>
          </cell>
          <cell r="D169" t="str">
            <v>A &amp; G</v>
          </cell>
          <cell r="E169">
            <v>6061</v>
          </cell>
          <cell r="F169" t="str">
            <v>Transmission Operatn</v>
          </cell>
          <cell r="G169" t="str">
            <v>XM</v>
          </cell>
          <cell r="H169" t="str">
            <v>I</v>
          </cell>
          <cell r="I169" t="str">
            <v>01TD6</v>
          </cell>
          <cell r="J169" t="str">
            <v>POWER DELIVERY ADMINISTRATOR I</v>
          </cell>
          <cell r="K169">
            <v>1</v>
          </cell>
          <cell r="L169">
            <v>21.59</v>
          </cell>
          <cell r="M169">
            <v>21.59</v>
          </cell>
          <cell r="N169" t="str">
            <v>A &amp; G</v>
          </cell>
          <cell r="O169">
            <v>21.59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 t="str">
            <v>Power Systems</v>
          </cell>
          <cell r="C170">
            <v>61</v>
          </cell>
          <cell r="D170" t="str">
            <v>A &amp; G</v>
          </cell>
          <cell r="E170">
            <v>6061</v>
          </cell>
          <cell r="F170" t="str">
            <v>Transmission Operatn</v>
          </cell>
          <cell r="G170" t="str">
            <v>XM</v>
          </cell>
          <cell r="H170" t="str">
            <v>I</v>
          </cell>
          <cell r="I170" t="str">
            <v>01TJ5</v>
          </cell>
          <cell r="J170" t="str">
            <v>SR ENGINEER POWER DELIVERY</v>
          </cell>
          <cell r="K170">
            <v>1</v>
          </cell>
          <cell r="L170">
            <v>36</v>
          </cell>
          <cell r="M170">
            <v>36</v>
          </cell>
          <cell r="N170" t="str">
            <v>A &amp; G</v>
          </cell>
          <cell r="O170">
            <v>36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 t="str">
            <v>Power Systems</v>
          </cell>
          <cell r="C171">
            <v>61</v>
          </cell>
          <cell r="D171" t="str">
            <v>A &amp; G</v>
          </cell>
          <cell r="E171">
            <v>6061</v>
          </cell>
          <cell r="F171" t="str">
            <v>Transmission Operatn</v>
          </cell>
          <cell r="G171" t="str">
            <v>XM</v>
          </cell>
          <cell r="H171" t="str">
            <v>I</v>
          </cell>
          <cell r="I171" t="str">
            <v>01TJ5</v>
          </cell>
          <cell r="J171" t="str">
            <v>SR ENGINEER POWER DELIVERY</v>
          </cell>
          <cell r="K171">
            <v>1</v>
          </cell>
          <cell r="L171">
            <v>36.229999999999997</v>
          </cell>
          <cell r="M171">
            <v>36.229999999999997</v>
          </cell>
          <cell r="N171" t="str">
            <v>A &amp; G</v>
          </cell>
          <cell r="O171">
            <v>36.229999999999997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 t="str">
            <v>Power Systems</v>
          </cell>
          <cell r="C172">
            <v>61</v>
          </cell>
          <cell r="D172" t="str">
            <v>A &amp; G</v>
          </cell>
          <cell r="E172">
            <v>6061</v>
          </cell>
          <cell r="F172" t="str">
            <v>Transmission Operatn</v>
          </cell>
          <cell r="G172" t="str">
            <v>NB</v>
          </cell>
          <cell r="H172" t="str">
            <v>I</v>
          </cell>
          <cell r="I172" t="str">
            <v>01X64</v>
          </cell>
          <cell r="J172" t="str">
            <v>ADMINISTRATIVE TECHNICIAN</v>
          </cell>
          <cell r="K172">
            <v>1</v>
          </cell>
          <cell r="L172">
            <v>19.13</v>
          </cell>
          <cell r="M172">
            <v>19.13</v>
          </cell>
          <cell r="N172" t="str">
            <v>A &amp; G</v>
          </cell>
          <cell r="O172">
            <v>19.13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 t="str">
            <v>Power Systems</v>
          </cell>
          <cell r="C173">
            <v>72</v>
          </cell>
          <cell r="D173" t="str">
            <v>A &amp; G</v>
          </cell>
          <cell r="E173">
            <v>72</v>
          </cell>
          <cell r="F173" t="str">
            <v>Train &amp; Methods Ctr</v>
          </cell>
          <cell r="G173" t="str">
            <v>XM</v>
          </cell>
          <cell r="H173" t="str">
            <v>S</v>
          </cell>
          <cell r="I173" t="str">
            <v>01M05</v>
          </cell>
          <cell r="J173" t="str">
            <v>DISTRIBUTION SUPV I</v>
          </cell>
          <cell r="K173">
            <v>1</v>
          </cell>
          <cell r="L173">
            <v>41.73</v>
          </cell>
          <cell r="M173">
            <v>41.73</v>
          </cell>
          <cell r="N173" t="str">
            <v>A &amp; G</v>
          </cell>
          <cell r="O173">
            <v>41.73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 t="str">
            <v>Power Systems</v>
          </cell>
          <cell r="C174">
            <v>72</v>
          </cell>
          <cell r="D174" t="str">
            <v>A &amp; G</v>
          </cell>
          <cell r="E174">
            <v>72</v>
          </cell>
          <cell r="F174" t="str">
            <v>Train &amp; Methods Ctr</v>
          </cell>
          <cell r="G174" t="str">
            <v>XM</v>
          </cell>
          <cell r="H174" t="str">
            <v>I</v>
          </cell>
          <cell r="I174" t="str">
            <v>01M74</v>
          </cell>
          <cell r="J174" t="str">
            <v>SR DISTRIBUTION TRAINING SPECI</v>
          </cell>
          <cell r="K174">
            <v>1</v>
          </cell>
          <cell r="L174">
            <v>34.549999999999997</v>
          </cell>
          <cell r="M174">
            <v>34.549999999999997</v>
          </cell>
          <cell r="N174" t="str">
            <v>A &amp; G</v>
          </cell>
          <cell r="O174">
            <v>34.549999999999997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 t="str">
            <v>Power Systems</v>
          </cell>
          <cell r="C175">
            <v>72</v>
          </cell>
          <cell r="D175" t="str">
            <v>A &amp; G</v>
          </cell>
          <cell r="E175">
            <v>72</v>
          </cell>
          <cell r="F175" t="str">
            <v>Train &amp; Methods Ctr</v>
          </cell>
          <cell r="G175" t="str">
            <v>XM</v>
          </cell>
          <cell r="H175" t="str">
            <v>I</v>
          </cell>
          <cell r="I175" t="str">
            <v>01M74</v>
          </cell>
          <cell r="J175" t="str">
            <v>SR DISTRIBUTION TRAINING SPECI</v>
          </cell>
          <cell r="K175">
            <v>1</v>
          </cell>
          <cell r="L175">
            <v>35.5</v>
          </cell>
          <cell r="M175">
            <v>35.5</v>
          </cell>
          <cell r="N175" t="str">
            <v>A &amp; G</v>
          </cell>
          <cell r="O175">
            <v>35.5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 t="str">
            <v>Power Systems</v>
          </cell>
          <cell r="C176">
            <v>72</v>
          </cell>
          <cell r="D176" t="str">
            <v>A &amp; G</v>
          </cell>
          <cell r="E176">
            <v>72</v>
          </cell>
          <cell r="F176" t="str">
            <v>Train &amp; Methods Ctr</v>
          </cell>
          <cell r="G176" t="str">
            <v>XM</v>
          </cell>
          <cell r="H176" t="str">
            <v>I</v>
          </cell>
          <cell r="I176" t="str">
            <v>01M74</v>
          </cell>
          <cell r="J176" t="str">
            <v>SR DISTRIBUTION TRAINING SPECI</v>
          </cell>
          <cell r="K176">
            <v>1</v>
          </cell>
          <cell r="L176">
            <v>35.94</v>
          </cell>
          <cell r="M176">
            <v>35.94</v>
          </cell>
          <cell r="N176" t="str">
            <v>A &amp; G</v>
          </cell>
          <cell r="O176">
            <v>35.94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 t="str">
            <v>Power Systems</v>
          </cell>
          <cell r="C177">
            <v>72</v>
          </cell>
          <cell r="D177" t="str">
            <v>A &amp; G</v>
          </cell>
          <cell r="E177">
            <v>72</v>
          </cell>
          <cell r="F177" t="str">
            <v>Train &amp; Methods Ctr</v>
          </cell>
          <cell r="G177" t="str">
            <v>XM</v>
          </cell>
          <cell r="H177" t="str">
            <v>I</v>
          </cell>
          <cell r="I177" t="str">
            <v>01M74</v>
          </cell>
          <cell r="J177" t="str">
            <v>SR DISTRIBUTION TRAINING SPECI</v>
          </cell>
          <cell r="K177">
            <v>1</v>
          </cell>
          <cell r="L177">
            <v>36.54</v>
          </cell>
          <cell r="M177">
            <v>36.54</v>
          </cell>
          <cell r="N177" t="str">
            <v>A &amp; G</v>
          </cell>
          <cell r="O177">
            <v>36.54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 t="str">
            <v>Power Systems</v>
          </cell>
          <cell r="C178">
            <v>72</v>
          </cell>
          <cell r="D178" t="str">
            <v>A &amp; G</v>
          </cell>
          <cell r="E178">
            <v>72</v>
          </cell>
          <cell r="F178" t="str">
            <v>Train &amp; Methods Ctr</v>
          </cell>
          <cell r="G178" t="str">
            <v>XM</v>
          </cell>
          <cell r="H178" t="str">
            <v>I</v>
          </cell>
          <cell r="I178" t="str">
            <v>01M74</v>
          </cell>
          <cell r="J178" t="str">
            <v>SR DISTRIBUTION TRAINING SPECI</v>
          </cell>
          <cell r="K178">
            <v>1</v>
          </cell>
          <cell r="L178">
            <v>36.549999999999997</v>
          </cell>
          <cell r="M178">
            <v>36.549999999999997</v>
          </cell>
          <cell r="N178" t="str">
            <v>A &amp; G</v>
          </cell>
          <cell r="O178">
            <v>36.549999999999997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 t="str">
            <v>Power Systems</v>
          </cell>
          <cell r="C179">
            <v>72</v>
          </cell>
          <cell r="D179" t="str">
            <v>A &amp; G</v>
          </cell>
          <cell r="E179">
            <v>72</v>
          </cell>
          <cell r="F179" t="str">
            <v>Train &amp; Methods Ctr</v>
          </cell>
          <cell r="G179" t="str">
            <v>XM</v>
          </cell>
          <cell r="H179" t="str">
            <v>I</v>
          </cell>
          <cell r="I179" t="str">
            <v>01M74</v>
          </cell>
          <cell r="J179" t="str">
            <v>SR DISTRIBUTION TRAINING SPECI</v>
          </cell>
          <cell r="K179">
            <v>1</v>
          </cell>
          <cell r="L179">
            <v>37.01</v>
          </cell>
          <cell r="M179">
            <v>37.01</v>
          </cell>
          <cell r="N179" t="str">
            <v>A &amp; G</v>
          </cell>
          <cell r="O179">
            <v>37.01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 t="str">
            <v>Power Systems</v>
          </cell>
          <cell r="C180">
            <v>72</v>
          </cell>
          <cell r="D180" t="str">
            <v>A &amp; G</v>
          </cell>
          <cell r="E180">
            <v>72</v>
          </cell>
          <cell r="F180" t="str">
            <v>Train &amp; Methods Ctr</v>
          </cell>
          <cell r="G180" t="str">
            <v>XM</v>
          </cell>
          <cell r="H180" t="str">
            <v>I</v>
          </cell>
          <cell r="I180" t="str">
            <v>01M74</v>
          </cell>
          <cell r="J180" t="str">
            <v>SR DISTRIBUTION TRAINING SPECI</v>
          </cell>
          <cell r="K180">
            <v>1</v>
          </cell>
          <cell r="L180">
            <v>37.31</v>
          </cell>
          <cell r="M180">
            <v>37.31</v>
          </cell>
          <cell r="N180" t="str">
            <v>A &amp; G</v>
          </cell>
          <cell r="O180">
            <v>37.31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 t="str">
            <v>Power Systems</v>
          </cell>
          <cell r="C181">
            <v>72</v>
          </cell>
          <cell r="D181" t="str">
            <v>A &amp; G</v>
          </cell>
          <cell r="E181">
            <v>72</v>
          </cell>
          <cell r="F181" t="str">
            <v>Train &amp; Methods Ctr</v>
          </cell>
          <cell r="G181" t="str">
            <v>XM</v>
          </cell>
          <cell r="H181" t="str">
            <v>I</v>
          </cell>
          <cell r="I181" t="str">
            <v>01M74</v>
          </cell>
          <cell r="J181" t="str">
            <v>SR DISTRIBUTION TRAINING SPECI</v>
          </cell>
          <cell r="K181">
            <v>1</v>
          </cell>
          <cell r="L181">
            <v>41.19</v>
          </cell>
          <cell r="M181">
            <v>41.19</v>
          </cell>
          <cell r="N181" t="str">
            <v>A &amp; G</v>
          </cell>
          <cell r="O181">
            <v>41.19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 t="str">
            <v>Power Systems</v>
          </cell>
          <cell r="C182">
            <v>72</v>
          </cell>
          <cell r="D182" t="str">
            <v>A &amp; G</v>
          </cell>
          <cell r="E182">
            <v>72</v>
          </cell>
          <cell r="F182" t="str">
            <v>Train &amp; Methods Ctr</v>
          </cell>
          <cell r="G182" t="str">
            <v>XM</v>
          </cell>
          <cell r="H182" t="str">
            <v>I</v>
          </cell>
          <cell r="I182" t="str">
            <v>01M84</v>
          </cell>
          <cell r="J182" t="str">
            <v>DISTRIBUTION TRAINING SPECIALI</v>
          </cell>
          <cell r="K182">
            <v>1</v>
          </cell>
          <cell r="L182">
            <v>35</v>
          </cell>
          <cell r="M182">
            <v>35</v>
          </cell>
          <cell r="N182" t="str">
            <v>A &amp; G</v>
          </cell>
          <cell r="O182">
            <v>35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 t="str">
            <v>Power Systems</v>
          </cell>
          <cell r="C183">
            <v>72</v>
          </cell>
          <cell r="D183" t="str">
            <v>A &amp; G</v>
          </cell>
          <cell r="E183">
            <v>72</v>
          </cell>
          <cell r="F183" t="str">
            <v>Train &amp; Methods Ctr</v>
          </cell>
          <cell r="G183" t="str">
            <v>XM</v>
          </cell>
          <cell r="H183" t="str">
            <v>M</v>
          </cell>
          <cell r="I183" t="str">
            <v>01MH9</v>
          </cell>
          <cell r="J183" t="str">
            <v>DISTRIBUTION TRAINING &amp; METHOD</v>
          </cell>
          <cell r="K183">
            <v>1</v>
          </cell>
          <cell r="L183">
            <v>44.01</v>
          </cell>
          <cell r="M183">
            <v>44.01</v>
          </cell>
          <cell r="N183" t="str">
            <v>A &amp; G</v>
          </cell>
          <cell r="O183">
            <v>44.01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 t="str">
            <v>Power Systems</v>
          </cell>
          <cell r="C184">
            <v>72</v>
          </cell>
          <cell r="D184" t="str">
            <v>A &amp; G</v>
          </cell>
          <cell r="E184">
            <v>72</v>
          </cell>
          <cell r="F184" t="str">
            <v>Train &amp; Methods Ctr</v>
          </cell>
          <cell r="G184" t="str">
            <v>XM</v>
          </cell>
          <cell r="H184" t="str">
            <v>S</v>
          </cell>
          <cell r="I184" t="str">
            <v>01TAJ</v>
          </cell>
          <cell r="J184" t="str">
            <v>POWER SYSTEMS SWITCHING COORDI</v>
          </cell>
          <cell r="K184">
            <v>1</v>
          </cell>
          <cell r="L184">
            <v>40.51</v>
          </cell>
          <cell r="M184">
            <v>40.51</v>
          </cell>
          <cell r="N184" t="str">
            <v>A &amp; G</v>
          </cell>
          <cell r="O184">
            <v>40.51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 t="str">
            <v>Power Systems</v>
          </cell>
          <cell r="C185">
            <v>72</v>
          </cell>
          <cell r="D185" t="str">
            <v>A &amp; G</v>
          </cell>
          <cell r="E185">
            <v>72</v>
          </cell>
          <cell r="F185" t="str">
            <v>Train &amp; Methods Ctr</v>
          </cell>
          <cell r="G185" t="str">
            <v>NB</v>
          </cell>
          <cell r="H185" t="str">
            <v>I</v>
          </cell>
          <cell r="I185" t="str">
            <v>01X63</v>
          </cell>
          <cell r="J185" t="str">
            <v>ADMINISTRATIVE SPECIALIST I</v>
          </cell>
          <cell r="K185">
            <v>1</v>
          </cell>
          <cell r="L185">
            <v>17.010000000000002</v>
          </cell>
          <cell r="M185">
            <v>17.010000000000002</v>
          </cell>
          <cell r="N185" t="str">
            <v>A &amp; G</v>
          </cell>
          <cell r="O185">
            <v>17.010000000000002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 t="str">
            <v>Power Systems</v>
          </cell>
          <cell r="C186">
            <v>72</v>
          </cell>
          <cell r="D186" t="str">
            <v>A &amp; G</v>
          </cell>
          <cell r="E186">
            <v>72</v>
          </cell>
          <cell r="F186" t="str">
            <v>Train &amp; Methods Ctr</v>
          </cell>
          <cell r="G186" t="str">
            <v>BU</v>
          </cell>
          <cell r="H186" t="str">
            <v>I</v>
          </cell>
          <cell r="I186" t="str">
            <v>05469</v>
          </cell>
          <cell r="J186" t="str">
            <v>DSBN INSTRUCTOR</v>
          </cell>
          <cell r="K186">
            <v>8</v>
          </cell>
          <cell r="L186">
            <v>27.71</v>
          </cell>
          <cell r="M186">
            <v>221.68</v>
          </cell>
          <cell r="N186" t="str">
            <v>A &amp; G</v>
          </cell>
          <cell r="O186">
            <v>221.68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 t="str">
            <v>Power Systems</v>
          </cell>
          <cell r="C187">
            <v>72</v>
          </cell>
          <cell r="D187" t="str">
            <v>A &amp; G</v>
          </cell>
          <cell r="E187">
            <v>72</v>
          </cell>
          <cell r="F187" t="str">
            <v>Train &amp; Methods Ctr</v>
          </cell>
          <cell r="G187" t="str">
            <v>BU</v>
          </cell>
          <cell r="H187" t="str">
            <v>I</v>
          </cell>
          <cell r="I187" t="str">
            <v>05605</v>
          </cell>
          <cell r="J187" t="str">
            <v>OPERATION CLERK A STENO</v>
          </cell>
          <cell r="K187">
            <v>1</v>
          </cell>
          <cell r="L187">
            <v>20.12</v>
          </cell>
          <cell r="M187">
            <v>20.12</v>
          </cell>
          <cell r="N187" t="str">
            <v>A &amp; G</v>
          </cell>
          <cell r="O187">
            <v>20.12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 t="str">
            <v>Power Systems</v>
          </cell>
          <cell r="C188">
            <v>72</v>
          </cell>
          <cell r="D188" t="str">
            <v>A &amp; G</v>
          </cell>
          <cell r="E188">
            <v>1072</v>
          </cell>
          <cell r="F188" t="str">
            <v>Trainees</v>
          </cell>
          <cell r="G188" t="str">
            <v>BU</v>
          </cell>
          <cell r="H188" t="str">
            <v>I</v>
          </cell>
          <cell r="I188" t="str">
            <v>05E44</v>
          </cell>
          <cell r="J188" t="str">
            <v>APPR LINE SPEC - EARLY</v>
          </cell>
          <cell r="K188">
            <v>1</v>
          </cell>
          <cell r="L188">
            <v>19.47</v>
          </cell>
          <cell r="M188">
            <v>19.47</v>
          </cell>
          <cell r="N188" t="str">
            <v>A &amp; G</v>
          </cell>
          <cell r="O188">
            <v>19.47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 t="str">
            <v>Power Systems</v>
          </cell>
          <cell r="C189">
            <v>72</v>
          </cell>
          <cell r="D189" t="str">
            <v>A &amp; G</v>
          </cell>
          <cell r="E189">
            <v>1072</v>
          </cell>
          <cell r="F189" t="str">
            <v>Trainees</v>
          </cell>
          <cell r="G189" t="str">
            <v>BU</v>
          </cell>
          <cell r="H189" t="str">
            <v>I</v>
          </cell>
          <cell r="I189" t="str">
            <v>05E44</v>
          </cell>
          <cell r="J189" t="str">
            <v>APPR LINE SPEC - EARLY</v>
          </cell>
          <cell r="K189">
            <v>10</v>
          </cell>
          <cell r="L189">
            <v>19.77</v>
          </cell>
          <cell r="M189">
            <v>197.7</v>
          </cell>
          <cell r="N189" t="str">
            <v>A &amp; G</v>
          </cell>
          <cell r="O189">
            <v>197.7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 t="str">
            <v>Power Systems</v>
          </cell>
          <cell r="C190">
            <v>72</v>
          </cell>
          <cell r="D190" t="str">
            <v>A &amp; G</v>
          </cell>
          <cell r="E190">
            <v>1072</v>
          </cell>
          <cell r="F190" t="str">
            <v>Trainees</v>
          </cell>
          <cell r="G190" t="str">
            <v>BU</v>
          </cell>
          <cell r="H190" t="str">
            <v>I</v>
          </cell>
          <cell r="I190" t="str">
            <v>05E44</v>
          </cell>
          <cell r="J190" t="str">
            <v>APPR LINE SPEC - EARLY</v>
          </cell>
          <cell r="K190">
            <v>11</v>
          </cell>
          <cell r="L190">
            <v>19.920000000000002</v>
          </cell>
          <cell r="M190">
            <v>219.12</v>
          </cell>
          <cell r="N190" t="str">
            <v>A &amp; G</v>
          </cell>
          <cell r="O190">
            <v>219.12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 t="str">
            <v>Power Systems</v>
          </cell>
          <cell r="C191">
            <v>72</v>
          </cell>
          <cell r="D191" t="str">
            <v>A &amp; G</v>
          </cell>
          <cell r="E191">
            <v>1072</v>
          </cell>
          <cell r="F191" t="str">
            <v>Trainees</v>
          </cell>
          <cell r="G191" t="str">
            <v>BU</v>
          </cell>
          <cell r="H191" t="str">
            <v>I</v>
          </cell>
          <cell r="I191" t="str">
            <v>05E44</v>
          </cell>
          <cell r="J191" t="str">
            <v>APPR LINE SPEC - EARLY</v>
          </cell>
          <cell r="K191">
            <v>16</v>
          </cell>
          <cell r="L191">
            <v>20.07</v>
          </cell>
          <cell r="M191">
            <v>321.12</v>
          </cell>
          <cell r="N191" t="str">
            <v>A &amp; G</v>
          </cell>
          <cell r="O191">
            <v>321.12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 t="str">
            <v>Power Systems</v>
          </cell>
          <cell r="C192">
            <v>72</v>
          </cell>
          <cell r="D192" t="str">
            <v>A &amp; G</v>
          </cell>
          <cell r="E192">
            <v>1072</v>
          </cell>
          <cell r="F192" t="str">
            <v>Trainees</v>
          </cell>
          <cell r="G192" t="str">
            <v>BU</v>
          </cell>
          <cell r="H192" t="str">
            <v>I</v>
          </cell>
          <cell r="I192" t="str">
            <v>05E44</v>
          </cell>
          <cell r="J192" t="str">
            <v>APPR LINE SPEC - EARLY</v>
          </cell>
          <cell r="K192">
            <v>6</v>
          </cell>
          <cell r="L192">
            <v>20.22</v>
          </cell>
          <cell r="M192">
            <v>121.32</v>
          </cell>
          <cell r="N192" t="str">
            <v>A &amp; G</v>
          </cell>
          <cell r="O192">
            <v>121.32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 t="str">
            <v>Power Systems</v>
          </cell>
          <cell r="C193">
            <v>72</v>
          </cell>
          <cell r="D193" t="str">
            <v>A &amp; G</v>
          </cell>
          <cell r="E193">
            <v>1072</v>
          </cell>
          <cell r="F193" t="str">
            <v>Trainees</v>
          </cell>
          <cell r="G193" t="str">
            <v>BU</v>
          </cell>
          <cell r="H193" t="str">
            <v>I</v>
          </cell>
          <cell r="I193" t="str">
            <v>05E44</v>
          </cell>
          <cell r="J193" t="str">
            <v>APPR LINE SPEC - EARLY</v>
          </cell>
          <cell r="K193">
            <v>10</v>
          </cell>
          <cell r="L193">
            <v>20.37</v>
          </cell>
          <cell r="M193">
            <v>203.70000000000002</v>
          </cell>
          <cell r="N193" t="str">
            <v>A &amp; G</v>
          </cell>
          <cell r="O193">
            <v>203.70000000000002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 t="str">
            <v>Power Systems</v>
          </cell>
          <cell r="C194">
            <v>72</v>
          </cell>
          <cell r="D194" t="str">
            <v>A &amp; G</v>
          </cell>
          <cell r="E194">
            <v>1072</v>
          </cell>
          <cell r="F194" t="str">
            <v>Trainees</v>
          </cell>
          <cell r="G194" t="str">
            <v>BU</v>
          </cell>
          <cell r="H194" t="str">
            <v>I</v>
          </cell>
          <cell r="I194" t="str">
            <v>05E45</v>
          </cell>
          <cell r="J194" t="str">
            <v>APPR LINE SPEC - CERT EARLY</v>
          </cell>
          <cell r="K194">
            <v>3</v>
          </cell>
          <cell r="L194">
            <v>21.22</v>
          </cell>
          <cell r="M194">
            <v>63.66</v>
          </cell>
          <cell r="N194" t="str">
            <v>A &amp; G</v>
          </cell>
          <cell r="O194">
            <v>63.66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 t="str">
            <v>Power Systems</v>
          </cell>
          <cell r="C195">
            <v>72</v>
          </cell>
          <cell r="D195" t="str">
            <v>A &amp; G</v>
          </cell>
          <cell r="E195">
            <v>1072</v>
          </cell>
          <cell r="F195" t="str">
            <v>Trainees</v>
          </cell>
          <cell r="G195" t="str">
            <v>BU</v>
          </cell>
          <cell r="H195" t="str">
            <v>I</v>
          </cell>
          <cell r="I195" t="str">
            <v>05E45</v>
          </cell>
          <cell r="J195" t="str">
            <v>APPR LINE SPEC - CERT EARLY</v>
          </cell>
          <cell r="K195">
            <v>3</v>
          </cell>
          <cell r="L195">
            <v>21.37</v>
          </cell>
          <cell r="M195">
            <v>64.11</v>
          </cell>
          <cell r="N195" t="str">
            <v>A &amp; G</v>
          </cell>
          <cell r="O195">
            <v>64.11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 t="str">
            <v>Power Systems</v>
          </cell>
          <cell r="C196">
            <v>72</v>
          </cell>
          <cell r="D196" t="str">
            <v>A &amp; G</v>
          </cell>
          <cell r="E196">
            <v>1072</v>
          </cell>
          <cell r="F196" t="str">
            <v>Trainees</v>
          </cell>
          <cell r="G196" t="str">
            <v>BU</v>
          </cell>
          <cell r="H196" t="str">
            <v>I</v>
          </cell>
          <cell r="I196" t="str">
            <v>05E45</v>
          </cell>
          <cell r="J196" t="str">
            <v>APPR LINE SPEC - CERT EARLY</v>
          </cell>
          <cell r="K196">
            <v>1</v>
          </cell>
          <cell r="L196">
            <v>21.72</v>
          </cell>
          <cell r="M196">
            <v>21.72</v>
          </cell>
          <cell r="N196" t="str">
            <v>A &amp; G</v>
          </cell>
          <cell r="O196">
            <v>21.72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Power Systems</v>
          </cell>
          <cell r="C197">
            <v>77</v>
          </cell>
          <cell r="D197" t="str">
            <v>Not A &amp; G</v>
          </cell>
          <cell r="E197">
            <v>177</v>
          </cell>
          <cell r="F197" t="str">
            <v>Fleet Services Support</v>
          </cell>
          <cell r="G197" t="str">
            <v>XM</v>
          </cell>
          <cell r="H197" t="str">
            <v>I</v>
          </cell>
          <cell r="I197" t="str">
            <v>01DE7</v>
          </cell>
          <cell r="J197" t="str">
            <v>ASSOCIATE ANALYST</v>
          </cell>
          <cell r="K197">
            <v>1</v>
          </cell>
          <cell r="L197">
            <v>18.68</v>
          </cell>
          <cell r="M197">
            <v>18.68</v>
          </cell>
          <cell r="N197" t="str">
            <v>Fleet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18.68</v>
          </cell>
        </row>
        <row r="198">
          <cell r="B198" t="str">
            <v>Power Systems</v>
          </cell>
          <cell r="C198">
            <v>77</v>
          </cell>
          <cell r="D198" t="str">
            <v>Not A &amp; G</v>
          </cell>
          <cell r="E198">
            <v>177</v>
          </cell>
          <cell r="F198" t="str">
            <v>Fleet Services Support</v>
          </cell>
          <cell r="G198" t="str">
            <v>XM</v>
          </cell>
          <cell r="H198" t="str">
            <v>I</v>
          </cell>
          <cell r="I198" t="str">
            <v>01DE8</v>
          </cell>
          <cell r="J198" t="str">
            <v>ANALYST III</v>
          </cell>
          <cell r="K198">
            <v>1</v>
          </cell>
          <cell r="L198">
            <v>24.04</v>
          </cell>
          <cell r="M198">
            <v>24.04</v>
          </cell>
          <cell r="N198" t="str">
            <v>Fleet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24.04</v>
          </cell>
        </row>
        <row r="199">
          <cell r="B199" t="str">
            <v>Power Systems</v>
          </cell>
          <cell r="C199">
            <v>77</v>
          </cell>
          <cell r="D199" t="str">
            <v>Not A &amp; G</v>
          </cell>
          <cell r="E199">
            <v>177</v>
          </cell>
          <cell r="F199" t="str">
            <v>Fleet Services Support</v>
          </cell>
          <cell r="G199" t="str">
            <v>XM</v>
          </cell>
          <cell r="H199" t="str">
            <v>I</v>
          </cell>
          <cell r="I199" t="str">
            <v>01DE9</v>
          </cell>
          <cell r="J199" t="str">
            <v>ANALYST I</v>
          </cell>
          <cell r="K199">
            <v>1</v>
          </cell>
          <cell r="L199">
            <v>29.23</v>
          </cell>
          <cell r="M199">
            <v>29.23</v>
          </cell>
          <cell r="N199" t="str">
            <v>Fleet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29.23</v>
          </cell>
        </row>
        <row r="200">
          <cell r="B200" t="str">
            <v>Power Systems</v>
          </cell>
          <cell r="C200">
            <v>77</v>
          </cell>
          <cell r="D200" t="str">
            <v>Not A &amp; G</v>
          </cell>
          <cell r="E200">
            <v>177</v>
          </cell>
          <cell r="F200" t="str">
            <v>Fleet Services Support</v>
          </cell>
          <cell r="G200" t="str">
            <v>XM</v>
          </cell>
          <cell r="H200" t="str">
            <v>I</v>
          </cell>
          <cell r="I200" t="str">
            <v>01DE9</v>
          </cell>
          <cell r="J200" t="str">
            <v>ANALYST I</v>
          </cell>
          <cell r="K200">
            <v>1</v>
          </cell>
          <cell r="L200">
            <v>30.25</v>
          </cell>
          <cell r="M200">
            <v>30.25</v>
          </cell>
          <cell r="N200" t="str">
            <v>Fleet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30.25</v>
          </cell>
        </row>
        <row r="201">
          <cell r="B201" t="str">
            <v>Power Systems</v>
          </cell>
          <cell r="C201">
            <v>77</v>
          </cell>
          <cell r="D201" t="str">
            <v>Not A &amp; G</v>
          </cell>
          <cell r="E201">
            <v>177</v>
          </cell>
          <cell r="F201" t="str">
            <v>Fleet Services Support</v>
          </cell>
          <cell r="G201" t="str">
            <v>XM</v>
          </cell>
          <cell r="H201" t="str">
            <v>I</v>
          </cell>
          <cell r="I201" t="str">
            <v>01E6Q</v>
          </cell>
          <cell r="J201" t="str">
            <v>FLEET MAINTENANCE SPECIALIST I</v>
          </cell>
          <cell r="K201">
            <v>1</v>
          </cell>
          <cell r="L201">
            <v>24.41</v>
          </cell>
          <cell r="M201">
            <v>24.41</v>
          </cell>
          <cell r="N201" t="str">
            <v>Fleet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24.41</v>
          </cell>
        </row>
        <row r="202">
          <cell r="B202" t="str">
            <v>Power Systems</v>
          </cell>
          <cell r="C202">
            <v>77</v>
          </cell>
          <cell r="D202" t="str">
            <v>Not A &amp; G</v>
          </cell>
          <cell r="E202">
            <v>177</v>
          </cell>
          <cell r="F202" t="str">
            <v>Fleet Services Support</v>
          </cell>
          <cell r="G202" t="str">
            <v>XM</v>
          </cell>
          <cell r="H202" t="str">
            <v>D</v>
          </cell>
          <cell r="I202" t="str">
            <v>01EB2</v>
          </cell>
          <cell r="J202" t="str">
            <v>DIRECTOR FLEET SERVICES</v>
          </cell>
          <cell r="K202">
            <v>1</v>
          </cell>
          <cell r="L202">
            <v>58.95</v>
          </cell>
          <cell r="M202">
            <v>58.95</v>
          </cell>
          <cell r="N202" t="str">
            <v>Fleet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58.95</v>
          </cell>
        </row>
        <row r="203">
          <cell r="B203" t="str">
            <v>Power Systems</v>
          </cell>
          <cell r="C203">
            <v>77</v>
          </cell>
          <cell r="D203" t="str">
            <v>Not A &amp; G</v>
          </cell>
          <cell r="E203">
            <v>177</v>
          </cell>
          <cell r="F203" t="str">
            <v>Fleet Services Support</v>
          </cell>
          <cell r="G203" t="str">
            <v>XM</v>
          </cell>
          <cell r="H203" t="str">
            <v>S</v>
          </cell>
          <cell r="I203" t="str">
            <v>01EN3</v>
          </cell>
          <cell r="J203" t="str">
            <v>SUPV FLEET SUPPORT SERVICES</v>
          </cell>
          <cell r="K203">
            <v>2</v>
          </cell>
          <cell r="L203">
            <v>34.479999999999997</v>
          </cell>
          <cell r="M203">
            <v>68.959999999999994</v>
          </cell>
          <cell r="N203" t="str">
            <v>Fleet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68.959999999999994</v>
          </cell>
        </row>
        <row r="204">
          <cell r="B204" t="str">
            <v>Power Systems</v>
          </cell>
          <cell r="C204">
            <v>77</v>
          </cell>
          <cell r="D204" t="str">
            <v>Not A &amp; G</v>
          </cell>
          <cell r="E204">
            <v>177</v>
          </cell>
          <cell r="F204" t="str">
            <v>Fleet Services Support</v>
          </cell>
          <cell r="G204" t="str">
            <v>XM</v>
          </cell>
          <cell r="H204" t="str">
            <v>I</v>
          </cell>
          <cell r="I204" t="str">
            <v>01MB4</v>
          </cell>
          <cell r="J204" t="str">
            <v>DISTRIBUTION ANALYST I</v>
          </cell>
          <cell r="K204">
            <v>1</v>
          </cell>
          <cell r="L204">
            <v>29.13</v>
          </cell>
          <cell r="M204">
            <v>29.13</v>
          </cell>
          <cell r="N204" t="str">
            <v>Fleet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29.13</v>
          </cell>
        </row>
        <row r="205">
          <cell r="B205" t="str">
            <v>Power Systems</v>
          </cell>
          <cell r="C205">
            <v>77</v>
          </cell>
          <cell r="D205" t="str">
            <v>Not A &amp; G</v>
          </cell>
          <cell r="E205">
            <v>177</v>
          </cell>
          <cell r="F205" t="str">
            <v>Fleet Services Support</v>
          </cell>
          <cell r="G205" t="str">
            <v>XM</v>
          </cell>
          <cell r="H205" t="str">
            <v>I</v>
          </cell>
          <cell r="I205" t="str">
            <v>01MB4</v>
          </cell>
          <cell r="J205" t="str">
            <v>DISTRIBUTION ANALYST I</v>
          </cell>
          <cell r="K205">
            <v>1</v>
          </cell>
          <cell r="L205">
            <v>32.86</v>
          </cell>
          <cell r="M205">
            <v>32.86</v>
          </cell>
          <cell r="N205" t="str">
            <v>Fleet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32.86</v>
          </cell>
        </row>
        <row r="206">
          <cell r="B206" t="str">
            <v>Power Systems</v>
          </cell>
          <cell r="C206">
            <v>77</v>
          </cell>
          <cell r="D206" t="str">
            <v>Not A &amp; G</v>
          </cell>
          <cell r="E206">
            <v>177</v>
          </cell>
          <cell r="F206" t="str">
            <v>Fleet Services Support</v>
          </cell>
          <cell r="G206" t="str">
            <v>XM</v>
          </cell>
          <cell r="H206" t="str">
            <v>I</v>
          </cell>
          <cell r="I206" t="str">
            <v>01ME4</v>
          </cell>
          <cell r="J206" t="str">
            <v>ASSOCIATE DISTRIBUTION ANALYST</v>
          </cell>
          <cell r="K206">
            <v>1</v>
          </cell>
          <cell r="L206">
            <v>19.45</v>
          </cell>
          <cell r="M206">
            <v>19.45</v>
          </cell>
          <cell r="N206" t="str">
            <v>Fleet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19.45</v>
          </cell>
        </row>
        <row r="207">
          <cell r="B207" t="str">
            <v>Power Systems</v>
          </cell>
          <cell r="C207">
            <v>77</v>
          </cell>
          <cell r="D207" t="str">
            <v>Not A &amp; G</v>
          </cell>
          <cell r="E207">
            <v>177</v>
          </cell>
          <cell r="F207" t="str">
            <v>Fleet Services Support</v>
          </cell>
          <cell r="G207" t="str">
            <v>XM</v>
          </cell>
          <cell r="H207" t="str">
            <v>I</v>
          </cell>
          <cell r="I207" t="str">
            <v>01MG4</v>
          </cell>
          <cell r="J207" t="str">
            <v>DISTRIBUTION SYSTEM SR ANALYST</v>
          </cell>
          <cell r="K207">
            <v>1</v>
          </cell>
          <cell r="L207">
            <v>31.38</v>
          </cell>
          <cell r="M207">
            <v>31.38</v>
          </cell>
          <cell r="N207" t="str">
            <v>Fleet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31.38</v>
          </cell>
        </row>
        <row r="208">
          <cell r="B208" t="str">
            <v>Power Systems</v>
          </cell>
          <cell r="C208">
            <v>77</v>
          </cell>
          <cell r="D208" t="str">
            <v>Not A &amp; G</v>
          </cell>
          <cell r="E208">
            <v>177</v>
          </cell>
          <cell r="F208" t="str">
            <v>Fleet Services Support</v>
          </cell>
          <cell r="G208" t="str">
            <v>NB</v>
          </cell>
          <cell r="H208" t="str">
            <v>I</v>
          </cell>
          <cell r="I208" t="str">
            <v>01X63</v>
          </cell>
          <cell r="J208" t="str">
            <v>ADMINISTRATIVE SPECIALIST I</v>
          </cell>
          <cell r="K208">
            <v>1</v>
          </cell>
          <cell r="L208">
            <v>16.21</v>
          </cell>
          <cell r="M208">
            <v>16.21</v>
          </cell>
          <cell r="N208" t="str">
            <v>Fleet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16.21</v>
          </cell>
        </row>
        <row r="209">
          <cell r="B209" t="str">
            <v>Power Systems</v>
          </cell>
          <cell r="C209">
            <v>77</v>
          </cell>
          <cell r="D209" t="str">
            <v>Not A &amp; G</v>
          </cell>
          <cell r="E209">
            <v>177</v>
          </cell>
          <cell r="F209" t="str">
            <v>Fleet Services Support</v>
          </cell>
          <cell r="G209" t="str">
            <v>NB</v>
          </cell>
          <cell r="H209" t="str">
            <v>I</v>
          </cell>
          <cell r="I209" t="str">
            <v>01X64</v>
          </cell>
          <cell r="J209" t="str">
            <v>ADMINISTRATIVE TECHNICIAN</v>
          </cell>
          <cell r="K209">
            <v>1</v>
          </cell>
          <cell r="L209">
            <v>18.329999999999998</v>
          </cell>
          <cell r="M209">
            <v>18.329999999999998</v>
          </cell>
          <cell r="N209" t="str">
            <v>Fleet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18.329999999999998</v>
          </cell>
        </row>
        <row r="210">
          <cell r="B210" t="str">
            <v>Power Systems</v>
          </cell>
          <cell r="C210">
            <v>77</v>
          </cell>
          <cell r="D210" t="str">
            <v>Not A &amp; G</v>
          </cell>
          <cell r="E210">
            <v>177</v>
          </cell>
          <cell r="F210" t="str">
            <v>Fleet Services Support</v>
          </cell>
          <cell r="G210" t="str">
            <v>XM</v>
          </cell>
          <cell r="H210" t="str">
            <v>S</v>
          </cell>
          <cell r="I210" t="str">
            <v>01YNJ</v>
          </cell>
          <cell r="J210" t="str">
            <v>ACCOUNTING SUPV BUSINESS UNIT</v>
          </cell>
          <cell r="K210">
            <v>1</v>
          </cell>
          <cell r="L210">
            <v>41.99</v>
          </cell>
          <cell r="M210">
            <v>41.99</v>
          </cell>
          <cell r="N210" t="str">
            <v>Fleet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41.99</v>
          </cell>
        </row>
        <row r="211">
          <cell r="B211" t="str">
            <v>Power Systems</v>
          </cell>
          <cell r="C211">
            <v>82</v>
          </cell>
          <cell r="D211" t="str">
            <v>A &amp; G</v>
          </cell>
          <cell r="E211">
            <v>6823</v>
          </cell>
          <cell r="F211" t="str">
            <v>Dsbn Environmntal</v>
          </cell>
          <cell r="G211" t="str">
            <v>XM</v>
          </cell>
          <cell r="H211" t="str">
            <v>S</v>
          </cell>
          <cell r="I211" t="str">
            <v>01M05</v>
          </cell>
          <cell r="J211" t="str">
            <v>DISTRIBUTION SUPV I</v>
          </cell>
          <cell r="K211">
            <v>1</v>
          </cell>
          <cell r="L211">
            <v>40.909999999999997</v>
          </cell>
          <cell r="M211">
            <v>40.909999999999997</v>
          </cell>
          <cell r="N211" t="str">
            <v>A &amp; G</v>
          </cell>
          <cell r="O211">
            <v>40.909999999999997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 t="str">
            <v>Power Systems</v>
          </cell>
          <cell r="C212">
            <v>82</v>
          </cell>
          <cell r="D212" t="str">
            <v>A &amp; G</v>
          </cell>
          <cell r="E212">
            <v>6823</v>
          </cell>
          <cell r="F212" t="str">
            <v>Dsbn Environmntal</v>
          </cell>
          <cell r="G212" t="str">
            <v>XM</v>
          </cell>
          <cell r="H212" t="str">
            <v>I</v>
          </cell>
          <cell r="I212" t="str">
            <v>01MA4</v>
          </cell>
          <cell r="J212" t="str">
            <v>SR DISTRIBUTION ANALYST</v>
          </cell>
          <cell r="K212">
            <v>1</v>
          </cell>
          <cell r="L212">
            <v>36.880000000000003</v>
          </cell>
          <cell r="M212">
            <v>36.880000000000003</v>
          </cell>
          <cell r="N212" t="str">
            <v>A &amp; G</v>
          </cell>
          <cell r="O212">
            <v>36.880000000000003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 t="str">
            <v>Power Systems</v>
          </cell>
          <cell r="C213">
            <v>82</v>
          </cell>
          <cell r="D213" t="str">
            <v>A &amp; G</v>
          </cell>
          <cell r="E213">
            <v>6823</v>
          </cell>
          <cell r="F213" t="str">
            <v>Dsbn Environmntal</v>
          </cell>
          <cell r="G213" t="str">
            <v>XM</v>
          </cell>
          <cell r="H213" t="str">
            <v>M</v>
          </cell>
          <cell r="I213" t="str">
            <v>01MFA</v>
          </cell>
          <cell r="J213" t="str">
            <v>MGR DISTRIBUTION ENVIRONMENTAL</v>
          </cell>
          <cell r="K213">
            <v>1</v>
          </cell>
          <cell r="L213">
            <v>49.58</v>
          </cell>
          <cell r="M213">
            <v>49.58</v>
          </cell>
          <cell r="N213" t="str">
            <v>A &amp; G</v>
          </cell>
          <cell r="O213">
            <v>49.58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 t="str">
            <v>Power Systems</v>
          </cell>
          <cell r="C214">
            <v>82</v>
          </cell>
          <cell r="D214" t="str">
            <v>A &amp; G</v>
          </cell>
          <cell r="E214">
            <v>6823</v>
          </cell>
          <cell r="F214" t="str">
            <v>Dsbn Environmntal</v>
          </cell>
          <cell r="G214" t="str">
            <v>XM</v>
          </cell>
          <cell r="H214" t="str">
            <v>I</v>
          </cell>
          <cell r="I214" t="str">
            <v>01MG7</v>
          </cell>
          <cell r="J214" t="str">
            <v>DISTRIBUTION ENVIRONMENTAL COO</v>
          </cell>
          <cell r="K214">
            <v>1</v>
          </cell>
          <cell r="L214">
            <v>30.4</v>
          </cell>
          <cell r="M214">
            <v>30.4</v>
          </cell>
          <cell r="N214" t="str">
            <v>A &amp; G</v>
          </cell>
          <cell r="O214">
            <v>30.4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 t="str">
            <v>Power Systems</v>
          </cell>
          <cell r="C215">
            <v>82</v>
          </cell>
          <cell r="D215" t="str">
            <v>A &amp; G</v>
          </cell>
          <cell r="E215">
            <v>6823</v>
          </cell>
          <cell r="F215" t="str">
            <v>Dsbn Environmntal</v>
          </cell>
          <cell r="G215" t="str">
            <v>XM</v>
          </cell>
          <cell r="H215" t="str">
            <v>I</v>
          </cell>
          <cell r="I215" t="str">
            <v>01MG7</v>
          </cell>
          <cell r="J215" t="str">
            <v>DISTRIBUTION ENVIRONMENTAL COO</v>
          </cell>
          <cell r="K215">
            <v>1</v>
          </cell>
          <cell r="L215">
            <v>33.56</v>
          </cell>
          <cell r="M215">
            <v>33.56</v>
          </cell>
          <cell r="N215" t="str">
            <v>A &amp; G</v>
          </cell>
          <cell r="O215">
            <v>33.56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 t="str">
            <v>Power Systems</v>
          </cell>
          <cell r="C216">
            <v>82</v>
          </cell>
          <cell r="D216" t="str">
            <v>A &amp; G</v>
          </cell>
          <cell r="E216">
            <v>6823</v>
          </cell>
          <cell r="F216" t="str">
            <v>Dsbn Environmntal</v>
          </cell>
          <cell r="G216" t="str">
            <v>XM</v>
          </cell>
          <cell r="H216" t="str">
            <v>P</v>
          </cell>
          <cell r="I216" t="str">
            <v>01MU5</v>
          </cell>
          <cell r="J216" t="str">
            <v>DISTRIBUTION AREA ENVIRONMENTA</v>
          </cell>
          <cell r="K216">
            <v>2</v>
          </cell>
          <cell r="L216">
            <v>34.6</v>
          </cell>
          <cell r="M216">
            <v>69.2</v>
          </cell>
          <cell r="N216" t="str">
            <v>A &amp; G</v>
          </cell>
          <cell r="O216">
            <v>69.2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 t="str">
            <v>Power Systems</v>
          </cell>
          <cell r="C217">
            <v>82</v>
          </cell>
          <cell r="D217" t="str">
            <v>A &amp; G</v>
          </cell>
          <cell r="E217">
            <v>6823</v>
          </cell>
          <cell r="F217" t="str">
            <v>Dsbn Environmntal</v>
          </cell>
          <cell r="G217" t="str">
            <v>XM</v>
          </cell>
          <cell r="H217" t="str">
            <v>P</v>
          </cell>
          <cell r="I217" t="str">
            <v>01MU5</v>
          </cell>
          <cell r="J217" t="str">
            <v>DISTRIBUTION AREA ENVIRONMENTA</v>
          </cell>
          <cell r="K217">
            <v>1</v>
          </cell>
          <cell r="L217">
            <v>35.25</v>
          </cell>
          <cell r="M217">
            <v>35.25</v>
          </cell>
          <cell r="N217" t="str">
            <v>A &amp; G</v>
          </cell>
          <cell r="O217">
            <v>35.25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 t="str">
            <v>Power Systems</v>
          </cell>
          <cell r="C218">
            <v>82</v>
          </cell>
          <cell r="D218" t="str">
            <v>A &amp; G</v>
          </cell>
          <cell r="E218">
            <v>6823</v>
          </cell>
          <cell r="F218" t="str">
            <v>Dsbn Environmntal</v>
          </cell>
          <cell r="G218" t="str">
            <v>XM</v>
          </cell>
          <cell r="H218" t="str">
            <v>P</v>
          </cell>
          <cell r="I218" t="str">
            <v>01MU5</v>
          </cell>
          <cell r="J218" t="str">
            <v>DISTRIBUTION AREA ENVIRONMENTA</v>
          </cell>
          <cell r="K218">
            <v>1</v>
          </cell>
          <cell r="L218">
            <v>36.74</v>
          </cell>
          <cell r="M218">
            <v>36.74</v>
          </cell>
          <cell r="N218" t="str">
            <v>A &amp; G</v>
          </cell>
          <cell r="O218">
            <v>36.74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 t="str">
            <v>Power Systems</v>
          </cell>
          <cell r="C219">
            <v>82</v>
          </cell>
          <cell r="D219" t="str">
            <v>A &amp; G</v>
          </cell>
          <cell r="E219">
            <v>6823</v>
          </cell>
          <cell r="F219" t="str">
            <v>Dsbn Environmntal</v>
          </cell>
          <cell r="G219" t="str">
            <v>XM</v>
          </cell>
          <cell r="H219" t="str">
            <v>P</v>
          </cell>
          <cell r="I219" t="str">
            <v>01MU5</v>
          </cell>
          <cell r="J219" t="str">
            <v>DISTRIBUTION AREA ENVIRONMENTA</v>
          </cell>
          <cell r="K219">
            <v>3</v>
          </cell>
          <cell r="L219">
            <v>36.86</v>
          </cell>
          <cell r="M219">
            <v>110.58</v>
          </cell>
          <cell r="N219" t="str">
            <v>A &amp; G</v>
          </cell>
          <cell r="O219">
            <v>110.58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Power Systems</v>
          </cell>
          <cell r="C220">
            <v>82</v>
          </cell>
          <cell r="D220" t="str">
            <v>A &amp; G</v>
          </cell>
          <cell r="E220">
            <v>6823</v>
          </cell>
          <cell r="F220" t="str">
            <v>Dsbn Environmntal</v>
          </cell>
          <cell r="G220" t="str">
            <v>XM</v>
          </cell>
          <cell r="H220" t="str">
            <v>P</v>
          </cell>
          <cell r="I220" t="str">
            <v>01MU5</v>
          </cell>
          <cell r="J220" t="str">
            <v>DISTRIBUTION AREA ENVIRONMENTA</v>
          </cell>
          <cell r="K220">
            <v>1</v>
          </cell>
          <cell r="L220">
            <v>36.880000000000003</v>
          </cell>
          <cell r="M220">
            <v>36.880000000000003</v>
          </cell>
          <cell r="N220" t="str">
            <v>A &amp; G</v>
          </cell>
          <cell r="O220">
            <v>36.880000000000003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 t="str">
            <v>Power Systems</v>
          </cell>
          <cell r="C221">
            <v>82</v>
          </cell>
          <cell r="D221" t="str">
            <v>A &amp; G</v>
          </cell>
          <cell r="E221">
            <v>6823</v>
          </cell>
          <cell r="F221" t="str">
            <v>Dsbn Environmntal</v>
          </cell>
          <cell r="G221" t="str">
            <v>XM</v>
          </cell>
          <cell r="H221" t="str">
            <v>I</v>
          </cell>
          <cell r="I221" t="str">
            <v>01PC4</v>
          </cell>
          <cell r="J221" t="str">
            <v>SR ENVIRONMENTAL SPECIALIST</v>
          </cell>
          <cell r="K221">
            <v>1</v>
          </cell>
          <cell r="L221">
            <v>37.96</v>
          </cell>
          <cell r="M221">
            <v>37.96</v>
          </cell>
          <cell r="N221" t="str">
            <v>A &amp; G</v>
          </cell>
          <cell r="O221">
            <v>37.96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 t="str">
            <v>Power Systems</v>
          </cell>
          <cell r="C222">
            <v>82</v>
          </cell>
          <cell r="D222" t="str">
            <v>A &amp; G</v>
          </cell>
          <cell r="E222">
            <v>6823</v>
          </cell>
          <cell r="F222" t="str">
            <v>Dsbn Environmntal</v>
          </cell>
          <cell r="G222" t="str">
            <v>XM</v>
          </cell>
          <cell r="H222" t="str">
            <v>P</v>
          </cell>
          <cell r="I222" t="str">
            <v>01PE4</v>
          </cell>
          <cell r="J222" t="str">
            <v>PRINCIPAL SPECIALIST ENVIRONME</v>
          </cell>
          <cell r="K222">
            <v>1</v>
          </cell>
          <cell r="L222">
            <v>40.4</v>
          </cell>
          <cell r="M222">
            <v>40.4</v>
          </cell>
          <cell r="N222" t="str">
            <v>A &amp; G</v>
          </cell>
          <cell r="O222">
            <v>40.4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 t="str">
            <v>Power Systems</v>
          </cell>
          <cell r="C223">
            <v>82</v>
          </cell>
          <cell r="D223" t="str">
            <v>A &amp; G</v>
          </cell>
          <cell r="E223">
            <v>6823</v>
          </cell>
          <cell r="F223" t="str">
            <v>Dsbn Environmntal</v>
          </cell>
          <cell r="G223" t="str">
            <v>XM</v>
          </cell>
          <cell r="H223" t="str">
            <v>P</v>
          </cell>
          <cell r="I223" t="str">
            <v>01PE4</v>
          </cell>
          <cell r="J223" t="str">
            <v>PRINCIPAL SPECIALIST ENVIRONME</v>
          </cell>
          <cell r="K223">
            <v>1</v>
          </cell>
          <cell r="L223">
            <v>40.909999999999997</v>
          </cell>
          <cell r="M223">
            <v>40.909999999999997</v>
          </cell>
          <cell r="N223" t="str">
            <v>A &amp; G</v>
          </cell>
          <cell r="O223">
            <v>40.909999999999997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 t="str">
            <v>Power Systems</v>
          </cell>
          <cell r="C224">
            <v>82</v>
          </cell>
          <cell r="D224" t="str">
            <v>A &amp; G</v>
          </cell>
          <cell r="E224">
            <v>6823</v>
          </cell>
          <cell r="F224" t="str">
            <v>Dsbn Environmntal</v>
          </cell>
          <cell r="G224" t="str">
            <v>XM</v>
          </cell>
          <cell r="H224" t="str">
            <v>I</v>
          </cell>
          <cell r="I224" t="str">
            <v>01PG4</v>
          </cell>
          <cell r="J224" t="str">
            <v>ENVIRONMENTAL SPECIALIST II</v>
          </cell>
          <cell r="K224">
            <v>1</v>
          </cell>
          <cell r="L224">
            <v>23.88</v>
          </cell>
          <cell r="M224">
            <v>23.88</v>
          </cell>
          <cell r="N224" t="str">
            <v>A &amp; G</v>
          </cell>
          <cell r="O224">
            <v>23.88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 t="str">
            <v>Power Systems</v>
          </cell>
          <cell r="C225">
            <v>82</v>
          </cell>
          <cell r="D225" t="str">
            <v>A &amp; G</v>
          </cell>
          <cell r="E225">
            <v>6823</v>
          </cell>
          <cell r="F225" t="str">
            <v>Dsbn Environmntal</v>
          </cell>
          <cell r="G225" t="str">
            <v>NB</v>
          </cell>
          <cell r="H225" t="str">
            <v>I</v>
          </cell>
          <cell r="I225" t="str">
            <v>01XB9</v>
          </cell>
          <cell r="J225" t="str">
            <v>INVENTORY SERVICES SPECIALIST</v>
          </cell>
          <cell r="K225">
            <v>1</v>
          </cell>
          <cell r="L225">
            <v>17.61</v>
          </cell>
          <cell r="M225">
            <v>17.61</v>
          </cell>
          <cell r="N225" t="str">
            <v>A &amp; G</v>
          </cell>
          <cell r="O225">
            <v>17.61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 t="str">
            <v>Power Systems</v>
          </cell>
          <cell r="C226">
            <v>96</v>
          </cell>
          <cell r="D226" t="str">
            <v>A &amp; G</v>
          </cell>
          <cell r="E226">
            <v>394</v>
          </cell>
          <cell r="F226" t="str">
            <v>Dsbn Sup Svc/Dsbn Engneer</v>
          </cell>
          <cell r="G226" t="str">
            <v>XM</v>
          </cell>
          <cell r="H226" t="str">
            <v>P</v>
          </cell>
          <cell r="I226" t="str">
            <v>01DE5</v>
          </cell>
          <cell r="J226" t="str">
            <v>PRINCIPAL ENGINEER</v>
          </cell>
          <cell r="K226">
            <v>1</v>
          </cell>
          <cell r="L226">
            <v>39.840000000000003</v>
          </cell>
          <cell r="M226">
            <v>39.840000000000003</v>
          </cell>
          <cell r="N226" t="str">
            <v>A &amp; G</v>
          </cell>
          <cell r="O226">
            <v>39.840000000000003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 t="str">
            <v>Power Systems</v>
          </cell>
          <cell r="C227">
            <v>96</v>
          </cell>
          <cell r="D227" t="str">
            <v>A &amp; G</v>
          </cell>
          <cell r="E227">
            <v>394</v>
          </cell>
          <cell r="F227" t="str">
            <v>Dsbn Sup Svc/Dsbn Engneer</v>
          </cell>
          <cell r="G227" t="str">
            <v>XM</v>
          </cell>
          <cell r="H227" t="str">
            <v>P</v>
          </cell>
          <cell r="I227" t="str">
            <v>01DE5</v>
          </cell>
          <cell r="J227" t="str">
            <v>PRINCIPAL ENGINEER</v>
          </cell>
          <cell r="K227">
            <v>1</v>
          </cell>
          <cell r="L227">
            <v>40.39</v>
          </cell>
          <cell r="M227">
            <v>40.39</v>
          </cell>
          <cell r="N227" t="str">
            <v>A &amp; G</v>
          </cell>
          <cell r="O227">
            <v>40.39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 t="str">
            <v>Power Systems</v>
          </cell>
          <cell r="C228">
            <v>96</v>
          </cell>
          <cell r="D228" t="str">
            <v>A &amp; G</v>
          </cell>
          <cell r="E228">
            <v>394</v>
          </cell>
          <cell r="F228" t="str">
            <v>Dsbn Sup Svc/Dsbn Engneer</v>
          </cell>
          <cell r="G228" t="str">
            <v>XM</v>
          </cell>
          <cell r="H228" t="str">
            <v>P</v>
          </cell>
          <cell r="I228" t="str">
            <v>01DE5</v>
          </cell>
          <cell r="J228" t="str">
            <v>PRINCIPAL ENGINEER</v>
          </cell>
          <cell r="K228">
            <v>1</v>
          </cell>
          <cell r="L228">
            <v>40.5</v>
          </cell>
          <cell r="M228">
            <v>40.5</v>
          </cell>
          <cell r="N228" t="str">
            <v>A &amp; G</v>
          </cell>
          <cell r="O228">
            <v>40.5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 t="str">
            <v>Power Systems</v>
          </cell>
          <cell r="C229">
            <v>96</v>
          </cell>
          <cell r="D229" t="str">
            <v>A &amp; G</v>
          </cell>
          <cell r="E229">
            <v>394</v>
          </cell>
          <cell r="F229" t="str">
            <v>Dsbn Sup Svc/Dsbn Engneer</v>
          </cell>
          <cell r="G229" t="str">
            <v>XM</v>
          </cell>
          <cell r="H229" t="str">
            <v>P</v>
          </cell>
          <cell r="I229" t="str">
            <v>01DE5</v>
          </cell>
          <cell r="J229" t="str">
            <v>PRINCIPAL ENGINEER</v>
          </cell>
          <cell r="K229">
            <v>1</v>
          </cell>
          <cell r="L229">
            <v>40.53</v>
          </cell>
          <cell r="M229">
            <v>40.53</v>
          </cell>
          <cell r="N229" t="str">
            <v>A &amp; G</v>
          </cell>
          <cell r="O229">
            <v>40.53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 t="str">
            <v>Power Systems</v>
          </cell>
          <cell r="C230">
            <v>96</v>
          </cell>
          <cell r="D230" t="str">
            <v>A &amp; G</v>
          </cell>
          <cell r="E230">
            <v>394</v>
          </cell>
          <cell r="F230" t="str">
            <v>Dsbn Sup Svc/Dsbn Engneer</v>
          </cell>
          <cell r="G230" t="str">
            <v>XM</v>
          </cell>
          <cell r="H230" t="str">
            <v>I</v>
          </cell>
          <cell r="I230" t="str">
            <v>01M14</v>
          </cell>
          <cell r="J230" t="str">
            <v>DISTRIBUTION ENG &amp; OPS SR ENGI</v>
          </cell>
          <cell r="K230">
            <v>1</v>
          </cell>
          <cell r="L230">
            <v>36.630000000000003</v>
          </cell>
          <cell r="M230">
            <v>36.630000000000003</v>
          </cell>
          <cell r="N230" t="str">
            <v>A &amp; G</v>
          </cell>
          <cell r="O230">
            <v>36.630000000000003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 t="str">
            <v>Power Systems</v>
          </cell>
          <cell r="C231">
            <v>96</v>
          </cell>
          <cell r="D231" t="str">
            <v>A &amp; G</v>
          </cell>
          <cell r="E231">
            <v>394</v>
          </cell>
          <cell r="F231" t="str">
            <v>Dsbn Sup Svc/Dsbn Engneer</v>
          </cell>
          <cell r="G231" t="str">
            <v>XM</v>
          </cell>
          <cell r="H231" t="str">
            <v>I</v>
          </cell>
          <cell r="I231" t="str">
            <v>01M24</v>
          </cell>
          <cell r="J231" t="str">
            <v>DIST ENGINEERING &amp; OPERATIONS</v>
          </cell>
          <cell r="K231">
            <v>1</v>
          </cell>
          <cell r="L231">
            <v>30.18</v>
          </cell>
          <cell r="M231">
            <v>30.18</v>
          </cell>
          <cell r="N231" t="str">
            <v>A &amp; G</v>
          </cell>
          <cell r="O231">
            <v>30.18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 t="str">
            <v>Power Systems</v>
          </cell>
          <cell r="C232">
            <v>96</v>
          </cell>
          <cell r="D232" t="str">
            <v>A &amp; G</v>
          </cell>
          <cell r="E232">
            <v>394</v>
          </cell>
          <cell r="F232" t="str">
            <v>Dsbn Sup Svc/Dsbn Engneer</v>
          </cell>
          <cell r="G232" t="str">
            <v>XM</v>
          </cell>
          <cell r="H232" t="str">
            <v>I</v>
          </cell>
          <cell r="I232" t="str">
            <v>01M24</v>
          </cell>
          <cell r="J232" t="str">
            <v>DIST ENGINEERING &amp; OPERATIONS</v>
          </cell>
          <cell r="K232">
            <v>1</v>
          </cell>
          <cell r="L232">
            <v>30.78</v>
          </cell>
          <cell r="M232">
            <v>30.78</v>
          </cell>
          <cell r="N232" t="str">
            <v>A &amp; G</v>
          </cell>
          <cell r="O232">
            <v>30.78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 t="str">
            <v>Power Systems</v>
          </cell>
          <cell r="C233">
            <v>96</v>
          </cell>
          <cell r="D233" t="str">
            <v>A &amp; G</v>
          </cell>
          <cell r="E233">
            <v>394</v>
          </cell>
          <cell r="F233" t="str">
            <v>Dsbn Sup Svc/Dsbn Engneer</v>
          </cell>
          <cell r="G233" t="str">
            <v>XM</v>
          </cell>
          <cell r="H233" t="str">
            <v>S</v>
          </cell>
          <cell r="I233" t="str">
            <v>01MK3</v>
          </cell>
          <cell r="J233" t="str">
            <v>OVERHEAD PRODUCTION &amp; SUPPORT</v>
          </cell>
          <cell r="K233">
            <v>1</v>
          </cell>
          <cell r="L233">
            <v>46.4</v>
          </cell>
          <cell r="M233">
            <v>46.4</v>
          </cell>
          <cell r="N233" t="str">
            <v>A &amp; G</v>
          </cell>
          <cell r="O233">
            <v>46.4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 t="str">
            <v>Power Systems</v>
          </cell>
          <cell r="C234">
            <v>96</v>
          </cell>
          <cell r="D234" t="str">
            <v>A &amp; G</v>
          </cell>
          <cell r="E234">
            <v>394</v>
          </cell>
          <cell r="F234" t="str">
            <v>Dsbn Sup Svc/Dsbn Engneer</v>
          </cell>
          <cell r="G234" t="str">
            <v>NB</v>
          </cell>
          <cell r="H234" t="str">
            <v>I</v>
          </cell>
          <cell r="I234" t="str">
            <v>01X63</v>
          </cell>
          <cell r="J234" t="str">
            <v>ADMINISTRATIVE SPECIALIST I</v>
          </cell>
          <cell r="K234">
            <v>1</v>
          </cell>
          <cell r="L234">
            <v>16.3</v>
          </cell>
          <cell r="M234">
            <v>16.3</v>
          </cell>
          <cell r="N234" t="str">
            <v>A &amp; G</v>
          </cell>
          <cell r="O234">
            <v>16.3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 t="str">
            <v>Power Systems</v>
          </cell>
          <cell r="C235">
            <v>105</v>
          </cell>
          <cell r="D235" t="str">
            <v>A &amp; G</v>
          </cell>
          <cell r="E235">
            <v>1050</v>
          </cell>
          <cell r="F235" t="str">
            <v>Dsbn Development &amp; Methods</v>
          </cell>
          <cell r="G235" t="str">
            <v>XM</v>
          </cell>
          <cell r="H235" t="str">
            <v>I</v>
          </cell>
          <cell r="I235" t="str">
            <v>01M74</v>
          </cell>
          <cell r="J235" t="str">
            <v>SR DISTRIBUTION TRAINING SPECI</v>
          </cell>
          <cell r="K235">
            <v>1</v>
          </cell>
          <cell r="L235">
            <v>35.96</v>
          </cell>
          <cell r="M235">
            <v>35.96</v>
          </cell>
          <cell r="N235" t="str">
            <v>A &amp; G</v>
          </cell>
          <cell r="O235">
            <v>35.96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 t="str">
            <v>Power Systems</v>
          </cell>
          <cell r="C236">
            <v>105</v>
          </cell>
          <cell r="D236" t="str">
            <v>A &amp; G</v>
          </cell>
          <cell r="E236">
            <v>1050</v>
          </cell>
          <cell r="F236" t="str">
            <v>Dsbn Development &amp; Methods</v>
          </cell>
          <cell r="G236" t="str">
            <v>XM</v>
          </cell>
          <cell r="H236" t="str">
            <v>I</v>
          </cell>
          <cell r="I236" t="str">
            <v>01M74</v>
          </cell>
          <cell r="J236" t="str">
            <v>SR DISTRIBUTION TRAINING SPECI</v>
          </cell>
          <cell r="K236">
            <v>1</v>
          </cell>
          <cell r="L236">
            <v>36.36</v>
          </cell>
          <cell r="M236">
            <v>36.36</v>
          </cell>
          <cell r="N236" t="str">
            <v>A &amp; G</v>
          </cell>
          <cell r="O236">
            <v>36.36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 t="str">
            <v>Power Systems</v>
          </cell>
          <cell r="C237">
            <v>105</v>
          </cell>
          <cell r="D237" t="str">
            <v>A &amp; G</v>
          </cell>
          <cell r="E237">
            <v>1050</v>
          </cell>
          <cell r="F237" t="str">
            <v>Dsbn Development &amp; Methods</v>
          </cell>
          <cell r="G237" t="str">
            <v>XM</v>
          </cell>
          <cell r="H237" t="str">
            <v>I</v>
          </cell>
          <cell r="I237" t="str">
            <v>01M83</v>
          </cell>
          <cell r="J237" t="str">
            <v>RELIABILITY RESEARCH COORDINAT</v>
          </cell>
          <cell r="K237">
            <v>1</v>
          </cell>
          <cell r="L237">
            <v>41.3</v>
          </cell>
          <cell r="M237">
            <v>41.3</v>
          </cell>
          <cell r="N237" t="str">
            <v>A &amp; G</v>
          </cell>
          <cell r="O237">
            <v>41.3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 t="str">
            <v>Power Systems</v>
          </cell>
          <cell r="C238">
            <v>105</v>
          </cell>
          <cell r="D238" t="str">
            <v>A &amp; G</v>
          </cell>
          <cell r="E238">
            <v>1050</v>
          </cell>
          <cell r="F238" t="str">
            <v>Dsbn Development &amp; Methods</v>
          </cell>
          <cell r="G238" t="str">
            <v>XM</v>
          </cell>
          <cell r="H238" t="str">
            <v>I</v>
          </cell>
          <cell r="I238" t="str">
            <v>01M84</v>
          </cell>
          <cell r="J238" t="str">
            <v>DISTRIBUTION TRAINING SPECIALI</v>
          </cell>
          <cell r="K238">
            <v>1</v>
          </cell>
          <cell r="L238">
            <v>33.51</v>
          </cell>
          <cell r="M238">
            <v>33.51</v>
          </cell>
          <cell r="N238" t="str">
            <v>A &amp; G</v>
          </cell>
          <cell r="O238">
            <v>33.51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 t="str">
            <v>Power Systems</v>
          </cell>
          <cell r="C239">
            <v>105</v>
          </cell>
          <cell r="D239" t="str">
            <v>A &amp; G</v>
          </cell>
          <cell r="E239">
            <v>1050</v>
          </cell>
          <cell r="F239" t="str">
            <v>Dsbn Development &amp; Methods</v>
          </cell>
          <cell r="G239" t="str">
            <v>XM</v>
          </cell>
          <cell r="H239" t="str">
            <v>S</v>
          </cell>
          <cell r="I239" t="str">
            <v>01MB6</v>
          </cell>
          <cell r="J239" t="str">
            <v>SYSTEM PROJECT MANAGER</v>
          </cell>
          <cell r="K239">
            <v>1</v>
          </cell>
          <cell r="L239">
            <v>26.63</v>
          </cell>
          <cell r="M239">
            <v>26.63</v>
          </cell>
          <cell r="N239" t="str">
            <v>A &amp; G</v>
          </cell>
          <cell r="O239">
            <v>26.63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 t="str">
            <v>Power Systems</v>
          </cell>
          <cell r="C240">
            <v>105</v>
          </cell>
          <cell r="D240" t="str">
            <v>A &amp; G</v>
          </cell>
          <cell r="E240">
            <v>1050</v>
          </cell>
          <cell r="F240" t="str">
            <v>Dsbn Development &amp; Methods</v>
          </cell>
          <cell r="G240" t="str">
            <v>XM</v>
          </cell>
          <cell r="H240" t="str">
            <v>I</v>
          </cell>
          <cell r="I240" t="str">
            <v>01MC4</v>
          </cell>
          <cell r="J240" t="str">
            <v>DISTRIBUTION ANALYST II</v>
          </cell>
          <cell r="K240">
            <v>1</v>
          </cell>
          <cell r="L240">
            <v>24.45</v>
          </cell>
          <cell r="M240">
            <v>24.45</v>
          </cell>
          <cell r="N240" t="str">
            <v>A &amp; G</v>
          </cell>
          <cell r="O240">
            <v>24.45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 t="str">
            <v>Power Systems</v>
          </cell>
          <cell r="C241">
            <v>105</v>
          </cell>
          <cell r="D241" t="str">
            <v>A &amp; G</v>
          </cell>
          <cell r="E241">
            <v>1050</v>
          </cell>
          <cell r="F241" t="str">
            <v>Dsbn Development &amp; Methods</v>
          </cell>
          <cell r="G241" t="str">
            <v>XM</v>
          </cell>
          <cell r="H241" t="str">
            <v>I</v>
          </cell>
          <cell r="I241" t="str">
            <v>01MC6</v>
          </cell>
          <cell r="J241" t="str">
            <v>PROJECT DESIGNER I</v>
          </cell>
          <cell r="K241">
            <v>1</v>
          </cell>
          <cell r="L241">
            <v>23.31</v>
          </cell>
          <cell r="M241">
            <v>23.31</v>
          </cell>
          <cell r="N241" t="str">
            <v>A &amp; G</v>
          </cell>
          <cell r="O241">
            <v>23.31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 t="str">
            <v>Power Systems</v>
          </cell>
          <cell r="C242">
            <v>105</v>
          </cell>
          <cell r="D242" t="str">
            <v>A &amp; G</v>
          </cell>
          <cell r="E242">
            <v>1050</v>
          </cell>
          <cell r="F242" t="str">
            <v>Dsbn Development &amp; Methods</v>
          </cell>
          <cell r="G242" t="str">
            <v>XM</v>
          </cell>
          <cell r="H242" t="str">
            <v>I</v>
          </cell>
          <cell r="I242" t="str">
            <v>01MC6</v>
          </cell>
          <cell r="J242" t="str">
            <v>PROJECT DESIGNER I</v>
          </cell>
          <cell r="K242">
            <v>1</v>
          </cell>
          <cell r="L242">
            <v>25</v>
          </cell>
          <cell r="M242">
            <v>25</v>
          </cell>
          <cell r="N242" t="str">
            <v>A &amp; G</v>
          </cell>
          <cell r="O242">
            <v>25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 t="str">
            <v>Power Systems</v>
          </cell>
          <cell r="C243">
            <v>105</v>
          </cell>
          <cell r="D243" t="str">
            <v>A &amp; G</v>
          </cell>
          <cell r="E243">
            <v>1050</v>
          </cell>
          <cell r="F243" t="str">
            <v>Dsbn Development &amp; Methods</v>
          </cell>
          <cell r="G243" t="str">
            <v>XM</v>
          </cell>
          <cell r="H243" t="str">
            <v>I</v>
          </cell>
          <cell r="I243" t="str">
            <v>01MC8</v>
          </cell>
          <cell r="J243" t="str">
            <v>INSTRUCTIONAL DESIGNER</v>
          </cell>
          <cell r="K243">
            <v>1</v>
          </cell>
          <cell r="L243">
            <v>33.78</v>
          </cell>
          <cell r="M243">
            <v>33.78</v>
          </cell>
          <cell r="N243" t="str">
            <v>A &amp; G</v>
          </cell>
          <cell r="O243">
            <v>33.78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 t="str">
            <v>Power Systems</v>
          </cell>
          <cell r="C244">
            <v>105</v>
          </cell>
          <cell r="D244" t="str">
            <v>A &amp; G</v>
          </cell>
          <cell r="E244">
            <v>1050</v>
          </cell>
          <cell r="F244" t="str">
            <v>Dsbn Development &amp; Methods</v>
          </cell>
          <cell r="G244" t="str">
            <v>XM</v>
          </cell>
          <cell r="H244" t="str">
            <v>I</v>
          </cell>
          <cell r="I244" t="str">
            <v>01ME6</v>
          </cell>
          <cell r="J244" t="str">
            <v>PROJECT DESIGNER II</v>
          </cell>
          <cell r="K244">
            <v>5</v>
          </cell>
          <cell r="L244">
            <v>23.31</v>
          </cell>
          <cell r="M244">
            <v>116.55</v>
          </cell>
          <cell r="N244" t="str">
            <v>A &amp; G</v>
          </cell>
          <cell r="O244">
            <v>116.55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 t="str">
            <v>Power Systems</v>
          </cell>
          <cell r="C245">
            <v>105</v>
          </cell>
          <cell r="D245" t="str">
            <v>A &amp; G</v>
          </cell>
          <cell r="E245">
            <v>1050</v>
          </cell>
          <cell r="F245" t="str">
            <v>Dsbn Development &amp; Methods</v>
          </cell>
          <cell r="G245" t="str">
            <v>XM</v>
          </cell>
          <cell r="H245" t="str">
            <v>I</v>
          </cell>
          <cell r="I245" t="str">
            <v>01MH7</v>
          </cell>
          <cell r="J245" t="str">
            <v>DISTRIBUTION SYSTEM ANALYST I</v>
          </cell>
          <cell r="K245">
            <v>1</v>
          </cell>
          <cell r="L245">
            <v>28.44</v>
          </cell>
          <cell r="M245">
            <v>28.44</v>
          </cell>
          <cell r="N245" t="str">
            <v>A &amp; G</v>
          </cell>
          <cell r="O245">
            <v>28.44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 t="str">
            <v>Power Systems</v>
          </cell>
          <cell r="C246">
            <v>105</v>
          </cell>
          <cell r="D246" t="str">
            <v>A &amp; G</v>
          </cell>
          <cell r="E246">
            <v>1050</v>
          </cell>
          <cell r="F246" t="str">
            <v>Dsbn Development &amp; Methods</v>
          </cell>
          <cell r="G246" t="str">
            <v>XM</v>
          </cell>
          <cell r="H246" t="str">
            <v>M</v>
          </cell>
          <cell r="I246" t="str">
            <v>01MH9</v>
          </cell>
          <cell r="J246" t="str">
            <v>DISTRIBUTION TRAINING &amp; METHOD</v>
          </cell>
          <cell r="K246">
            <v>1</v>
          </cell>
          <cell r="L246">
            <v>44.24</v>
          </cell>
          <cell r="M246">
            <v>44.24</v>
          </cell>
          <cell r="N246" t="str">
            <v>A &amp; G</v>
          </cell>
          <cell r="O246">
            <v>44.24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 t="str">
            <v>Power Systems</v>
          </cell>
          <cell r="C247">
            <v>105</v>
          </cell>
          <cell r="D247" t="str">
            <v>A &amp; G</v>
          </cell>
          <cell r="E247">
            <v>1050</v>
          </cell>
          <cell r="F247" t="str">
            <v>Dsbn Development &amp; Methods</v>
          </cell>
          <cell r="G247" t="str">
            <v>XM</v>
          </cell>
          <cell r="H247" t="str">
            <v>S</v>
          </cell>
          <cell r="I247" t="str">
            <v>01MQ5</v>
          </cell>
          <cell r="J247" t="str">
            <v>DISTRIBUTION SUPERVISOR III</v>
          </cell>
          <cell r="K247">
            <v>3</v>
          </cell>
          <cell r="L247">
            <v>32</v>
          </cell>
          <cell r="M247">
            <v>96</v>
          </cell>
          <cell r="N247" t="str">
            <v>A &amp; G</v>
          </cell>
          <cell r="O247">
            <v>96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 t="str">
            <v>Power Systems</v>
          </cell>
          <cell r="C248">
            <v>105</v>
          </cell>
          <cell r="D248" t="str">
            <v>A &amp; G</v>
          </cell>
          <cell r="E248">
            <v>1050</v>
          </cell>
          <cell r="F248" t="str">
            <v>Dsbn Development &amp; Methods</v>
          </cell>
          <cell r="G248" t="str">
            <v>XM</v>
          </cell>
          <cell r="H248" t="str">
            <v>S</v>
          </cell>
          <cell r="I248" t="str">
            <v>01MQ5</v>
          </cell>
          <cell r="J248" t="str">
            <v>DISTRIBUTION SUPERVISOR III</v>
          </cell>
          <cell r="K248">
            <v>1</v>
          </cell>
          <cell r="L248">
            <v>32.39</v>
          </cell>
          <cell r="M248">
            <v>32.39</v>
          </cell>
          <cell r="N248" t="str">
            <v>A &amp; G</v>
          </cell>
          <cell r="O248">
            <v>32.39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 t="str">
            <v>Power Systems</v>
          </cell>
          <cell r="C249">
            <v>105</v>
          </cell>
          <cell r="D249" t="str">
            <v>A &amp; G</v>
          </cell>
          <cell r="E249">
            <v>1050</v>
          </cell>
          <cell r="F249" t="str">
            <v>Dsbn Development &amp; Methods</v>
          </cell>
          <cell r="G249" t="str">
            <v>XM</v>
          </cell>
          <cell r="H249" t="str">
            <v>S</v>
          </cell>
          <cell r="I249" t="str">
            <v>01MQ5</v>
          </cell>
          <cell r="J249" t="str">
            <v>DISTRIBUTION SUPERVISOR III</v>
          </cell>
          <cell r="K249">
            <v>1</v>
          </cell>
          <cell r="L249">
            <v>32.4</v>
          </cell>
          <cell r="M249">
            <v>32.4</v>
          </cell>
          <cell r="N249" t="str">
            <v>A &amp; G</v>
          </cell>
          <cell r="O249">
            <v>32.4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 t="str">
            <v>Power Systems</v>
          </cell>
          <cell r="C250">
            <v>105</v>
          </cell>
          <cell r="D250" t="str">
            <v>A &amp; G</v>
          </cell>
          <cell r="E250">
            <v>1050</v>
          </cell>
          <cell r="F250" t="str">
            <v>Dsbn Development &amp; Methods</v>
          </cell>
          <cell r="G250" t="str">
            <v>XM</v>
          </cell>
          <cell r="H250" t="str">
            <v>S</v>
          </cell>
          <cell r="I250" t="str">
            <v>01MQ5</v>
          </cell>
          <cell r="J250" t="str">
            <v>DISTRIBUTION SUPV III</v>
          </cell>
          <cell r="K250">
            <v>1</v>
          </cell>
          <cell r="L250">
            <v>32</v>
          </cell>
          <cell r="M250">
            <v>32</v>
          </cell>
          <cell r="N250" t="str">
            <v>A &amp; G</v>
          </cell>
          <cell r="O250">
            <v>32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Power Systems</v>
          </cell>
          <cell r="C251">
            <v>105</v>
          </cell>
          <cell r="D251" t="str">
            <v>A &amp; G</v>
          </cell>
          <cell r="E251">
            <v>1050</v>
          </cell>
          <cell r="F251" t="str">
            <v>Dsbn Development &amp; Methods</v>
          </cell>
          <cell r="G251" t="str">
            <v>XM</v>
          </cell>
          <cell r="H251" t="str">
            <v>P</v>
          </cell>
          <cell r="I251" t="str">
            <v>01MY4</v>
          </cell>
          <cell r="J251" t="str">
            <v>DISTRIBUTION OPERATIONS SPECIA</v>
          </cell>
          <cell r="K251">
            <v>1</v>
          </cell>
          <cell r="L251">
            <v>36.54</v>
          </cell>
          <cell r="M251">
            <v>36.54</v>
          </cell>
          <cell r="N251" t="str">
            <v>A &amp; G</v>
          </cell>
          <cell r="O251">
            <v>36.54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Power Systems</v>
          </cell>
          <cell r="C252">
            <v>105</v>
          </cell>
          <cell r="D252" t="str">
            <v>A &amp; G</v>
          </cell>
          <cell r="E252">
            <v>1050</v>
          </cell>
          <cell r="F252" t="str">
            <v>Dsbn Development &amp; Methods</v>
          </cell>
          <cell r="G252" t="str">
            <v>XM</v>
          </cell>
          <cell r="H252" t="str">
            <v>P</v>
          </cell>
          <cell r="I252" t="str">
            <v>01MY4</v>
          </cell>
          <cell r="J252" t="str">
            <v>DISTRIBUTION OPERATIONS SPECIA</v>
          </cell>
          <cell r="K252">
            <v>1</v>
          </cell>
          <cell r="L252">
            <v>36.659999999999997</v>
          </cell>
          <cell r="M252">
            <v>36.659999999999997</v>
          </cell>
          <cell r="N252" t="str">
            <v>A &amp; G</v>
          </cell>
          <cell r="O252">
            <v>36.659999999999997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Power Systems</v>
          </cell>
          <cell r="C253">
            <v>105</v>
          </cell>
          <cell r="D253" t="str">
            <v>A &amp; G</v>
          </cell>
          <cell r="E253">
            <v>1050</v>
          </cell>
          <cell r="F253" t="str">
            <v>Dsbn Development &amp; Methods</v>
          </cell>
          <cell r="G253" t="str">
            <v>XM</v>
          </cell>
          <cell r="H253" t="str">
            <v>P</v>
          </cell>
          <cell r="I253" t="str">
            <v>01MY4</v>
          </cell>
          <cell r="J253" t="str">
            <v>DISTRIBUTION OPERATIONS SPECIA</v>
          </cell>
          <cell r="K253">
            <v>1</v>
          </cell>
          <cell r="L253">
            <v>36.840000000000003</v>
          </cell>
          <cell r="M253">
            <v>36.840000000000003</v>
          </cell>
          <cell r="N253" t="str">
            <v>A &amp; G</v>
          </cell>
          <cell r="O253">
            <v>36.840000000000003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Power Systems</v>
          </cell>
          <cell r="C254">
            <v>105</v>
          </cell>
          <cell r="D254" t="str">
            <v>A &amp; G</v>
          </cell>
          <cell r="E254">
            <v>1050</v>
          </cell>
          <cell r="F254" t="str">
            <v>Dsbn Development &amp; Methods</v>
          </cell>
          <cell r="G254" t="str">
            <v>XM</v>
          </cell>
          <cell r="H254" t="str">
            <v>P</v>
          </cell>
          <cell r="I254" t="str">
            <v>01WVC</v>
          </cell>
          <cell r="J254" t="str">
            <v>STATISTICAL SPECIALIST</v>
          </cell>
          <cell r="K254">
            <v>1</v>
          </cell>
          <cell r="L254">
            <v>43.89</v>
          </cell>
          <cell r="M254">
            <v>43.89</v>
          </cell>
          <cell r="N254" t="str">
            <v>A &amp; G</v>
          </cell>
          <cell r="O254">
            <v>43.89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Power Systems</v>
          </cell>
          <cell r="C255">
            <v>105</v>
          </cell>
          <cell r="D255" t="str">
            <v>A &amp; G</v>
          </cell>
          <cell r="E255">
            <v>1050</v>
          </cell>
          <cell r="F255" t="str">
            <v>Dsbn Development &amp; Methods</v>
          </cell>
          <cell r="G255" t="str">
            <v>NB</v>
          </cell>
          <cell r="H255" t="str">
            <v>I</v>
          </cell>
          <cell r="I255" t="str">
            <v>01X63</v>
          </cell>
          <cell r="J255" t="str">
            <v>ADMINISTRATIVE SPECIALIST I</v>
          </cell>
          <cell r="K255">
            <v>1</v>
          </cell>
          <cell r="L255">
            <v>16.71</v>
          </cell>
          <cell r="M255">
            <v>16.71</v>
          </cell>
          <cell r="N255" t="str">
            <v>A &amp; G</v>
          </cell>
          <cell r="O255">
            <v>16.71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Power Systems</v>
          </cell>
          <cell r="C256">
            <v>105</v>
          </cell>
          <cell r="D256" t="str">
            <v>A &amp; G</v>
          </cell>
          <cell r="E256">
            <v>1050</v>
          </cell>
          <cell r="F256" t="str">
            <v>Dsbn Development &amp; Methods</v>
          </cell>
          <cell r="G256" t="str">
            <v>BU</v>
          </cell>
          <cell r="H256" t="str">
            <v>I</v>
          </cell>
          <cell r="I256" t="str">
            <v>05469</v>
          </cell>
          <cell r="J256" t="str">
            <v>DSBN INSTRUCTOR</v>
          </cell>
          <cell r="K256">
            <v>1</v>
          </cell>
          <cell r="L256">
            <v>27.71</v>
          </cell>
          <cell r="M256">
            <v>27.71</v>
          </cell>
          <cell r="N256" t="str">
            <v>A &amp; G</v>
          </cell>
          <cell r="O256">
            <v>27.71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Power Systems</v>
          </cell>
          <cell r="C257">
            <v>472</v>
          </cell>
          <cell r="D257" t="str">
            <v>Not A &amp; G</v>
          </cell>
          <cell r="E257">
            <v>4719</v>
          </cell>
          <cell r="F257" t="str">
            <v>Dsbn - Boca Raton Supvs/Dsn</v>
          </cell>
          <cell r="G257" t="str">
            <v>XM</v>
          </cell>
          <cell r="H257" t="str">
            <v>M</v>
          </cell>
          <cell r="I257" t="str">
            <v>01ME3</v>
          </cell>
          <cell r="J257" t="str">
            <v>DISTRIBUTION AREA MGR I</v>
          </cell>
          <cell r="K257">
            <v>1</v>
          </cell>
          <cell r="L257">
            <v>50.14</v>
          </cell>
          <cell r="M257">
            <v>50.14</v>
          </cell>
          <cell r="N257" t="str">
            <v>Spv/Sup</v>
          </cell>
          <cell r="O257">
            <v>0</v>
          </cell>
          <cell r="P257">
            <v>50.14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Power Systems</v>
          </cell>
          <cell r="C258">
            <v>472</v>
          </cell>
          <cell r="D258" t="str">
            <v>Not A &amp; G</v>
          </cell>
          <cell r="E258">
            <v>4719</v>
          </cell>
          <cell r="F258" t="str">
            <v>Dsbn - Boca Raton Supvs/Dsn</v>
          </cell>
          <cell r="G258" t="str">
            <v>XM</v>
          </cell>
          <cell r="H258" t="str">
            <v>I</v>
          </cell>
          <cell r="I258" t="str">
            <v>01MF6</v>
          </cell>
          <cell r="J258" t="str">
            <v>ASSOCIATE PROJECT DESIGNER</v>
          </cell>
          <cell r="K258">
            <v>1</v>
          </cell>
          <cell r="L258">
            <v>17</v>
          </cell>
          <cell r="M258">
            <v>17</v>
          </cell>
          <cell r="N258" t="str">
            <v>Spv/Sup</v>
          </cell>
          <cell r="O258">
            <v>0</v>
          </cell>
          <cell r="P258">
            <v>17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Power Systems</v>
          </cell>
          <cell r="C259">
            <v>472</v>
          </cell>
          <cell r="D259" t="str">
            <v>Not A &amp; G</v>
          </cell>
          <cell r="E259">
            <v>4719</v>
          </cell>
          <cell r="F259" t="str">
            <v>Dsbn - Boca Raton Supvs/Dsn</v>
          </cell>
          <cell r="G259" t="str">
            <v>XM</v>
          </cell>
          <cell r="H259" t="str">
            <v>I</v>
          </cell>
          <cell r="I259" t="str">
            <v>01MF6</v>
          </cell>
          <cell r="J259" t="str">
            <v>ASSOCIATE PROJECT DESIGNER</v>
          </cell>
          <cell r="K259">
            <v>1</v>
          </cell>
          <cell r="L259">
            <v>20.3</v>
          </cell>
          <cell r="M259">
            <v>20.3</v>
          </cell>
          <cell r="N259" t="str">
            <v>Spv/Sup</v>
          </cell>
          <cell r="O259">
            <v>0</v>
          </cell>
          <cell r="P259">
            <v>20.3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Power Systems</v>
          </cell>
          <cell r="C260">
            <v>472</v>
          </cell>
          <cell r="D260" t="str">
            <v>Not A &amp; G</v>
          </cell>
          <cell r="E260">
            <v>4719</v>
          </cell>
          <cell r="F260" t="str">
            <v>Dsbn - Boca Raton Supvs/Dsn</v>
          </cell>
          <cell r="G260" t="str">
            <v>XM</v>
          </cell>
          <cell r="H260" t="str">
            <v>I</v>
          </cell>
          <cell r="I260" t="str">
            <v>01MF6</v>
          </cell>
          <cell r="J260" t="str">
            <v>ASSOCIATE PROJECT DESIGNER</v>
          </cell>
          <cell r="K260">
            <v>1</v>
          </cell>
          <cell r="L260">
            <v>20.94</v>
          </cell>
          <cell r="M260">
            <v>20.94</v>
          </cell>
          <cell r="N260" t="str">
            <v>Spv/Sup</v>
          </cell>
          <cell r="O260">
            <v>0</v>
          </cell>
          <cell r="P260">
            <v>20.94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Power Systems</v>
          </cell>
          <cell r="C261">
            <v>472</v>
          </cell>
          <cell r="D261" t="str">
            <v>Not A &amp; G</v>
          </cell>
          <cell r="E261">
            <v>4719</v>
          </cell>
          <cell r="F261" t="str">
            <v>Dsbn - Boca Raton Supvs/Dsn</v>
          </cell>
          <cell r="G261" t="str">
            <v>XM</v>
          </cell>
          <cell r="H261" t="str">
            <v>S</v>
          </cell>
          <cell r="I261" t="str">
            <v>01MK5</v>
          </cell>
          <cell r="J261" t="str">
            <v>SR CONTR CONSTRUCTION REPRESEN</v>
          </cell>
          <cell r="K261">
            <v>1</v>
          </cell>
          <cell r="L261">
            <v>30.74</v>
          </cell>
          <cell r="M261">
            <v>30.74</v>
          </cell>
          <cell r="N261" t="str">
            <v>Spv/Sup</v>
          </cell>
          <cell r="O261">
            <v>0</v>
          </cell>
          <cell r="P261">
            <v>30.74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Power Systems</v>
          </cell>
          <cell r="C262">
            <v>472</v>
          </cell>
          <cell r="D262" t="str">
            <v>Not A &amp; G</v>
          </cell>
          <cell r="E262">
            <v>4719</v>
          </cell>
          <cell r="F262" t="str">
            <v>Dsbn - Boca Raton Supvs/Dsn</v>
          </cell>
          <cell r="G262" t="str">
            <v>XM</v>
          </cell>
          <cell r="H262" t="str">
            <v>I</v>
          </cell>
          <cell r="I262" t="str">
            <v>01ML5</v>
          </cell>
          <cell r="J262" t="str">
            <v>CONTRACTOR CONSTRUCTION REP</v>
          </cell>
          <cell r="K262">
            <v>1</v>
          </cell>
          <cell r="L262">
            <v>25.8</v>
          </cell>
          <cell r="M262">
            <v>25.8</v>
          </cell>
          <cell r="N262" t="str">
            <v>Spv/Sup</v>
          </cell>
          <cell r="O262">
            <v>0</v>
          </cell>
          <cell r="P262">
            <v>25.8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Power Systems</v>
          </cell>
          <cell r="C263">
            <v>472</v>
          </cell>
          <cell r="D263" t="str">
            <v>Not A &amp; G</v>
          </cell>
          <cell r="E263">
            <v>4719</v>
          </cell>
          <cell r="F263" t="str">
            <v>Dsbn - Boca Raton Supvs/Dsn</v>
          </cell>
          <cell r="G263" t="str">
            <v>XM</v>
          </cell>
          <cell r="H263" t="str">
            <v>S</v>
          </cell>
          <cell r="I263" t="str">
            <v>01ML5</v>
          </cell>
          <cell r="J263" t="str">
            <v>CONTRACTOR CONSTRUCTION REP</v>
          </cell>
          <cell r="K263">
            <v>1</v>
          </cell>
          <cell r="L263">
            <v>29.54</v>
          </cell>
          <cell r="M263">
            <v>29.54</v>
          </cell>
          <cell r="N263" t="str">
            <v>Spv/Sup</v>
          </cell>
          <cell r="O263">
            <v>0</v>
          </cell>
          <cell r="P263">
            <v>29.54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Power Systems</v>
          </cell>
          <cell r="C264">
            <v>472</v>
          </cell>
          <cell r="D264" t="str">
            <v>Not A &amp; G</v>
          </cell>
          <cell r="E264">
            <v>4719</v>
          </cell>
          <cell r="F264" t="str">
            <v>Dsbn - Boca Raton Supvs/Dsn</v>
          </cell>
          <cell r="G264" t="str">
            <v>XM</v>
          </cell>
          <cell r="H264" t="str">
            <v>S</v>
          </cell>
          <cell r="I264" t="str">
            <v>01MP5</v>
          </cell>
          <cell r="J264" t="str">
            <v>DISTRIBUTION SUPV II</v>
          </cell>
          <cell r="K264">
            <v>1</v>
          </cell>
          <cell r="L264">
            <v>35.18</v>
          </cell>
          <cell r="M264">
            <v>35.18</v>
          </cell>
          <cell r="N264" t="str">
            <v>Spv/Sup</v>
          </cell>
          <cell r="O264">
            <v>0</v>
          </cell>
          <cell r="P264">
            <v>35.18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Power Systems</v>
          </cell>
          <cell r="C265">
            <v>472</v>
          </cell>
          <cell r="D265" t="str">
            <v>Not A &amp; G</v>
          </cell>
          <cell r="E265">
            <v>4719</v>
          </cell>
          <cell r="F265" t="str">
            <v>Dsbn - Boca Raton Supvs/Dsn</v>
          </cell>
          <cell r="G265" t="str">
            <v>XM</v>
          </cell>
          <cell r="H265" t="str">
            <v>S</v>
          </cell>
          <cell r="I265" t="str">
            <v>01MP5</v>
          </cell>
          <cell r="J265" t="str">
            <v>DISTRIBUTION SUPV II</v>
          </cell>
          <cell r="K265">
            <v>1</v>
          </cell>
          <cell r="L265">
            <v>35.56</v>
          </cell>
          <cell r="M265">
            <v>35.56</v>
          </cell>
          <cell r="N265" t="str">
            <v>Spv/Sup</v>
          </cell>
          <cell r="O265">
            <v>0</v>
          </cell>
          <cell r="P265">
            <v>35.56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Power Systems</v>
          </cell>
          <cell r="C266">
            <v>472</v>
          </cell>
          <cell r="D266" t="str">
            <v>Not A &amp; G</v>
          </cell>
          <cell r="E266">
            <v>4719</v>
          </cell>
          <cell r="F266" t="str">
            <v>Dsbn - Boca Raton Supvs/Dsn</v>
          </cell>
          <cell r="G266" t="str">
            <v>XM</v>
          </cell>
          <cell r="H266" t="str">
            <v>S</v>
          </cell>
          <cell r="I266" t="str">
            <v>01MP5</v>
          </cell>
          <cell r="J266" t="str">
            <v>DISTRIBUTION SUPV II</v>
          </cell>
          <cell r="K266">
            <v>1</v>
          </cell>
          <cell r="L266">
            <v>36.24</v>
          </cell>
          <cell r="M266">
            <v>36.24</v>
          </cell>
          <cell r="N266" t="str">
            <v>Spv/Sup</v>
          </cell>
          <cell r="O266">
            <v>0</v>
          </cell>
          <cell r="P266">
            <v>36.24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Power Systems</v>
          </cell>
          <cell r="C267">
            <v>472</v>
          </cell>
          <cell r="D267" t="str">
            <v>Not A &amp; G</v>
          </cell>
          <cell r="E267">
            <v>4719</v>
          </cell>
          <cell r="F267" t="str">
            <v>Dsbn - Boca Raton Supvs/Dsn</v>
          </cell>
          <cell r="G267" t="str">
            <v>XM</v>
          </cell>
          <cell r="H267" t="str">
            <v>S</v>
          </cell>
          <cell r="I267" t="str">
            <v>01MP5</v>
          </cell>
          <cell r="J267" t="str">
            <v>DISTRIBUTION SUPV II</v>
          </cell>
          <cell r="K267">
            <v>1</v>
          </cell>
          <cell r="L267">
            <v>36.35</v>
          </cell>
          <cell r="M267">
            <v>36.35</v>
          </cell>
          <cell r="N267" t="str">
            <v>Spv/Sup</v>
          </cell>
          <cell r="O267">
            <v>0</v>
          </cell>
          <cell r="P267">
            <v>36.35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Power Systems</v>
          </cell>
          <cell r="C268">
            <v>472</v>
          </cell>
          <cell r="D268" t="str">
            <v>Not A &amp; G</v>
          </cell>
          <cell r="E268">
            <v>4719</v>
          </cell>
          <cell r="F268" t="str">
            <v>Dsbn - Boca Raton Supvs/Dsn</v>
          </cell>
          <cell r="G268" t="str">
            <v>XM</v>
          </cell>
          <cell r="H268" t="str">
            <v>S</v>
          </cell>
          <cell r="I268" t="str">
            <v>01MP5</v>
          </cell>
          <cell r="J268" t="str">
            <v>DISTRIBUTION SUPV II</v>
          </cell>
          <cell r="K268">
            <v>1</v>
          </cell>
          <cell r="L268">
            <v>36.4</v>
          </cell>
          <cell r="M268">
            <v>36.4</v>
          </cell>
          <cell r="N268" t="str">
            <v>Spv/Sup</v>
          </cell>
          <cell r="O268">
            <v>0</v>
          </cell>
          <cell r="P268">
            <v>36.4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Power Systems</v>
          </cell>
          <cell r="C269">
            <v>472</v>
          </cell>
          <cell r="D269" t="str">
            <v>Not A &amp; G</v>
          </cell>
          <cell r="E269">
            <v>4719</v>
          </cell>
          <cell r="F269" t="str">
            <v>Dsbn - Boca Raton Supvs/Dsn</v>
          </cell>
          <cell r="G269" t="str">
            <v>XM</v>
          </cell>
          <cell r="H269" t="str">
            <v>S</v>
          </cell>
          <cell r="I269" t="str">
            <v>01MQ5</v>
          </cell>
          <cell r="J269" t="str">
            <v>DISTRIBUTION SUPV III</v>
          </cell>
          <cell r="K269">
            <v>1</v>
          </cell>
          <cell r="L269">
            <v>28.76</v>
          </cell>
          <cell r="M269">
            <v>28.76</v>
          </cell>
          <cell r="N269" t="str">
            <v>Spv/Sup</v>
          </cell>
          <cell r="O269">
            <v>0</v>
          </cell>
          <cell r="P269">
            <v>28.76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Power Systems</v>
          </cell>
          <cell r="C270">
            <v>472</v>
          </cell>
          <cell r="D270" t="str">
            <v>Not A &amp; G</v>
          </cell>
          <cell r="E270">
            <v>4719</v>
          </cell>
          <cell r="F270" t="str">
            <v>Dsbn - Boca Raton Supvs/Dsn</v>
          </cell>
          <cell r="G270" t="str">
            <v>XM</v>
          </cell>
          <cell r="H270" t="str">
            <v>S</v>
          </cell>
          <cell r="I270" t="str">
            <v>01MQ5</v>
          </cell>
          <cell r="J270" t="str">
            <v>DISTRIBUTION SUPV III</v>
          </cell>
          <cell r="K270">
            <v>1</v>
          </cell>
          <cell r="L270">
            <v>30.69</v>
          </cell>
          <cell r="M270">
            <v>30.69</v>
          </cell>
          <cell r="N270" t="str">
            <v>Spv/Sup</v>
          </cell>
          <cell r="O270">
            <v>0</v>
          </cell>
          <cell r="P270">
            <v>30.69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Power Systems</v>
          </cell>
          <cell r="C271">
            <v>122</v>
          </cell>
          <cell r="D271" t="str">
            <v>A &amp; G</v>
          </cell>
          <cell r="E271">
            <v>1220</v>
          </cell>
          <cell r="F271" t="str">
            <v>Dsbn Restoration Support</v>
          </cell>
          <cell r="G271" t="str">
            <v>XM</v>
          </cell>
          <cell r="H271" t="str">
            <v>S</v>
          </cell>
          <cell r="I271" t="str">
            <v>01M05</v>
          </cell>
          <cell r="J271" t="str">
            <v>DISTRIBUTION SUPV I</v>
          </cell>
          <cell r="K271">
            <v>1</v>
          </cell>
          <cell r="L271">
            <v>40.24</v>
          </cell>
          <cell r="M271">
            <v>40.24</v>
          </cell>
          <cell r="N271" t="str">
            <v>A &amp; G</v>
          </cell>
          <cell r="O271">
            <v>40.24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Power Systems</v>
          </cell>
          <cell r="C272">
            <v>122</v>
          </cell>
          <cell r="D272" t="str">
            <v>A &amp; G</v>
          </cell>
          <cell r="E272">
            <v>1220</v>
          </cell>
          <cell r="F272" t="str">
            <v>Dsbn Restoration Support</v>
          </cell>
          <cell r="G272" t="str">
            <v>XM</v>
          </cell>
          <cell r="H272" t="str">
            <v>M</v>
          </cell>
          <cell r="I272" t="str">
            <v>01M23</v>
          </cell>
          <cell r="J272" t="str">
            <v>DISTRIBUTION OPERATIONS MGR II</v>
          </cell>
          <cell r="K272">
            <v>1</v>
          </cell>
          <cell r="L272">
            <v>43.33</v>
          </cell>
          <cell r="M272">
            <v>43.33</v>
          </cell>
          <cell r="N272" t="str">
            <v>A &amp; G</v>
          </cell>
          <cell r="O272">
            <v>43.33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Power Systems</v>
          </cell>
          <cell r="C273">
            <v>122</v>
          </cell>
          <cell r="D273" t="str">
            <v>A &amp; G</v>
          </cell>
          <cell r="E273">
            <v>1220</v>
          </cell>
          <cell r="F273" t="str">
            <v>Dsbn Restoration Support</v>
          </cell>
          <cell r="G273" t="str">
            <v>XM</v>
          </cell>
          <cell r="H273" t="str">
            <v>S</v>
          </cell>
          <cell r="I273" t="str">
            <v>01MQ1</v>
          </cell>
          <cell r="J273" t="str">
            <v>OPERATIONS SUPPORT SUPV I</v>
          </cell>
          <cell r="K273">
            <v>1</v>
          </cell>
          <cell r="L273">
            <v>39.729999999999997</v>
          </cell>
          <cell r="M273">
            <v>39.729999999999997</v>
          </cell>
          <cell r="N273" t="str">
            <v>A &amp; G</v>
          </cell>
          <cell r="O273">
            <v>39.729999999999997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Power Systems</v>
          </cell>
          <cell r="C274">
            <v>122</v>
          </cell>
          <cell r="D274" t="str">
            <v>A &amp; G</v>
          </cell>
          <cell r="E274">
            <v>1220</v>
          </cell>
          <cell r="F274" t="str">
            <v>Dsbn Restoration Support</v>
          </cell>
          <cell r="G274" t="str">
            <v>XM</v>
          </cell>
          <cell r="H274" t="str">
            <v>S</v>
          </cell>
          <cell r="I274" t="str">
            <v>01MQ1</v>
          </cell>
          <cell r="J274" t="str">
            <v>OPERATIONS SUPPORT SUPV I</v>
          </cell>
          <cell r="K274">
            <v>1</v>
          </cell>
          <cell r="L274">
            <v>39.93</v>
          </cell>
          <cell r="M274">
            <v>39.93</v>
          </cell>
          <cell r="N274" t="str">
            <v>A &amp; G</v>
          </cell>
          <cell r="O274">
            <v>39.93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Power Systems</v>
          </cell>
          <cell r="C275">
            <v>122</v>
          </cell>
          <cell r="D275" t="str">
            <v>A &amp; G</v>
          </cell>
          <cell r="E275">
            <v>1220</v>
          </cell>
          <cell r="F275" t="str">
            <v>Dsbn Restoration Support</v>
          </cell>
          <cell r="G275" t="str">
            <v>XM</v>
          </cell>
          <cell r="H275" t="str">
            <v>S</v>
          </cell>
          <cell r="I275" t="str">
            <v>01MQ1</v>
          </cell>
          <cell r="J275" t="str">
            <v>OPERATIONS SUPPORT SUPV I</v>
          </cell>
          <cell r="K275">
            <v>1</v>
          </cell>
          <cell r="L275">
            <v>41.63</v>
          </cell>
          <cell r="M275">
            <v>41.63</v>
          </cell>
          <cell r="N275" t="str">
            <v>A &amp; G</v>
          </cell>
          <cell r="O275">
            <v>41.63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Power Systems</v>
          </cell>
          <cell r="C276">
            <v>122</v>
          </cell>
          <cell r="D276" t="str">
            <v>A &amp; G</v>
          </cell>
          <cell r="E276">
            <v>1220</v>
          </cell>
          <cell r="F276" t="str">
            <v>Dsbn Restoration Support</v>
          </cell>
          <cell r="G276" t="str">
            <v>XM</v>
          </cell>
          <cell r="H276" t="str">
            <v>S</v>
          </cell>
          <cell r="I276" t="str">
            <v>01MQ2</v>
          </cell>
          <cell r="J276" t="str">
            <v>OPERATIONS SUPPORT SUPV II</v>
          </cell>
          <cell r="K276">
            <v>1</v>
          </cell>
          <cell r="L276">
            <v>33.44</v>
          </cell>
          <cell r="M276">
            <v>33.44</v>
          </cell>
          <cell r="N276" t="str">
            <v>A &amp; G</v>
          </cell>
          <cell r="O276">
            <v>33.44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Power Systems</v>
          </cell>
          <cell r="C277">
            <v>122</v>
          </cell>
          <cell r="D277" t="str">
            <v>A &amp; G</v>
          </cell>
          <cell r="E277">
            <v>1220</v>
          </cell>
          <cell r="F277" t="str">
            <v>Dsbn Restoration Support</v>
          </cell>
          <cell r="G277" t="str">
            <v>XM</v>
          </cell>
          <cell r="H277" t="str">
            <v>I</v>
          </cell>
          <cell r="I277" t="str">
            <v>01RCL</v>
          </cell>
          <cell r="J277" t="str">
            <v>ARCHITECT</v>
          </cell>
          <cell r="K277">
            <v>1</v>
          </cell>
          <cell r="L277">
            <v>44.69</v>
          </cell>
          <cell r="M277">
            <v>44.69</v>
          </cell>
          <cell r="N277" t="str">
            <v>A &amp; G</v>
          </cell>
          <cell r="O277">
            <v>44.69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Power Systems</v>
          </cell>
          <cell r="C278">
            <v>129</v>
          </cell>
          <cell r="D278" t="str">
            <v>Not A &amp; G</v>
          </cell>
          <cell r="E278">
            <v>1259</v>
          </cell>
          <cell r="F278" t="str">
            <v>St Johns Subst - Supv</v>
          </cell>
          <cell r="G278" t="str">
            <v>XM</v>
          </cell>
          <cell r="H278" t="str">
            <v>P</v>
          </cell>
          <cell r="I278" t="str">
            <v>01DE5</v>
          </cell>
          <cell r="J278" t="str">
            <v>PRINCIPAL ENGINEER</v>
          </cell>
          <cell r="K278">
            <v>1</v>
          </cell>
          <cell r="L278">
            <v>39.5</v>
          </cell>
          <cell r="M278">
            <v>39.5</v>
          </cell>
          <cell r="N278" t="str">
            <v>Spv/Sup</v>
          </cell>
          <cell r="O278">
            <v>0</v>
          </cell>
          <cell r="P278">
            <v>39.5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Power Systems</v>
          </cell>
          <cell r="C279">
            <v>129</v>
          </cell>
          <cell r="D279" t="str">
            <v>Not A &amp; G</v>
          </cell>
          <cell r="E279">
            <v>1251</v>
          </cell>
          <cell r="F279" t="str">
            <v>St Johns Subst - Crew</v>
          </cell>
          <cell r="G279" t="str">
            <v>BU</v>
          </cell>
          <cell r="H279" t="str">
            <v>I</v>
          </cell>
          <cell r="I279" t="str">
            <v>05330</v>
          </cell>
          <cell r="J279" t="str">
            <v>ELEC SUBST</v>
          </cell>
          <cell r="K279">
            <v>3</v>
          </cell>
          <cell r="L279">
            <v>26.04</v>
          </cell>
          <cell r="M279">
            <v>78.12</v>
          </cell>
          <cell r="N279" t="str">
            <v>Line</v>
          </cell>
          <cell r="O279">
            <v>0</v>
          </cell>
          <cell r="P279">
            <v>0</v>
          </cell>
          <cell r="Q279">
            <v>0</v>
          </cell>
          <cell r="R279">
            <v>78.12</v>
          </cell>
          <cell r="S279">
            <v>0</v>
          </cell>
        </row>
        <row r="280">
          <cell r="B280" t="str">
            <v>Power Systems</v>
          </cell>
          <cell r="C280">
            <v>129</v>
          </cell>
          <cell r="D280" t="str">
            <v>Not A &amp; G</v>
          </cell>
          <cell r="E280">
            <v>1253</v>
          </cell>
          <cell r="F280" t="str">
            <v>St Johns Subst - Bi/Wkly</v>
          </cell>
          <cell r="G280" t="str">
            <v>BU</v>
          </cell>
          <cell r="H280" t="str">
            <v>I</v>
          </cell>
          <cell r="I280" t="str">
            <v>05605</v>
          </cell>
          <cell r="J280" t="str">
            <v>OPERATION CLERK A STENO</v>
          </cell>
          <cell r="K280">
            <v>1</v>
          </cell>
          <cell r="L280">
            <v>20.12</v>
          </cell>
          <cell r="M280">
            <v>20.12</v>
          </cell>
          <cell r="N280" t="str">
            <v>Barg Unit Supp</v>
          </cell>
          <cell r="O280">
            <v>0</v>
          </cell>
          <cell r="P280">
            <v>0</v>
          </cell>
          <cell r="Q280">
            <v>20.12</v>
          </cell>
          <cell r="R280">
            <v>0</v>
          </cell>
          <cell r="S280">
            <v>0</v>
          </cell>
        </row>
        <row r="281">
          <cell r="B281" t="str">
            <v>Power Systems</v>
          </cell>
          <cell r="C281">
            <v>129</v>
          </cell>
          <cell r="D281" t="str">
            <v>Not A &amp; G</v>
          </cell>
          <cell r="E281">
            <v>1253</v>
          </cell>
          <cell r="F281" t="str">
            <v>St Johns Subst - Bi/Wkly</v>
          </cell>
          <cell r="G281" t="str">
            <v>BU</v>
          </cell>
          <cell r="H281" t="str">
            <v>I</v>
          </cell>
          <cell r="I281" t="str">
            <v>05854</v>
          </cell>
          <cell r="J281" t="str">
            <v>CHIEF SUBST ELECT</v>
          </cell>
          <cell r="K281">
            <v>1</v>
          </cell>
          <cell r="L281">
            <v>27.71</v>
          </cell>
          <cell r="M281">
            <v>27.71</v>
          </cell>
          <cell r="N281" t="str">
            <v>Line</v>
          </cell>
          <cell r="O281">
            <v>0</v>
          </cell>
          <cell r="P281">
            <v>0</v>
          </cell>
          <cell r="Q281">
            <v>0</v>
          </cell>
          <cell r="R281">
            <v>27.71</v>
          </cell>
          <cell r="S281">
            <v>0</v>
          </cell>
        </row>
        <row r="282">
          <cell r="B282" t="str">
            <v>Power Systems</v>
          </cell>
          <cell r="C282">
            <v>129</v>
          </cell>
          <cell r="D282" t="str">
            <v>Not A &amp; G</v>
          </cell>
          <cell r="E282">
            <v>1251</v>
          </cell>
          <cell r="F282" t="str">
            <v>St Johns Subst - Crew</v>
          </cell>
          <cell r="G282" t="str">
            <v>BU</v>
          </cell>
          <cell r="H282" t="str">
            <v>I</v>
          </cell>
          <cell r="I282" t="str">
            <v>06189</v>
          </cell>
          <cell r="J282" t="str">
            <v>LEAD ELECT</v>
          </cell>
          <cell r="K282">
            <v>2</v>
          </cell>
          <cell r="L282">
            <v>26.66</v>
          </cell>
          <cell r="M282">
            <v>53.32</v>
          </cell>
          <cell r="N282" t="str">
            <v>Line</v>
          </cell>
          <cell r="O282">
            <v>0</v>
          </cell>
          <cell r="P282">
            <v>0</v>
          </cell>
          <cell r="Q282">
            <v>0</v>
          </cell>
          <cell r="R282">
            <v>53.32</v>
          </cell>
          <cell r="S282">
            <v>0</v>
          </cell>
        </row>
        <row r="283">
          <cell r="B283" t="str">
            <v>Power Systems</v>
          </cell>
          <cell r="C283">
            <v>472</v>
          </cell>
          <cell r="D283" t="str">
            <v>Not A &amp; G</v>
          </cell>
          <cell r="E283">
            <v>4719</v>
          </cell>
          <cell r="F283" t="str">
            <v>Dsbn - Boca Raton Supvs/Dsn</v>
          </cell>
          <cell r="G283" t="str">
            <v>NB</v>
          </cell>
          <cell r="H283" t="str">
            <v>I</v>
          </cell>
          <cell r="I283" t="str">
            <v>01X63</v>
          </cell>
          <cell r="J283" t="str">
            <v>ADMINISTRATIVE SPECIALIST I</v>
          </cell>
          <cell r="K283">
            <v>1</v>
          </cell>
          <cell r="L283">
            <v>16.059999999999999</v>
          </cell>
          <cell r="M283">
            <v>16.059999999999999</v>
          </cell>
          <cell r="N283" t="str">
            <v>Spv/Sup</v>
          </cell>
          <cell r="O283">
            <v>0</v>
          </cell>
          <cell r="P283">
            <v>16.059999999999999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Power Systems</v>
          </cell>
          <cell r="C284">
            <v>472</v>
          </cell>
          <cell r="D284" t="str">
            <v>Not A &amp; G</v>
          </cell>
          <cell r="E284">
            <v>4719</v>
          </cell>
          <cell r="F284" t="str">
            <v>Dsbn - Boca Raton Supvs/Dsn</v>
          </cell>
          <cell r="G284" t="str">
            <v>NB</v>
          </cell>
          <cell r="H284" t="str">
            <v>I</v>
          </cell>
          <cell r="I284" t="str">
            <v>01X63</v>
          </cell>
          <cell r="J284" t="str">
            <v>ADMINISTRATIVE SPECIALIST I</v>
          </cell>
          <cell r="K284">
            <v>1</v>
          </cell>
          <cell r="L284">
            <v>16.55</v>
          </cell>
          <cell r="M284">
            <v>16.55</v>
          </cell>
          <cell r="N284" t="str">
            <v>Spv/Sup</v>
          </cell>
          <cell r="O284">
            <v>0</v>
          </cell>
          <cell r="P284">
            <v>16.55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Power Systems</v>
          </cell>
          <cell r="C285">
            <v>472</v>
          </cell>
          <cell r="D285" t="str">
            <v>Not A &amp; G</v>
          </cell>
          <cell r="E285">
            <v>4719</v>
          </cell>
          <cell r="F285" t="str">
            <v>Dsbn - Boca Raton Supvs/Dsn</v>
          </cell>
          <cell r="G285" t="str">
            <v>NB</v>
          </cell>
          <cell r="H285" t="str">
            <v>I</v>
          </cell>
          <cell r="I285" t="str">
            <v>01X63</v>
          </cell>
          <cell r="J285" t="str">
            <v>ADMINISTRATIVE SPECIALIST I</v>
          </cell>
          <cell r="K285">
            <v>1</v>
          </cell>
          <cell r="L285">
            <v>16.63</v>
          </cell>
          <cell r="M285">
            <v>16.63</v>
          </cell>
          <cell r="N285" t="str">
            <v>Spv/Sup</v>
          </cell>
          <cell r="O285">
            <v>0</v>
          </cell>
          <cell r="P285">
            <v>16.63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Power Systems</v>
          </cell>
          <cell r="C286">
            <v>472</v>
          </cell>
          <cell r="D286" t="str">
            <v>Not A &amp; G</v>
          </cell>
          <cell r="E286">
            <v>4719</v>
          </cell>
          <cell r="F286" t="str">
            <v>Dsbn - Boca Raton Supvs/Dsn</v>
          </cell>
          <cell r="G286" t="str">
            <v>NB</v>
          </cell>
          <cell r="H286" t="str">
            <v>I</v>
          </cell>
          <cell r="I286" t="str">
            <v>01X64</v>
          </cell>
          <cell r="J286" t="str">
            <v>ADMINISTRATIVE TECHNICIAN</v>
          </cell>
          <cell r="K286">
            <v>1</v>
          </cell>
          <cell r="L286">
            <v>18.13</v>
          </cell>
          <cell r="M286">
            <v>18.13</v>
          </cell>
          <cell r="N286" t="str">
            <v>Spv/Sup</v>
          </cell>
          <cell r="O286">
            <v>0</v>
          </cell>
          <cell r="P286">
            <v>18.13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Power Systems</v>
          </cell>
          <cell r="C287">
            <v>472</v>
          </cell>
          <cell r="D287" t="str">
            <v>Not A &amp; G</v>
          </cell>
          <cell r="E287">
            <v>4719</v>
          </cell>
          <cell r="F287" t="str">
            <v>Dsbn - Boca Raton Supvs/Dsn</v>
          </cell>
          <cell r="G287" t="str">
            <v>BU</v>
          </cell>
          <cell r="H287" t="str">
            <v>I</v>
          </cell>
          <cell r="I287" t="str">
            <v>05475</v>
          </cell>
          <cell r="J287" t="str">
            <v>LINE SPECIALIST</v>
          </cell>
          <cell r="K287">
            <v>1</v>
          </cell>
          <cell r="L287">
            <v>26.04</v>
          </cell>
          <cell r="M287">
            <v>26.04</v>
          </cell>
          <cell r="N287" t="str">
            <v>Line</v>
          </cell>
          <cell r="O287">
            <v>0</v>
          </cell>
          <cell r="P287">
            <v>0</v>
          </cell>
          <cell r="Q287">
            <v>0</v>
          </cell>
          <cell r="R287">
            <v>26.04</v>
          </cell>
          <cell r="S287">
            <v>0</v>
          </cell>
        </row>
        <row r="288">
          <cell r="B288" t="str">
            <v>Power Systems</v>
          </cell>
          <cell r="C288">
            <v>472</v>
          </cell>
          <cell r="D288" t="str">
            <v>Not A &amp; G</v>
          </cell>
          <cell r="E288">
            <v>4719</v>
          </cell>
          <cell r="F288" t="str">
            <v>Dsbn - Boca Raton Supvs/Dsn</v>
          </cell>
          <cell r="G288" t="str">
            <v>BU</v>
          </cell>
          <cell r="H288" t="str">
            <v>I</v>
          </cell>
          <cell r="I288" t="str">
            <v>05E37</v>
          </cell>
          <cell r="J288" t="str">
            <v>GROUND WORKER EARLY</v>
          </cell>
          <cell r="K288">
            <v>1</v>
          </cell>
          <cell r="L288">
            <v>19.22</v>
          </cell>
          <cell r="M288">
            <v>19.22</v>
          </cell>
          <cell r="N288" t="str">
            <v>Line</v>
          </cell>
          <cell r="O288">
            <v>0</v>
          </cell>
          <cell r="P288">
            <v>0</v>
          </cell>
          <cell r="Q288">
            <v>0</v>
          </cell>
          <cell r="R288">
            <v>19.22</v>
          </cell>
          <cell r="S288">
            <v>0</v>
          </cell>
        </row>
        <row r="289">
          <cell r="B289" t="str">
            <v>Power Systems</v>
          </cell>
          <cell r="C289">
            <v>472</v>
          </cell>
          <cell r="D289" t="str">
            <v>Not A &amp; G</v>
          </cell>
          <cell r="E289">
            <v>4719</v>
          </cell>
          <cell r="F289" t="str">
            <v>Dsbn - Boca Raton Supvs/Dsn</v>
          </cell>
          <cell r="G289" t="str">
            <v>BU</v>
          </cell>
          <cell r="H289" t="str">
            <v>I</v>
          </cell>
          <cell r="I289" t="str">
            <v>05E44</v>
          </cell>
          <cell r="J289" t="str">
            <v>APPR LINE SPEC - EARLY</v>
          </cell>
          <cell r="K289">
            <v>1</v>
          </cell>
          <cell r="L289">
            <v>19.47</v>
          </cell>
          <cell r="M289">
            <v>19.47</v>
          </cell>
          <cell r="N289" t="str">
            <v>Line</v>
          </cell>
          <cell r="O289">
            <v>0</v>
          </cell>
          <cell r="P289">
            <v>0</v>
          </cell>
          <cell r="Q289">
            <v>0</v>
          </cell>
          <cell r="R289">
            <v>19.47</v>
          </cell>
          <cell r="S289">
            <v>0</v>
          </cell>
        </row>
        <row r="290">
          <cell r="B290" t="str">
            <v>Power Systems</v>
          </cell>
          <cell r="C290">
            <v>472</v>
          </cell>
          <cell r="D290" t="str">
            <v>Not A &amp; G</v>
          </cell>
          <cell r="E290">
            <v>4719</v>
          </cell>
          <cell r="F290" t="str">
            <v>Dsbn - Boca Raton Supvs/Dsn</v>
          </cell>
          <cell r="G290" t="str">
            <v>BU</v>
          </cell>
          <cell r="H290" t="str">
            <v>I</v>
          </cell>
          <cell r="I290" t="str">
            <v>05E44</v>
          </cell>
          <cell r="J290" t="str">
            <v>APPR LINE SPEC - EARLY</v>
          </cell>
          <cell r="K290">
            <v>3</v>
          </cell>
          <cell r="L290">
            <v>19.62</v>
          </cell>
          <cell r="M290">
            <v>58.86</v>
          </cell>
          <cell r="N290" t="str">
            <v>Line</v>
          </cell>
          <cell r="O290">
            <v>0</v>
          </cell>
          <cell r="P290">
            <v>0</v>
          </cell>
          <cell r="Q290">
            <v>0</v>
          </cell>
          <cell r="R290">
            <v>58.86</v>
          </cell>
          <cell r="S290">
            <v>0</v>
          </cell>
        </row>
        <row r="291">
          <cell r="B291" t="str">
            <v>Power Systems</v>
          </cell>
          <cell r="C291">
            <v>139</v>
          </cell>
          <cell r="D291" t="str">
            <v>Not A &amp; G</v>
          </cell>
          <cell r="E291">
            <v>1150</v>
          </cell>
          <cell r="F291" t="str">
            <v>Daytona Subst - Supv</v>
          </cell>
          <cell r="G291" t="str">
            <v>XM</v>
          </cell>
          <cell r="H291" t="str">
            <v>S</v>
          </cell>
          <cell r="I291" t="str">
            <v>01T42</v>
          </cell>
          <cell r="J291" t="str">
            <v>PGD OPERATIONS LEADER II</v>
          </cell>
          <cell r="K291">
            <v>1</v>
          </cell>
          <cell r="L291">
            <v>42.45</v>
          </cell>
          <cell r="M291">
            <v>42.45</v>
          </cell>
          <cell r="N291" t="str">
            <v>Spv/Sup</v>
          </cell>
          <cell r="O291">
            <v>0</v>
          </cell>
          <cell r="P291">
            <v>42.45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Power Systems</v>
          </cell>
          <cell r="C292">
            <v>139</v>
          </cell>
          <cell r="D292" t="str">
            <v>Not A &amp; G</v>
          </cell>
          <cell r="E292">
            <v>1150</v>
          </cell>
          <cell r="F292" t="str">
            <v>Daytona Subst - Supv</v>
          </cell>
          <cell r="G292" t="str">
            <v>XM</v>
          </cell>
          <cell r="H292" t="str">
            <v>M</v>
          </cell>
          <cell r="I292" t="str">
            <v>01T87</v>
          </cell>
          <cell r="J292" t="str">
            <v>POWER DELIVERY AREA MGR II</v>
          </cell>
          <cell r="K292">
            <v>1</v>
          </cell>
          <cell r="L292">
            <v>52.03</v>
          </cell>
          <cell r="M292">
            <v>52.03</v>
          </cell>
          <cell r="N292" t="str">
            <v>Spv/Sup</v>
          </cell>
          <cell r="O292">
            <v>0</v>
          </cell>
          <cell r="P292">
            <v>52.03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Power Systems</v>
          </cell>
          <cell r="C293">
            <v>139</v>
          </cell>
          <cell r="D293" t="str">
            <v>Not A &amp; G</v>
          </cell>
          <cell r="E293">
            <v>1151</v>
          </cell>
          <cell r="F293" t="str">
            <v>Daytona Subst - Crew</v>
          </cell>
          <cell r="G293" t="str">
            <v>BU</v>
          </cell>
          <cell r="H293" t="str">
            <v>I</v>
          </cell>
          <cell r="I293" t="str">
            <v>05330</v>
          </cell>
          <cell r="J293" t="str">
            <v>ELEC SUBST</v>
          </cell>
          <cell r="K293">
            <v>4</v>
          </cell>
          <cell r="L293">
            <v>26.04</v>
          </cell>
          <cell r="M293">
            <v>104.16</v>
          </cell>
          <cell r="N293" t="str">
            <v>Line</v>
          </cell>
          <cell r="O293">
            <v>0</v>
          </cell>
          <cell r="P293">
            <v>0</v>
          </cell>
          <cell r="Q293">
            <v>0</v>
          </cell>
          <cell r="R293">
            <v>104.16</v>
          </cell>
          <cell r="S293">
            <v>0</v>
          </cell>
        </row>
        <row r="294">
          <cell r="B294" t="str">
            <v>Power Systems</v>
          </cell>
          <cell r="C294">
            <v>139</v>
          </cell>
          <cell r="D294" t="str">
            <v>Not A &amp; G</v>
          </cell>
          <cell r="E294">
            <v>2351</v>
          </cell>
          <cell r="F294" t="str">
            <v>Sanford Subst - Crew</v>
          </cell>
          <cell r="G294" t="str">
            <v>BU</v>
          </cell>
          <cell r="H294" t="str">
            <v>I</v>
          </cell>
          <cell r="I294" t="str">
            <v>05330</v>
          </cell>
          <cell r="J294" t="str">
            <v>ELEC SUBST</v>
          </cell>
          <cell r="K294">
            <v>1</v>
          </cell>
          <cell r="L294">
            <v>26.04</v>
          </cell>
          <cell r="M294">
            <v>26.04</v>
          </cell>
          <cell r="N294" t="str">
            <v>Line</v>
          </cell>
          <cell r="O294">
            <v>0</v>
          </cell>
          <cell r="P294">
            <v>0</v>
          </cell>
          <cell r="Q294">
            <v>0</v>
          </cell>
          <cell r="R294">
            <v>26.04</v>
          </cell>
          <cell r="S294">
            <v>0</v>
          </cell>
        </row>
        <row r="295">
          <cell r="B295" t="str">
            <v>Power Systems</v>
          </cell>
          <cell r="C295">
            <v>139</v>
          </cell>
          <cell r="D295" t="str">
            <v>Not A &amp; G</v>
          </cell>
          <cell r="E295">
            <v>1153</v>
          </cell>
          <cell r="F295" t="str">
            <v>Daytona Subst - Crew</v>
          </cell>
          <cell r="G295" t="str">
            <v>BU</v>
          </cell>
          <cell r="H295" t="str">
            <v>I</v>
          </cell>
          <cell r="I295" t="str">
            <v>05854</v>
          </cell>
          <cell r="J295" t="str">
            <v>CHIEF SUBST ELECT</v>
          </cell>
          <cell r="K295">
            <v>1</v>
          </cell>
          <cell r="L295">
            <v>27.71</v>
          </cell>
          <cell r="M295">
            <v>27.71</v>
          </cell>
          <cell r="N295" t="str">
            <v>Line</v>
          </cell>
          <cell r="O295">
            <v>0</v>
          </cell>
          <cell r="P295">
            <v>0</v>
          </cell>
          <cell r="Q295">
            <v>0</v>
          </cell>
          <cell r="R295">
            <v>27.71</v>
          </cell>
          <cell r="S295">
            <v>0</v>
          </cell>
        </row>
        <row r="296">
          <cell r="B296" t="str">
            <v>Power Systems</v>
          </cell>
          <cell r="C296">
            <v>139</v>
          </cell>
          <cell r="D296" t="str">
            <v>Not A &amp; G</v>
          </cell>
          <cell r="E296">
            <v>1151</v>
          </cell>
          <cell r="F296" t="str">
            <v>Daytona Subst - Crew</v>
          </cell>
          <cell r="G296" t="str">
            <v>BU</v>
          </cell>
          <cell r="H296" t="str">
            <v>I</v>
          </cell>
          <cell r="I296" t="str">
            <v>06189</v>
          </cell>
          <cell r="J296" t="str">
            <v>LEAD ELECT</v>
          </cell>
          <cell r="K296">
            <v>3</v>
          </cell>
          <cell r="L296">
            <v>26.66</v>
          </cell>
          <cell r="M296">
            <v>79.98</v>
          </cell>
          <cell r="N296" t="str">
            <v>Line</v>
          </cell>
          <cell r="O296">
            <v>0</v>
          </cell>
          <cell r="P296">
            <v>0</v>
          </cell>
          <cell r="Q296">
            <v>0</v>
          </cell>
          <cell r="R296">
            <v>79.98</v>
          </cell>
          <cell r="S296">
            <v>0</v>
          </cell>
        </row>
        <row r="297">
          <cell r="B297" t="str">
            <v>Power Systems</v>
          </cell>
          <cell r="C297">
            <v>150</v>
          </cell>
          <cell r="D297" t="str">
            <v>A &amp; G</v>
          </cell>
          <cell r="E297">
            <v>1500</v>
          </cell>
          <cell r="F297" t="str">
            <v>Dsbn New Business</v>
          </cell>
          <cell r="G297" t="str">
            <v>XM</v>
          </cell>
          <cell r="H297" t="str">
            <v>M</v>
          </cell>
          <cell r="I297" t="str">
            <v>01K89</v>
          </cell>
          <cell r="J297" t="str">
            <v>MGR BUSINESS DEVELOPMENT &amp; PLA</v>
          </cell>
          <cell r="K297">
            <v>1</v>
          </cell>
          <cell r="L297">
            <v>53.6</v>
          </cell>
          <cell r="M297">
            <v>53.6</v>
          </cell>
          <cell r="N297" t="str">
            <v>A &amp; G</v>
          </cell>
          <cell r="O297">
            <v>53.6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Power Systems</v>
          </cell>
          <cell r="C298">
            <v>150</v>
          </cell>
          <cell r="D298" t="str">
            <v>A &amp; G</v>
          </cell>
          <cell r="E298">
            <v>1500</v>
          </cell>
          <cell r="F298" t="str">
            <v>Dsbn New Business</v>
          </cell>
          <cell r="G298" t="str">
            <v>XM</v>
          </cell>
          <cell r="H298" t="str">
            <v>P</v>
          </cell>
          <cell r="I298" t="str">
            <v>01MFB</v>
          </cell>
          <cell r="J298" t="str">
            <v>DISTRIBUTION ENG &amp; OPS PRIN SP</v>
          </cell>
          <cell r="K298">
            <v>2</v>
          </cell>
          <cell r="L298">
            <v>38.46</v>
          </cell>
          <cell r="M298">
            <v>76.92</v>
          </cell>
          <cell r="N298" t="str">
            <v>A &amp; G</v>
          </cell>
          <cell r="O298">
            <v>76.92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Power Systems</v>
          </cell>
          <cell r="C299">
            <v>151</v>
          </cell>
          <cell r="D299" t="str">
            <v>Not A &amp; G</v>
          </cell>
          <cell r="E299">
            <v>1511</v>
          </cell>
          <cell r="F299" t="str">
            <v>Granada Transm Crew</v>
          </cell>
          <cell r="G299" t="str">
            <v>BU</v>
          </cell>
          <cell r="H299" t="str">
            <v>I</v>
          </cell>
          <cell r="I299" t="str">
            <v>05475</v>
          </cell>
          <cell r="J299" t="str">
            <v>LINE SPEC</v>
          </cell>
          <cell r="K299">
            <v>8</v>
          </cell>
          <cell r="L299">
            <v>26.04</v>
          </cell>
          <cell r="M299">
            <v>208.32</v>
          </cell>
          <cell r="N299" t="str">
            <v>Line</v>
          </cell>
          <cell r="O299">
            <v>0</v>
          </cell>
          <cell r="P299">
            <v>0</v>
          </cell>
          <cell r="Q299">
            <v>0</v>
          </cell>
          <cell r="R299">
            <v>208.32</v>
          </cell>
          <cell r="S299">
            <v>0</v>
          </cell>
        </row>
        <row r="300">
          <cell r="B300" t="str">
            <v>Power Systems</v>
          </cell>
          <cell r="C300">
            <v>151</v>
          </cell>
          <cell r="D300" t="str">
            <v>Not A &amp; G</v>
          </cell>
          <cell r="E300">
            <v>1511</v>
          </cell>
          <cell r="F300" t="str">
            <v>Granada Transm Crew</v>
          </cell>
          <cell r="G300" t="str">
            <v>BU</v>
          </cell>
          <cell r="H300" t="str">
            <v>I</v>
          </cell>
          <cell r="I300" t="str">
            <v>05475</v>
          </cell>
          <cell r="J300" t="str">
            <v>LINE SPECIALIST</v>
          </cell>
          <cell r="K300">
            <v>1</v>
          </cell>
          <cell r="L300">
            <v>26.04</v>
          </cell>
          <cell r="M300">
            <v>26.04</v>
          </cell>
          <cell r="N300" t="str">
            <v>Line</v>
          </cell>
          <cell r="O300">
            <v>0</v>
          </cell>
          <cell r="P300">
            <v>0</v>
          </cell>
          <cell r="Q300">
            <v>0</v>
          </cell>
          <cell r="R300">
            <v>26.04</v>
          </cell>
          <cell r="S300">
            <v>0</v>
          </cell>
        </row>
        <row r="301">
          <cell r="B301" t="str">
            <v>Power Systems</v>
          </cell>
          <cell r="C301">
            <v>151</v>
          </cell>
          <cell r="D301" t="str">
            <v>Not A &amp; G</v>
          </cell>
          <cell r="E301">
            <v>1511</v>
          </cell>
          <cell r="F301" t="str">
            <v>Granada Transm Crew</v>
          </cell>
          <cell r="G301" t="str">
            <v>BU</v>
          </cell>
          <cell r="H301" t="str">
            <v>I</v>
          </cell>
          <cell r="I301" t="str">
            <v>05477</v>
          </cell>
          <cell r="J301" t="str">
            <v>CHIEF LINE SPEC</v>
          </cell>
          <cell r="K301">
            <v>1</v>
          </cell>
          <cell r="L301">
            <v>27.71</v>
          </cell>
          <cell r="M301">
            <v>27.71</v>
          </cell>
          <cell r="N301" t="str">
            <v>Line</v>
          </cell>
          <cell r="O301">
            <v>0</v>
          </cell>
          <cell r="P301">
            <v>0</v>
          </cell>
          <cell r="Q301">
            <v>0</v>
          </cell>
          <cell r="R301">
            <v>27.71</v>
          </cell>
          <cell r="S301">
            <v>0</v>
          </cell>
        </row>
        <row r="302">
          <cell r="B302" t="str">
            <v>Power Systems</v>
          </cell>
          <cell r="C302">
            <v>151</v>
          </cell>
          <cell r="D302" t="str">
            <v>Not A &amp; G</v>
          </cell>
          <cell r="E302">
            <v>1512</v>
          </cell>
          <cell r="F302" t="str">
            <v>Granada Transm Biwkl</v>
          </cell>
          <cell r="G302" t="str">
            <v>BU</v>
          </cell>
          <cell r="H302" t="str">
            <v>I</v>
          </cell>
          <cell r="I302" t="str">
            <v>05605</v>
          </cell>
          <cell r="J302" t="str">
            <v>OPERATION CLERK A STENO</v>
          </cell>
          <cell r="K302">
            <v>1</v>
          </cell>
          <cell r="L302">
            <v>20.12</v>
          </cell>
          <cell r="M302">
            <v>20.12</v>
          </cell>
          <cell r="N302" t="str">
            <v>Barg Unit Supp</v>
          </cell>
          <cell r="O302">
            <v>0</v>
          </cell>
          <cell r="P302">
            <v>0</v>
          </cell>
          <cell r="Q302">
            <v>20.12</v>
          </cell>
          <cell r="R302">
            <v>0</v>
          </cell>
          <cell r="S302">
            <v>0</v>
          </cell>
        </row>
        <row r="303">
          <cell r="B303" t="str">
            <v>Power Systems</v>
          </cell>
          <cell r="C303">
            <v>159</v>
          </cell>
          <cell r="D303" t="str">
            <v>Not A &amp; G</v>
          </cell>
          <cell r="E303">
            <v>1593</v>
          </cell>
          <cell r="F303" t="str">
            <v>Duval Subst - Bi/Wkly</v>
          </cell>
          <cell r="G303" t="str">
            <v>BU</v>
          </cell>
          <cell r="H303" t="str">
            <v>I</v>
          </cell>
          <cell r="I303" t="str">
            <v>05259</v>
          </cell>
          <cell r="J303" t="str">
            <v>DISPATCHER CLERK TYPING</v>
          </cell>
          <cell r="K303">
            <v>1</v>
          </cell>
          <cell r="L303">
            <v>20.25</v>
          </cell>
          <cell r="M303">
            <v>20.25</v>
          </cell>
          <cell r="N303" t="str">
            <v>Barg Unit Supp</v>
          </cell>
          <cell r="O303">
            <v>0</v>
          </cell>
          <cell r="P303">
            <v>0</v>
          </cell>
          <cell r="Q303">
            <v>20.25</v>
          </cell>
          <cell r="R303">
            <v>0</v>
          </cell>
          <cell r="S303">
            <v>0</v>
          </cell>
        </row>
        <row r="304">
          <cell r="B304" t="str">
            <v>Power Systems</v>
          </cell>
          <cell r="C304">
            <v>159</v>
          </cell>
          <cell r="D304" t="str">
            <v>Not A &amp; G</v>
          </cell>
          <cell r="E304">
            <v>1591</v>
          </cell>
          <cell r="F304" t="str">
            <v>Duval Subst - Crew</v>
          </cell>
          <cell r="G304" t="str">
            <v>BU</v>
          </cell>
          <cell r="H304" t="str">
            <v>I</v>
          </cell>
          <cell r="I304" t="str">
            <v>05330</v>
          </cell>
          <cell r="J304" t="str">
            <v>ELEC SUBST</v>
          </cell>
          <cell r="K304">
            <v>3</v>
          </cell>
          <cell r="L304">
            <v>26.04</v>
          </cell>
          <cell r="M304">
            <v>78.12</v>
          </cell>
          <cell r="N304" t="str">
            <v>Line</v>
          </cell>
          <cell r="O304">
            <v>0</v>
          </cell>
          <cell r="P304">
            <v>0</v>
          </cell>
          <cell r="Q304">
            <v>0</v>
          </cell>
          <cell r="R304">
            <v>78.12</v>
          </cell>
          <cell r="S304">
            <v>0</v>
          </cell>
        </row>
        <row r="305">
          <cell r="B305" t="str">
            <v>Power Systems</v>
          </cell>
          <cell r="C305">
            <v>159</v>
          </cell>
          <cell r="D305" t="str">
            <v>Not A &amp; G</v>
          </cell>
          <cell r="E305">
            <v>1593</v>
          </cell>
          <cell r="F305" t="str">
            <v>Duval Subst - Bi/Wkly</v>
          </cell>
          <cell r="G305" t="str">
            <v>BU</v>
          </cell>
          <cell r="H305" t="str">
            <v>I</v>
          </cell>
          <cell r="I305" t="str">
            <v>05854</v>
          </cell>
          <cell r="J305" t="str">
            <v>CHIEF SUBST ELECT</v>
          </cell>
          <cell r="K305">
            <v>1</v>
          </cell>
          <cell r="L305">
            <v>27.71</v>
          </cell>
          <cell r="M305">
            <v>27.71</v>
          </cell>
          <cell r="N305" t="str">
            <v>Line</v>
          </cell>
          <cell r="O305">
            <v>0</v>
          </cell>
          <cell r="P305">
            <v>0</v>
          </cell>
          <cell r="Q305">
            <v>0</v>
          </cell>
          <cell r="R305">
            <v>27.71</v>
          </cell>
          <cell r="S305">
            <v>0</v>
          </cell>
        </row>
        <row r="306">
          <cell r="B306" t="str">
            <v>Power Systems</v>
          </cell>
          <cell r="C306">
            <v>159</v>
          </cell>
          <cell r="D306" t="str">
            <v>Not A &amp; G</v>
          </cell>
          <cell r="E306">
            <v>1591</v>
          </cell>
          <cell r="F306" t="str">
            <v>Duval Subst - Crew</v>
          </cell>
          <cell r="G306" t="str">
            <v>BU</v>
          </cell>
          <cell r="H306" t="str">
            <v>I</v>
          </cell>
          <cell r="I306" t="str">
            <v>06189</v>
          </cell>
          <cell r="J306" t="str">
            <v>LEAD ELECT</v>
          </cell>
          <cell r="K306">
            <v>2</v>
          </cell>
          <cell r="L306">
            <v>26.66</v>
          </cell>
          <cell r="M306">
            <v>53.32</v>
          </cell>
          <cell r="N306" t="str">
            <v>Line</v>
          </cell>
          <cell r="O306">
            <v>0</v>
          </cell>
          <cell r="P306">
            <v>0</v>
          </cell>
          <cell r="Q306">
            <v>0</v>
          </cell>
          <cell r="R306">
            <v>53.32</v>
          </cell>
          <cell r="S306">
            <v>0</v>
          </cell>
        </row>
        <row r="307">
          <cell r="B307" t="str">
            <v>Power Systems</v>
          </cell>
          <cell r="C307">
            <v>472</v>
          </cell>
          <cell r="D307" t="str">
            <v>Not A &amp; G</v>
          </cell>
          <cell r="E307">
            <v>4719</v>
          </cell>
          <cell r="F307" t="str">
            <v>Dsbn - Boca Raton Supvs/Dsn</v>
          </cell>
          <cell r="G307" t="str">
            <v>BU</v>
          </cell>
          <cell r="H307" t="str">
            <v>I</v>
          </cell>
          <cell r="I307" t="str">
            <v>05E84</v>
          </cell>
          <cell r="J307" t="str">
            <v>SR LINE SPECIALIST OL EARLY</v>
          </cell>
          <cell r="K307">
            <v>1</v>
          </cell>
          <cell r="L307">
            <v>27.37</v>
          </cell>
          <cell r="M307">
            <v>27.37</v>
          </cell>
          <cell r="N307" t="str">
            <v>Line</v>
          </cell>
          <cell r="O307">
            <v>0</v>
          </cell>
          <cell r="P307">
            <v>0</v>
          </cell>
          <cell r="Q307">
            <v>0</v>
          </cell>
          <cell r="R307">
            <v>27.37</v>
          </cell>
          <cell r="S307">
            <v>0</v>
          </cell>
        </row>
        <row r="308">
          <cell r="B308" t="str">
            <v>Power Systems</v>
          </cell>
          <cell r="C308">
            <v>472</v>
          </cell>
          <cell r="D308" t="str">
            <v>Not A &amp; G</v>
          </cell>
          <cell r="E308">
            <v>4719</v>
          </cell>
          <cell r="F308" t="str">
            <v>Dsbn - Boca Raton Supvs/Dsn</v>
          </cell>
          <cell r="G308" t="str">
            <v>BU</v>
          </cell>
          <cell r="H308" t="str">
            <v>I</v>
          </cell>
          <cell r="I308" t="str">
            <v>05L75</v>
          </cell>
          <cell r="J308" t="str">
            <v>LINE SPECIALIST LATE</v>
          </cell>
          <cell r="K308">
            <v>1</v>
          </cell>
          <cell r="L308">
            <v>26.04</v>
          </cell>
          <cell r="M308">
            <v>26.04</v>
          </cell>
          <cell r="N308" t="str">
            <v>Line</v>
          </cell>
          <cell r="O308">
            <v>0</v>
          </cell>
          <cell r="P308">
            <v>0</v>
          </cell>
          <cell r="Q308">
            <v>0</v>
          </cell>
          <cell r="R308">
            <v>26.04</v>
          </cell>
          <cell r="S308">
            <v>0</v>
          </cell>
        </row>
        <row r="309">
          <cell r="B309" t="str">
            <v>Power Systems</v>
          </cell>
          <cell r="C309">
            <v>416</v>
          </cell>
          <cell r="D309" t="str">
            <v>Not A &amp; G</v>
          </cell>
          <cell r="E309">
            <v>4161</v>
          </cell>
          <cell r="F309" t="str">
            <v>Dsbn - Boynton Operations</v>
          </cell>
          <cell r="G309" t="str">
            <v>BU</v>
          </cell>
          <cell r="H309" t="str">
            <v>I</v>
          </cell>
          <cell r="I309" t="str">
            <v>05140</v>
          </cell>
          <cell r="J309" t="str">
            <v>CABLE SPLICER</v>
          </cell>
          <cell r="K309">
            <v>1</v>
          </cell>
          <cell r="L309">
            <v>26.3</v>
          </cell>
          <cell r="M309">
            <v>26.3</v>
          </cell>
          <cell r="N309" t="str">
            <v>Line</v>
          </cell>
          <cell r="O309">
            <v>0</v>
          </cell>
          <cell r="P309">
            <v>0</v>
          </cell>
          <cell r="Q309">
            <v>0</v>
          </cell>
          <cell r="R309">
            <v>26.3</v>
          </cell>
          <cell r="S309">
            <v>0</v>
          </cell>
        </row>
        <row r="310">
          <cell r="B310" t="str">
            <v>Power Systems</v>
          </cell>
          <cell r="C310">
            <v>416</v>
          </cell>
          <cell r="D310" t="str">
            <v>Not A &amp; G</v>
          </cell>
          <cell r="E310">
            <v>4161</v>
          </cell>
          <cell r="F310" t="str">
            <v>Dsbn - Boynton Operations</v>
          </cell>
          <cell r="G310" t="str">
            <v>BU</v>
          </cell>
          <cell r="H310" t="str">
            <v>I</v>
          </cell>
          <cell r="I310" t="str">
            <v>05475</v>
          </cell>
          <cell r="J310" t="str">
            <v>LINE SPEC</v>
          </cell>
          <cell r="K310">
            <v>2</v>
          </cell>
          <cell r="L310">
            <v>26.04</v>
          </cell>
          <cell r="M310">
            <v>52.08</v>
          </cell>
          <cell r="N310" t="str">
            <v>Line</v>
          </cell>
          <cell r="O310">
            <v>0</v>
          </cell>
          <cell r="P310">
            <v>0</v>
          </cell>
          <cell r="Q310">
            <v>0</v>
          </cell>
          <cell r="R310">
            <v>52.08</v>
          </cell>
          <cell r="S310">
            <v>0</v>
          </cell>
        </row>
        <row r="311">
          <cell r="B311" t="str">
            <v>Power Systems</v>
          </cell>
          <cell r="C311">
            <v>416</v>
          </cell>
          <cell r="D311" t="str">
            <v>Not A &amp; G</v>
          </cell>
          <cell r="E311">
            <v>4161</v>
          </cell>
          <cell r="F311" t="str">
            <v>Dsbn - Boynton Operations</v>
          </cell>
          <cell r="G311" t="str">
            <v>BU</v>
          </cell>
          <cell r="H311" t="str">
            <v>I</v>
          </cell>
          <cell r="I311" t="str">
            <v>05937</v>
          </cell>
          <cell r="J311" t="str">
            <v>GROUND WORKER</v>
          </cell>
          <cell r="K311">
            <v>1</v>
          </cell>
          <cell r="L311">
            <v>19.22</v>
          </cell>
          <cell r="M311">
            <v>19.22</v>
          </cell>
          <cell r="N311" t="str">
            <v>Line</v>
          </cell>
          <cell r="O311">
            <v>0</v>
          </cell>
          <cell r="P311">
            <v>0</v>
          </cell>
          <cell r="Q311">
            <v>0</v>
          </cell>
          <cell r="R311">
            <v>19.22</v>
          </cell>
          <cell r="S311">
            <v>0</v>
          </cell>
        </row>
        <row r="312">
          <cell r="B312" t="str">
            <v>Power Systems</v>
          </cell>
          <cell r="C312">
            <v>416</v>
          </cell>
          <cell r="D312" t="str">
            <v>Not A &amp; G</v>
          </cell>
          <cell r="E312">
            <v>4161</v>
          </cell>
          <cell r="F312" t="str">
            <v>Dsbn - Boynton Operations</v>
          </cell>
          <cell r="G312" t="str">
            <v>BU</v>
          </cell>
          <cell r="H312" t="str">
            <v>I</v>
          </cell>
          <cell r="I312" t="str">
            <v>05944</v>
          </cell>
          <cell r="J312" t="str">
            <v>RESTORATION SPEC</v>
          </cell>
          <cell r="K312">
            <v>8</v>
          </cell>
          <cell r="L312">
            <v>26.3</v>
          </cell>
          <cell r="M312">
            <v>210.4</v>
          </cell>
          <cell r="N312" t="str">
            <v>Line</v>
          </cell>
          <cell r="O312">
            <v>0</v>
          </cell>
          <cell r="P312">
            <v>0</v>
          </cell>
          <cell r="Q312">
            <v>0</v>
          </cell>
          <cell r="R312">
            <v>210.4</v>
          </cell>
          <cell r="S312">
            <v>0</v>
          </cell>
        </row>
        <row r="313">
          <cell r="B313" t="str">
            <v>Power Systems</v>
          </cell>
          <cell r="C313">
            <v>416</v>
          </cell>
          <cell r="D313" t="str">
            <v>Not A &amp; G</v>
          </cell>
          <cell r="E313">
            <v>4161</v>
          </cell>
          <cell r="F313" t="str">
            <v>Dsbn - Boynton Operations</v>
          </cell>
          <cell r="G313" t="str">
            <v>BU</v>
          </cell>
          <cell r="H313" t="str">
            <v>I</v>
          </cell>
          <cell r="I313" t="str">
            <v>05984</v>
          </cell>
          <cell r="J313" t="str">
            <v>SR LINE SPEC OL</v>
          </cell>
          <cell r="K313">
            <v>1</v>
          </cell>
          <cell r="L313">
            <v>27.37</v>
          </cell>
          <cell r="M313">
            <v>27.37</v>
          </cell>
          <cell r="N313" t="str">
            <v>Line</v>
          </cell>
          <cell r="O313">
            <v>0</v>
          </cell>
          <cell r="P313">
            <v>0</v>
          </cell>
          <cell r="Q313">
            <v>0</v>
          </cell>
          <cell r="R313">
            <v>27.37</v>
          </cell>
          <cell r="S313">
            <v>0</v>
          </cell>
        </row>
        <row r="314">
          <cell r="B314" t="str">
            <v>Power Systems</v>
          </cell>
          <cell r="C314">
            <v>416</v>
          </cell>
          <cell r="D314" t="str">
            <v>Not A &amp; G</v>
          </cell>
          <cell r="E314">
            <v>4161</v>
          </cell>
          <cell r="F314" t="str">
            <v>Dsbn - Boynton Operations</v>
          </cell>
          <cell r="G314" t="str">
            <v>BU</v>
          </cell>
          <cell r="H314" t="str">
            <v>I</v>
          </cell>
          <cell r="I314" t="str">
            <v>05E37</v>
          </cell>
          <cell r="J314" t="str">
            <v>GROUND WORKER - EARLY</v>
          </cell>
          <cell r="K314">
            <v>3</v>
          </cell>
          <cell r="L314">
            <v>19.22</v>
          </cell>
          <cell r="M314">
            <v>57.66</v>
          </cell>
          <cell r="N314" t="str">
            <v>Line</v>
          </cell>
          <cell r="O314">
            <v>0</v>
          </cell>
          <cell r="P314">
            <v>0</v>
          </cell>
          <cell r="Q314">
            <v>0</v>
          </cell>
          <cell r="R314">
            <v>57.66</v>
          </cell>
          <cell r="S314">
            <v>0</v>
          </cell>
        </row>
        <row r="315">
          <cell r="B315" t="str">
            <v>Power Systems</v>
          </cell>
          <cell r="C315">
            <v>416</v>
          </cell>
          <cell r="D315" t="str">
            <v>Not A &amp; G</v>
          </cell>
          <cell r="E315">
            <v>4161</v>
          </cell>
          <cell r="F315" t="str">
            <v>Dsbn - Boynton Operations</v>
          </cell>
          <cell r="G315" t="str">
            <v>BU</v>
          </cell>
          <cell r="H315" t="str">
            <v>I</v>
          </cell>
          <cell r="I315" t="str">
            <v>05E40</v>
          </cell>
          <cell r="J315" t="str">
            <v>CABLE SPLICER - EARLY</v>
          </cell>
          <cell r="K315">
            <v>3</v>
          </cell>
          <cell r="L315">
            <v>26.3</v>
          </cell>
          <cell r="M315">
            <v>78.900000000000006</v>
          </cell>
          <cell r="N315" t="str">
            <v>Line</v>
          </cell>
          <cell r="O315">
            <v>0</v>
          </cell>
          <cell r="P315">
            <v>0</v>
          </cell>
          <cell r="Q315">
            <v>0</v>
          </cell>
          <cell r="R315">
            <v>78.900000000000006</v>
          </cell>
          <cell r="S315">
            <v>0</v>
          </cell>
        </row>
        <row r="316">
          <cell r="B316" t="str">
            <v>Power Systems</v>
          </cell>
          <cell r="C316">
            <v>416</v>
          </cell>
          <cell r="D316" t="str">
            <v>Not A &amp; G</v>
          </cell>
          <cell r="E316">
            <v>4161</v>
          </cell>
          <cell r="F316" t="str">
            <v>Dsbn - Boynton Operations</v>
          </cell>
          <cell r="G316" t="str">
            <v>BU</v>
          </cell>
          <cell r="H316" t="str">
            <v>I</v>
          </cell>
          <cell r="I316" t="str">
            <v>05E58</v>
          </cell>
          <cell r="J316" t="str">
            <v>DISPATCHER CLERK EARLY</v>
          </cell>
          <cell r="K316">
            <v>1</v>
          </cell>
          <cell r="L316">
            <v>20.25</v>
          </cell>
          <cell r="M316">
            <v>20.25</v>
          </cell>
          <cell r="N316" t="str">
            <v>Barg Unit Supp</v>
          </cell>
          <cell r="O316">
            <v>0</v>
          </cell>
          <cell r="P316">
            <v>0</v>
          </cell>
          <cell r="Q316">
            <v>20.25</v>
          </cell>
          <cell r="R316">
            <v>0</v>
          </cell>
          <cell r="S316">
            <v>0</v>
          </cell>
        </row>
        <row r="317">
          <cell r="B317" t="str">
            <v>Power Systems</v>
          </cell>
          <cell r="C317">
            <v>416</v>
          </cell>
          <cell r="D317" t="str">
            <v>Not A &amp; G</v>
          </cell>
          <cell r="E317">
            <v>4161</v>
          </cell>
          <cell r="F317" t="str">
            <v>Dsbn - Boynton Operations</v>
          </cell>
          <cell r="G317" t="str">
            <v>BU</v>
          </cell>
          <cell r="H317" t="str">
            <v>I</v>
          </cell>
          <cell r="I317" t="str">
            <v>05E75</v>
          </cell>
          <cell r="J317" t="str">
            <v>LINE SPEC EARLY</v>
          </cell>
          <cell r="K317">
            <v>20</v>
          </cell>
          <cell r="L317">
            <v>26.04</v>
          </cell>
          <cell r="M317">
            <v>520.79999999999995</v>
          </cell>
          <cell r="N317" t="str">
            <v>Line</v>
          </cell>
          <cell r="O317">
            <v>0</v>
          </cell>
          <cell r="P317">
            <v>0</v>
          </cell>
          <cell r="Q317">
            <v>0</v>
          </cell>
          <cell r="R317">
            <v>520.79999999999995</v>
          </cell>
          <cell r="S317">
            <v>0</v>
          </cell>
        </row>
        <row r="318">
          <cell r="B318" t="str">
            <v>Power Systems</v>
          </cell>
          <cell r="C318">
            <v>416</v>
          </cell>
          <cell r="D318" t="str">
            <v>Not A &amp; G</v>
          </cell>
          <cell r="E318">
            <v>4161</v>
          </cell>
          <cell r="F318" t="str">
            <v>Dsbn - Boynton Operations</v>
          </cell>
          <cell r="G318" t="str">
            <v>BU</v>
          </cell>
          <cell r="H318" t="str">
            <v>I</v>
          </cell>
          <cell r="I318" t="str">
            <v>05E84</v>
          </cell>
          <cell r="J318" t="str">
            <v>SR LINE SPEC OL EARLY</v>
          </cell>
          <cell r="K318">
            <v>12</v>
          </cell>
          <cell r="L318">
            <v>27.37</v>
          </cell>
          <cell r="M318">
            <v>328.44</v>
          </cell>
          <cell r="N318" t="str">
            <v>Line</v>
          </cell>
          <cell r="O318">
            <v>0</v>
          </cell>
          <cell r="P318">
            <v>0</v>
          </cell>
          <cell r="Q318">
            <v>0</v>
          </cell>
          <cell r="R318">
            <v>328.44</v>
          </cell>
          <cell r="S318">
            <v>0</v>
          </cell>
        </row>
        <row r="319">
          <cell r="B319" t="str">
            <v>Power Systems</v>
          </cell>
          <cell r="C319">
            <v>416</v>
          </cell>
          <cell r="D319" t="str">
            <v>Not A &amp; G</v>
          </cell>
          <cell r="E319">
            <v>4161</v>
          </cell>
          <cell r="F319" t="str">
            <v>Dsbn - Boynton Operations</v>
          </cell>
          <cell r="G319" t="str">
            <v>BU</v>
          </cell>
          <cell r="H319" t="str">
            <v>I</v>
          </cell>
          <cell r="I319" t="str">
            <v>05E85</v>
          </cell>
          <cell r="J319" t="str">
            <v>OPERATION CLERK A EARLY</v>
          </cell>
          <cell r="K319">
            <v>2</v>
          </cell>
          <cell r="L319">
            <v>19.96</v>
          </cell>
          <cell r="M319">
            <v>39.92</v>
          </cell>
          <cell r="N319" t="str">
            <v>Barg Unit Supp</v>
          </cell>
          <cell r="O319">
            <v>0</v>
          </cell>
          <cell r="P319">
            <v>0</v>
          </cell>
          <cell r="Q319">
            <v>39.92</v>
          </cell>
          <cell r="R319">
            <v>0</v>
          </cell>
          <cell r="S319">
            <v>0</v>
          </cell>
        </row>
        <row r="320">
          <cell r="B320" t="str">
            <v>Power Systems</v>
          </cell>
          <cell r="C320">
            <v>416</v>
          </cell>
          <cell r="D320" t="str">
            <v>Not A &amp; G</v>
          </cell>
          <cell r="E320">
            <v>4161</v>
          </cell>
          <cell r="F320" t="str">
            <v>Dsbn - Boynton Operations</v>
          </cell>
          <cell r="G320" t="str">
            <v>BU</v>
          </cell>
          <cell r="H320" t="str">
            <v>I</v>
          </cell>
          <cell r="I320" t="str">
            <v>05L84</v>
          </cell>
          <cell r="J320" t="str">
            <v>SR LINE SPEC OL LATE</v>
          </cell>
          <cell r="K320">
            <v>1</v>
          </cell>
          <cell r="L320">
            <v>27.37</v>
          </cell>
          <cell r="M320">
            <v>27.37</v>
          </cell>
          <cell r="N320" t="str">
            <v>Line</v>
          </cell>
          <cell r="O320">
            <v>0</v>
          </cell>
          <cell r="P320">
            <v>0</v>
          </cell>
          <cell r="Q320">
            <v>0</v>
          </cell>
          <cell r="R320">
            <v>27.37</v>
          </cell>
          <cell r="S320">
            <v>0</v>
          </cell>
        </row>
        <row r="321">
          <cell r="B321" t="str">
            <v>Power Systems</v>
          </cell>
          <cell r="C321">
            <v>216</v>
          </cell>
          <cell r="D321" t="str">
            <v>Not A &amp; G</v>
          </cell>
          <cell r="E321">
            <v>2161</v>
          </cell>
          <cell r="F321" t="str">
            <v>Dsbn - Brevard Operations</v>
          </cell>
          <cell r="G321" t="str">
            <v>BU</v>
          </cell>
          <cell r="H321" t="str">
            <v>I</v>
          </cell>
          <cell r="I321" t="str">
            <v>05475</v>
          </cell>
          <cell r="J321" t="str">
            <v>LINE SPEC</v>
          </cell>
          <cell r="K321">
            <v>1</v>
          </cell>
          <cell r="L321">
            <v>26.04</v>
          </cell>
          <cell r="M321">
            <v>26.04</v>
          </cell>
          <cell r="N321" t="str">
            <v>Line</v>
          </cell>
          <cell r="O321">
            <v>0</v>
          </cell>
          <cell r="P321">
            <v>0</v>
          </cell>
          <cell r="Q321">
            <v>0</v>
          </cell>
          <cell r="R321">
            <v>26.04</v>
          </cell>
          <cell r="S321">
            <v>0</v>
          </cell>
        </row>
        <row r="322">
          <cell r="B322" t="str">
            <v>Power Systems</v>
          </cell>
          <cell r="C322">
            <v>216</v>
          </cell>
          <cell r="D322" t="str">
            <v>Not A &amp; G</v>
          </cell>
          <cell r="E322">
            <v>2211</v>
          </cell>
          <cell r="F322" t="str">
            <v>Dsbn - Brevard Operations</v>
          </cell>
          <cell r="G322" t="str">
            <v>BU</v>
          </cell>
          <cell r="H322" t="str">
            <v>I</v>
          </cell>
          <cell r="I322" t="str">
            <v>05475</v>
          </cell>
          <cell r="J322" t="str">
            <v>LINE SPEC</v>
          </cell>
          <cell r="K322">
            <v>2</v>
          </cell>
          <cell r="L322">
            <v>26.04</v>
          </cell>
          <cell r="M322">
            <v>52.08</v>
          </cell>
          <cell r="N322" t="str">
            <v>Line</v>
          </cell>
          <cell r="O322">
            <v>0</v>
          </cell>
          <cell r="P322">
            <v>0</v>
          </cell>
          <cell r="Q322">
            <v>0</v>
          </cell>
          <cell r="R322">
            <v>52.08</v>
          </cell>
          <cell r="S322">
            <v>0</v>
          </cell>
        </row>
        <row r="323">
          <cell r="B323" t="str">
            <v>Power Systems</v>
          </cell>
          <cell r="C323">
            <v>216</v>
          </cell>
          <cell r="D323" t="str">
            <v>Not A &amp; G</v>
          </cell>
          <cell r="E323">
            <v>2161</v>
          </cell>
          <cell r="F323" t="str">
            <v>Dsbn - Brevard Operations</v>
          </cell>
          <cell r="G323" t="str">
            <v>BU</v>
          </cell>
          <cell r="H323" t="str">
            <v>I</v>
          </cell>
          <cell r="I323" t="str">
            <v>05944</v>
          </cell>
          <cell r="J323" t="str">
            <v>RESTORATION SPEC</v>
          </cell>
          <cell r="K323">
            <v>6</v>
          </cell>
          <cell r="L323">
            <v>26.3</v>
          </cell>
          <cell r="M323">
            <v>157.80000000000001</v>
          </cell>
          <cell r="N323" t="str">
            <v>Line</v>
          </cell>
          <cell r="O323">
            <v>0</v>
          </cell>
          <cell r="P323">
            <v>0</v>
          </cell>
          <cell r="Q323">
            <v>0</v>
          </cell>
          <cell r="R323">
            <v>157.80000000000001</v>
          </cell>
          <cell r="S323">
            <v>0</v>
          </cell>
        </row>
        <row r="324">
          <cell r="B324" t="str">
            <v>Power Systems</v>
          </cell>
          <cell r="C324">
            <v>216</v>
          </cell>
          <cell r="D324" t="str">
            <v>Not A &amp; G</v>
          </cell>
          <cell r="E324">
            <v>2211</v>
          </cell>
          <cell r="F324" t="str">
            <v>Dsbn - Brevard Operations</v>
          </cell>
          <cell r="G324" t="str">
            <v>BU</v>
          </cell>
          <cell r="H324" t="str">
            <v>I</v>
          </cell>
          <cell r="I324" t="str">
            <v>05944</v>
          </cell>
          <cell r="J324" t="str">
            <v>RESTORATION SPEC</v>
          </cell>
          <cell r="K324">
            <v>8</v>
          </cell>
          <cell r="L324">
            <v>26.3</v>
          </cell>
          <cell r="M324">
            <v>210.4</v>
          </cell>
          <cell r="N324" t="str">
            <v>Line</v>
          </cell>
          <cell r="O324">
            <v>0</v>
          </cell>
          <cell r="P324">
            <v>0</v>
          </cell>
          <cell r="Q324">
            <v>0</v>
          </cell>
          <cell r="R324">
            <v>210.4</v>
          </cell>
          <cell r="S324">
            <v>0</v>
          </cell>
        </row>
        <row r="325">
          <cell r="B325" t="str">
            <v>Power Systems</v>
          </cell>
          <cell r="C325">
            <v>216</v>
          </cell>
          <cell r="D325" t="str">
            <v>Not A &amp; G</v>
          </cell>
          <cell r="E325">
            <v>2411</v>
          </cell>
          <cell r="F325" t="str">
            <v>Dsbn - Brevard Operations</v>
          </cell>
          <cell r="G325" t="str">
            <v>BU</v>
          </cell>
          <cell r="H325" t="str">
            <v>I</v>
          </cell>
          <cell r="I325" t="str">
            <v>05944</v>
          </cell>
          <cell r="J325" t="str">
            <v>RESTORATION SPEC</v>
          </cell>
          <cell r="K325">
            <v>4</v>
          </cell>
          <cell r="L325">
            <v>26.3</v>
          </cell>
          <cell r="M325">
            <v>105.2</v>
          </cell>
          <cell r="N325" t="str">
            <v>Line</v>
          </cell>
          <cell r="O325">
            <v>0</v>
          </cell>
          <cell r="P325">
            <v>0</v>
          </cell>
          <cell r="Q325">
            <v>0</v>
          </cell>
          <cell r="R325">
            <v>105.2</v>
          </cell>
          <cell r="S325">
            <v>0</v>
          </cell>
        </row>
        <row r="326">
          <cell r="B326" t="str">
            <v>Power Systems</v>
          </cell>
          <cell r="C326">
            <v>216</v>
          </cell>
          <cell r="D326" t="str">
            <v>Not A &amp; G</v>
          </cell>
          <cell r="E326">
            <v>2161</v>
          </cell>
          <cell r="F326" t="str">
            <v>Dsbn - Brevard Operations</v>
          </cell>
          <cell r="G326" t="str">
            <v>BU</v>
          </cell>
          <cell r="H326" t="str">
            <v>I</v>
          </cell>
          <cell r="I326" t="str">
            <v>05944</v>
          </cell>
          <cell r="J326" t="str">
            <v>RESTORATION SPECIALIST</v>
          </cell>
          <cell r="K326">
            <v>1</v>
          </cell>
          <cell r="L326">
            <v>26.3</v>
          </cell>
          <cell r="M326">
            <v>26.3</v>
          </cell>
          <cell r="N326" t="str">
            <v>Line</v>
          </cell>
          <cell r="O326">
            <v>0</v>
          </cell>
          <cell r="P326">
            <v>0</v>
          </cell>
          <cell r="Q326">
            <v>0</v>
          </cell>
          <cell r="R326">
            <v>26.3</v>
          </cell>
          <cell r="S326">
            <v>0</v>
          </cell>
        </row>
        <row r="327">
          <cell r="B327" t="str">
            <v>Power Systems</v>
          </cell>
          <cell r="C327">
            <v>216</v>
          </cell>
          <cell r="D327" t="str">
            <v>Not A &amp; G</v>
          </cell>
          <cell r="E327">
            <v>2161</v>
          </cell>
          <cell r="F327" t="str">
            <v>Dsbn - Brevard Operations</v>
          </cell>
          <cell r="G327" t="str">
            <v>BU</v>
          </cell>
          <cell r="H327" t="str">
            <v>I</v>
          </cell>
          <cell r="I327" t="str">
            <v>05984</v>
          </cell>
          <cell r="J327" t="str">
            <v>SR LINE SPEC OL</v>
          </cell>
          <cell r="K327">
            <v>2</v>
          </cell>
          <cell r="L327">
            <v>27.37</v>
          </cell>
          <cell r="M327">
            <v>54.74</v>
          </cell>
          <cell r="N327" t="str">
            <v>Line</v>
          </cell>
          <cell r="O327">
            <v>0</v>
          </cell>
          <cell r="P327">
            <v>0</v>
          </cell>
          <cell r="Q327">
            <v>0</v>
          </cell>
          <cell r="R327">
            <v>54.74</v>
          </cell>
          <cell r="S327">
            <v>0</v>
          </cell>
        </row>
        <row r="328">
          <cell r="B328" t="str">
            <v>Power Systems</v>
          </cell>
          <cell r="C328">
            <v>216</v>
          </cell>
          <cell r="D328" t="str">
            <v>Not A &amp; G</v>
          </cell>
          <cell r="E328">
            <v>2211</v>
          </cell>
          <cell r="F328" t="str">
            <v>Dsbn - Brevard Operations</v>
          </cell>
          <cell r="G328" t="str">
            <v>BU</v>
          </cell>
          <cell r="H328" t="str">
            <v>I</v>
          </cell>
          <cell r="I328" t="str">
            <v>05984</v>
          </cell>
          <cell r="J328" t="str">
            <v>SR LINE SPEC OL</v>
          </cell>
          <cell r="K328">
            <v>2</v>
          </cell>
          <cell r="L328">
            <v>27.37</v>
          </cell>
          <cell r="M328">
            <v>54.74</v>
          </cell>
          <cell r="N328" t="str">
            <v>Line</v>
          </cell>
          <cell r="O328">
            <v>0</v>
          </cell>
          <cell r="P328">
            <v>0</v>
          </cell>
          <cell r="Q328">
            <v>0</v>
          </cell>
          <cell r="R328">
            <v>54.74</v>
          </cell>
          <cell r="S328">
            <v>0</v>
          </cell>
        </row>
        <row r="329">
          <cell r="B329" t="str">
            <v>Power Systems</v>
          </cell>
          <cell r="C329">
            <v>216</v>
          </cell>
          <cell r="D329" t="str">
            <v>Not A &amp; G</v>
          </cell>
          <cell r="E329">
            <v>2161</v>
          </cell>
          <cell r="F329" t="str">
            <v>Dsbn - Brevard Operations</v>
          </cell>
          <cell r="G329" t="str">
            <v>BU</v>
          </cell>
          <cell r="H329" t="str">
            <v>I</v>
          </cell>
          <cell r="I329" t="str">
            <v>05E05</v>
          </cell>
          <cell r="J329" t="str">
            <v>OPERATION CLERK A STENO EARLY</v>
          </cell>
          <cell r="K329">
            <v>1</v>
          </cell>
          <cell r="L329">
            <v>20.12</v>
          </cell>
          <cell r="M329">
            <v>20.12</v>
          </cell>
          <cell r="N329" t="str">
            <v>Barg Unit Supp</v>
          </cell>
          <cell r="O329">
            <v>0</v>
          </cell>
          <cell r="P329">
            <v>0</v>
          </cell>
          <cell r="Q329">
            <v>20.12</v>
          </cell>
          <cell r="R329">
            <v>0</v>
          </cell>
          <cell r="S329">
            <v>0</v>
          </cell>
        </row>
        <row r="330">
          <cell r="B330" t="str">
            <v>Power Systems</v>
          </cell>
          <cell r="C330">
            <v>216</v>
          </cell>
          <cell r="D330" t="str">
            <v>Not A &amp; G</v>
          </cell>
          <cell r="E330">
            <v>2211</v>
          </cell>
          <cell r="F330" t="str">
            <v>Dsbn - Brevard Operations</v>
          </cell>
          <cell r="G330" t="str">
            <v>BU</v>
          </cell>
          <cell r="H330" t="str">
            <v>I</v>
          </cell>
          <cell r="I330" t="str">
            <v>05E05</v>
          </cell>
          <cell r="J330" t="str">
            <v>OPERATION CLERK A STENO EARLY</v>
          </cell>
          <cell r="K330">
            <v>2</v>
          </cell>
          <cell r="L330">
            <v>20.12</v>
          </cell>
          <cell r="M330">
            <v>40.24</v>
          </cell>
          <cell r="N330" t="str">
            <v>Barg Unit Supp</v>
          </cell>
          <cell r="O330">
            <v>0</v>
          </cell>
          <cell r="P330">
            <v>0</v>
          </cell>
          <cell r="Q330">
            <v>40.24</v>
          </cell>
          <cell r="R330">
            <v>0</v>
          </cell>
          <cell r="S330">
            <v>0</v>
          </cell>
        </row>
        <row r="331">
          <cell r="B331" t="str">
            <v>Power Systems</v>
          </cell>
          <cell r="C331">
            <v>216</v>
          </cell>
          <cell r="D331" t="str">
            <v>Not A &amp; G</v>
          </cell>
          <cell r="E331">
            <v>2161</v>
          </cell>
          <cell r="F331" t="str">
            <v>Dsbn - Brevard Operations</v>
          </cell>
          <cell r="G331" t="str">
            <v>BU</v>
          </cell>
          <cell r="H331" t="str">
            <v>I</v>
          </cell>
          <cell r="I331" t="str">
            <v>05E37</v>
          </cell>
          <cell r="J331" t="str">
            <v>GROUND WORKER - EARLY</v>
          </cell>
          <cell r="K331">
            <v>2</v>
          </cell>
          <cell r="L331">
            <v>19.22</v>
          </cell>
          <cell r="M331">
            <v>38.44</v>
          </cell>
          <cell r="N331" t="str">
            <v>Line</v>
          </cell>
          <cell r="O331">
            <v>0</v>
          </cell>
          <cell r="P331">
            <v>0</v>
          </cell>
          <cell r="Q331">
            <v>0</v>
          </cell>
          <cell r="R331">
            <v>38.44</v>
          </cell>
          <cell r="S331">
            <v>0</v>
          </cell>
        </row>
        <row r="332">
          <cell r="B332" t="str">
            <v>Power Systems</v>
          </cell>
          <cell r="C332">
            <v>216</v>
          </cell>
          <cell r="D332" t="str">
            <v>Not A &amp; G</v>
          </cell>
          <cell r="E332">
            <v>2211</v>
          </cell>
          <cell r="F332" t="str">
            <v>Dsbn - Brevard Operations</v>
          </cell>
          <cell r="G332" t="str">
            <v>BU</v>
          </cell>
          <cell r="H332" t="str">
            <v>I</v>
          </cell>
          <cell r="I332" t="str">
            <v>05E37</v>
          </cell>
          <cell r="J332" t="str">
            <v>GROUND WORKER - EARLY</v>
          </cell>
          <cell r="K332">
            <v>4</v>
          </cell>
          <cell r="L332">
            <v>19.22</v>
          </cell>
          <cell r="M332">
            <v>76.88</v>
          </cell>
          <cell r="N332" t="str">
            <v>Line</v>
          </cell>
          <cell r="O332">
            <v>0</v>
          </cell>
          <cell r="P332">
            <v>0</v>
          </cell>
          <cell r="Q332">
            <v>0</v>
          </cell>
          <cell r="R332">
            <v>76.88</v>
          </cell>
          <cell r="S332">
            <v>0</v>
          </cell>
        </row>
        <row r="333">
          <cell r="B333" t="str">
            <v>Power Systems</v>
          </cell>
          <cell r="C333">
            <v>216</v>
          </cell>
          <cell r="D333" t="str">
            <v>Not A &amp; G</v>
          </cell>
          <cell r="E333">
            <v>2411</v>
          </cell>
          <cell r="F333" t="str">
            <v>Dsbn - Brevard Operations</v>
          </cell>
          <cell r="G333" t="str">
            <v>BU</v>
          </cell>
          <cell r="H333" t="str">
            <v>I</v>
          </cell>
          <cell r="I333" t="str">
            <v>05E37</v>
          </cell>
          <cell r="J333" t="str">
            <v>GROUND WORKER - EARLY</v>
          </cell>
          <cell r="K333">
            <v>2</v>
          </cell>
          <cell r="L333">
            <v>19.22</v>
          </cell>
          <cell r="M333">
            <v>38.44</v>
          </cell>
          <cell r="N333" t="str">
            <v>Line</v>
          </cell>
          <cell r="O333">
            <v>0</v>
          </cell>
          <cell r="P333">
            <v>0</v>
          </cell>
          <cell r="Q333">
            <v>0</v>
          </cell>
          <cell r="R333">
            <v>38.44</v>
          </cell>
          <cell r="S333">
            <v>0</v>
          </cell>
        </row>
        <row r="334">
          <cell r="B334" t="str">
            <v>Power Systems</v>
          </cell>
          <cell r="C334">
            <v>216</v>
          </cell>
          <cell r="D334" t="str">
            <v>Not A &amp; G</v>
          </cell>
          <cell r="E334">
            <v>2161</v>
          </cell>
          <cell r="F334" t="str">
            <v>Dsbn - Brevard Operations</v>
          </cell>
          <cell r="G334" t="str">
            <v>BU</v>
          </cell>
          <cell r="H334" t="str">
            <v>I</v>
          </cell>
          <cell r="I334" t="str">
            <v>05E40</v>
          </cell>
          <cell r="J334" t="str">
            <v>CABLE SPLICER - EARLY</v>
          </cell>
          <cell r="K334">
            <v>2</v>
          </cell>
          <cell r="L334">
            <v>26.3</v>
          </cell>
          <cell r="M334">
            <v>52.6</v>
          </cell>
          <cell r="N334" t="str">
            <v>Line</v>
          </cell>
          <cell r="O334">
            <v>0</v>
          </cell>
          <cell r="P334">
            <v>0</v>
          </cell>
          <cell r="Q334">
            <v>0</v>
          </cell>
          <cell r="R334">
            <v>52.6</v>
          </cell>
          <cell r="S334">
            <v>0</v>
          </cell>
        </row>
        <row r="335">
          <cell r="B335" t="str">
            <v>Power Systems</v>
          </cell>
          <cell r="C335">
            <v>216</v>
          </cell>
          <cell r="D335" t="str">
            <v>Not A &amp; G</v>
          </cell>
          <cell r="E335">
            <v>2211</v>
          </cell>
          <cell r="F335" t="str">
            <v>Dsbn - Brevard Operations</v>
          </cell>
          <cell r="G335" t="str">
            <v>BU</v>
          </cell>
          <cell r="H335" t="str">
            <v>I</v>
          </cell>
          <cell r="I335" t="str">
            <v>05E40</v>
          </cell>
          <cell r="J335" t="str">
            <v>CABLE SPLICER - EARLY</v>
          </cell>
          <cell r="K335">
            <v>1</v>
          </cell>
          <cell r="L335">
            <v>26.3</v>
          </cell>
          <cell r="M335">
            <v>26.3</v>
          </cell>
          <cell r="N335" t="str">
            <v>Line</v>
          </cell>
          <cell r="O335">
            <v>0</v>
          </cell>
          <cell r="P335">
            <v>0</v>
          </cell>
          <cell r="Q335">
            <v>0</v>
          </cell>
          <cell r="R335">
            <v>26.3</v>
          </cell>
          <cell r="S335">
            <v>0</v>
          </cell>
        </row>
        <row r="336">
          <cell r="B336" t="str">
            <v>Power Systems</v>
          </cell>
          <cell r="C336">
            <v>216</v>
          </cell>
          <cell r="D336" t="str">
            <v>Not A &amp; G</v>
          </cell>
          <cell r="E336">
            <v>2211</v>
          </cell>
          <cell r="F336" t="str">
            <v>Dsbn - Brevard Operations</v>
          </cell>
          <cell r="G336" t="str">
            <v>BU</v>
          </cell>
          <cell r="H336" t="str">
            <v>I</v>
          </cell>
          <cell r="I336" t="str">
            <v>05E58</v>
          </cell>
          <cell r="J336" t="str">
            <v>DISPATCHER CLERK EARLY</v>
          </cell>
          <cell r="K336">
            <v>1</v>
          </cell>
          <cell r="L336">
            <v>20.25</v>
          </cell>
          <cell r="M336">
            <v>20.25</v>
          </cell>
          <cell r="N336" t="str">
            <v>Barg Unit Supp</v>
          </cell>
          <cell r="O336">
            <v>0</v>
          </cell>
          <cell r="P336">
            <v>0</v>
          </cell>
          <cell r="Q336">
            <v>20.25</v>
          </cell>
          <cell r="R336">
            <v>0</v>
          </cell>
          <cell r="S336">
            <v>0</v>
          </cell>
        </row>
        <row r="337">
          <cell r="B337" t="str">
            <v>Power Systems</v>
          </cell>
          <cell r="C337">
            <v>216</v>
          </cell>
          <cell r="D337" t="str">
            <v>Not A &amp; G</v>
          </cell>
          <cell r="E337">
            <v>2161</v>
          </cell>
          <cell r="F337" t="str">
            <v>Dsbn - Brevard Operations</v>
          </cell>
          <cell r="G337" t="str">
            <v>BU</v>
          </cell>
          <cell r="H337" t="str">
            <v>I</v>
          </cell>
          <cell r="I337" t="str">
            <v>05E75</v>
          </cell>
          <cell r="J337" t="str">
            <v>LINE SPEC EARLY</v>
          </cell>
          <cell r="K337">
            <v>7</v>
          </cell>
          <cell r="L337">
            <v>26.04</v>
          </cell>
          <cell r="M337">
            <v>182.28</v>
          </cell>
          <cell r="N337" t="str">
            <v>Line</v>
          </cell>
          <cell r="O337">
            <v>0</v>
          </cell>
          <cell r="P337">
            <v>0</v>
          </cell>
          <cell r="Q337">
            <v>0</v>
          </cell>
          <cell r="R337">
            <v>182.28</v>
          </cell>
          <cell r="S337">
            <v>0</v>
          </cell>
        </row>
        <row r="338">
          <cell r="B338" t="str">
            <v>Power Systems</v>
          </cell>
          <cell r="C338">
            <v>216</v>
          </cell>
          <cell r="D338" t="str">
            <v>Not A &amp; G</v>
          </cell>
          <cell r="E338">
            <v>2211</v>
          </cell>
          <cell r="F338" t="str">
            <v>Dsbn - Brevard Operations</v>
          </cell>
          <cell r="G338" t="str">
            <v>BU</v>
          </cell>
          <cell r="H338" t="str">
            <v>I</v>
          </cell>
          <cell r="I338" t="str">
            <v>05E75</v>
          </cell>
          <cell r="J338" t="str">
            <v>LINE SPEC EARLY</v>
          </cell>
          <cell r="K338">
            <v>14</v>
          </cell>
          <cell r="L338">
            <v>26.04</v>
          </cell>
          <cell r="M338">
            <v>364.56</v>
          </cell>
          <cell r="N338" t="str">
            <v>Line</v>
          </cell>
          <cell r="O338">
            <v>0</v>
          </cell>
          <cell r="P338">
            <v>0</v>
          </cell>
          <cell r="Q338">
            <v>0</v>
          </cell>
          <cell r="R338">
            <v>364.56</v>
          </cell>
          <cell r="S338">
            <v>0</v>
          </cell>
        </row>
        <row r="339">
          <cell r="B339" t="str">
            <v>Power Systems</v>
          </cell>
          <cell r="C339">
            <v>216</v>
          </cell>
          <cell r="D339" t="str">
            <v>Not A &amp; G</v>
          </cell>
          <cell r="E339">
            <v>2411</v>
          </cell>
          <cell r="F339" t="str">
            <v>Dsbn - Brevard Operations</v>
          </cell>
          <cell r="G339" t="str">
            <v>BU</v>
          </cell>
          <cell r="H339" t="str">
            <v>I</v>
          </cell>
          <cell r="I339" t="str">
            <v>05E75</v>
          </cell>
          <cell r="J339" t="str">
            <v>LINE SPEC EARLY</v>
          </cell>
          <cell r="K339">
            <v>4</v>
          </cell>
          <cell r="L339">
            <v>26.04</v>
          </cell>
          <cell r="M339">
            <v>104.16</v>
          </cell>
          <cell r="N339" t="str">
            <v>Line</v>
          </cell>
          <cell r="O339">
            <v>0</v>
          </cell>
          <cell r="P339">
            <v>0</v>
          </cell>
          <cell r="Q339">
            <v>0</v>
          </cell>
          <cell r="R339">
            <v>104.16</v>
          </cell>
          <cell r="S339">
            <v>0</v>
          </cell>
        </row>
        <row r="340">
          <cell r="B340" t="str">
            <v>Power Systems</v>
          </cell>
          <cell r="C340">
            <v>216</v>
          </cell>
          <cell r="D340" t="str">
            <v>Not A &amp; G</v>
          </cell>
          <cell r="E340">
            <v>2161</v>
          </cell>
          <cell r="F340" t="str">
            <v>Dsbn - Brevard Operations</v>
          </cell>
          <cell r="G340" t="str">
            <v>BU</v>
          </cell>
          <cell r="H340" t="str">
            <v>I</v>
          </cell>
          <cell r="I340" t="str">
            <v>05E84</v>
          </cell>
          <cell r="J340" t="str">
            <v>SR LINE SPEC OL EARLY</v>
          </cell>
          <cell r="K340">
            <v>2</v>
          </cell>
          <cell r="L340">
            <v>27.37</v>
          </cell>
          <cell r="M340">
            <v>54.74</v>
          </cell>
          <cell r="N340" t="str">
            <v>Line</v>
          </cell>
          <cell r="O340">
            <v>0</v>
          </cell>
          <cell r="P340">
            <v>0</v>
          </cell>
          <cell r="Q340">
            <v>0</v>
          </cell>
          <cell r="R340">
            <v>54.74</v>
          </cell>
          <cell r="S340">
            <v>0</v>
          </cell>
        </row>
        <row r="341">
          <cell r="B341" t="str">
            <v>Power Systems</v>
          </cell>
          <cell r="C341">
            <v>216</v>
          </cell>
          <cell r="D341" t="str">
            <v>Not A &amp; G</v>
          </cell>
          <cell r="E341">
            <v>2211</v>
          </cell>
          <cell r="F341" t="str">
            <v>Dsbn - Brevard Operations</v>
          </cell>
          <cell r="G341" t="str">
            <v>BU</v>
          </cell>
          <cell r="H341" t="str">
            <v>I</v>
          </cell>
          <cell r="I341" t="str">
            <v>05E84</v>
          </cell>
          <cell r="J341" t="str">
            <v>SR LINE SPEC OL EARLY</v>
          </cell>
          <cell r="K341">
            <v>8</v>
          </cell>
          <cell r="L341">
            <v>27.37</v>
          </cell>
          <cell r="M341">
            <v>218.96</v>
          </cell>
          <cell r="N341" t="str">
            <v>Line</v>
          </cell>
          <cell r="O341">
            <v>0</v>
          </cell>
          <cell r="P341">
            <v>0</v>
          </cell>
          <cell r="Q341">
            <v>0</v>
          </cell>
          <cell r="R341">
            <v>218.96</v>
          </cell>
          <cell r="S341">
            <v>0</v>
          </cell>
        </row>
        <row r="342">
          <cell r="B342" t="str">
            <v>Power Systems</v>
          </cell>
          <cell r="C342">
            <v>216</v>
          </cell>
          <cell r="D342" t="str">
            <v>Not A &amp; G</v>
          </cell>
          <cell r="E342">
            <v>2411</v>
          </cell>
          <cell r="F342" t="str">
            <v>Dsbn - Brevard Operations</v>
          </cell>
          <cell r="G342" t="str">
            <v>BU</v>
          </cell>
          <cell r="H342" t="str">
            <v>I</v>
          </cell>
          <cell r="I342" t="str">
            <v>05E84</v>
          </cell>
          <cell r="J342" t="str">
            <v>SR LINE SPEC OL EARLY</v>
          </cell>
          <cell r="K342">
            <v>2</v>
          </cell>
          <cell r="L342">
            <v>27.37</v>
          </cell>
          <cell r="M342">
            <v>54.74</v>
          </cell>
          <cell r="N342" t="str">
            <v>Line</v>
          </cell>
          <cell r="O342">
            <v>0</v>
          </cell>
          <cell r="P342">
            <v>0</v>
          </cell>
          <cell r="Q342">
            <v>0</v>
          </cell>
          <cell r="R342">
            <v>54.74</v>
          </cell>
          <cell r="S342">
            <v>0</v>
          </cell>
        </row>
        <row r="343">
          <cell r="B343" t="str">
            <v>Power Systems</v>
          </cell>
          <cell r="C343">
            <v>579</v>
          </cell>
          <cell r="D343" t="str">
            <v>Not A &amp; G</v>
          </cell>
          <cell r="E343">
            <v>5519</v>
          </cell>
          <cell r="F343" t="str">
            <v>Dsbn - Central Supv/Dsgnrs</v>
          </cell>
          <cell r="G343" t="str">
            <v>XM</v>
          </cell>
          <cell r="H343" t="str">
            <v>S</v>
          </cell>
          <cell r="I343" t="str">
            <v>01M05</v>
          </cell>
          <cell r="J343" t="str">
            <v>DISTRIBUTION SUPV I</v>
          </cell>
          <cell r="K343">
            <v>1</v>
          </cell>
          <cell r="L343">
            <v>37.24</v>
          </cell>
          <cell r="M343">
            <v>37.24</v>
          </cell>
          <cell r="N343" t="str">
            <v>Spv/Sup</v>
          </cell>
          <cell r="O343">
            <v>0</v>
          </cell>
          <cell r="P343">
            <v>37.24</v>
          </cell>
          <cell r="Q343">
            <v>0</v>
          </cell>
          <cell r="R343">
            <v>0</v>
          </cell>
          <cell r="S343">
            <v>0</v>
          </cell>
        </row>
        <row r="344">
          <cell r="B344" t="str">
            <v>Power Systems</v>
          </cell>
          <cell r="C344">
            <v>579</v>
          </cell>
          <cell r="D344" t="str">
            <v>Not A &amp; G</v>
          </cell>
          <cell r="E344">
            <v>5519</v>
          </cell>
          <cell r="F344" t="str">
            <v>Dsbn - Central Supv/Dsgnrs</v>
          </cell>
          <cell r="G344" t="str">
            <v>XM</v>
          </cell>
          <cell r="H344" t="str">
            <v>S</v>
          </cell>
          <cell r="I344" t="str">
            <v>01M05</v>
          </cell>
          <cell r="J344" t="str">
            <v>DISTRIBUTION SUPV I</v>
          </cell>
          <cell r="K344">
            <v>1</v>
          </cell>
          <cell r="L344">
            <v>38.729999999999997</v>
          </cell>
          <cell r="M344">
            <v>38.729999999999997</v>
          </cell>
          <cell r="N344" t="str">
            <v>Spv/Sup</v>
          </cell>
          <cell r="O344">
            <v>0</v>
          </cell>
          <cell r="P344">
            <v>38.729999999999997</v>
          </cell>
          <cell r="Q344">
            <v>0</v>
          </cell>
          <cell r="R344">
            <v>0</v>
          </cell>
          <cell r="S344">
            <v>0</v>
          </cell>
        </row>
        <row r="345">
          <cell r="B345" t="str">
            <v>Power Systems</v>
          </cell>
          <cell r="C345">
            <v>579</v>
          </cell>
          <cell r="D345" t="str">
            <v>Not A &amp; G</v>
          </cell>
          <cell r="E345">
            <v>5519</v>
          </cell>
          <cell r="F345" t="str">
            <v>Dsbn - Central Supv/Dsgnrs</v>
          </cell>
          <cell r="G345" t="str">
            <v>XM</v>
          </cell>
          <cell r="H345" t="str">
            <v>I</v>
          </cell>
          <cell r="I345" t="str">
            <v>01MB6</v>
          </cell>
          <cell r="J345" t="str">
            <v>SYSTEM PROJECT MGR</v>
          </cell>
          <cell r="K345">
            <v>1</v>
          </cell>
          <cell r="L345">
            <v>28.54</v>
          </cell>
          <cell r="M345">
            <v>28.54</v>
          </cell>
          <cell r="N345" t="str">
            <v>Spv/Sup</v>
          </cell>
          <cell r="O345">
            <v>0</v>
          </cell>
          <cell r="P345">
            <v>28.54</v>
          </cell>
          <cell r="Q345">
            <v>0</v>
          </cell>
          <cell r="R345">
            <v>0</v>
          </cell>
          <cell r="S345">
            <v>0</v>
          </cell>
        </row>
        <row r="346">
          <cell r="B346" t="str">
            <v>Power Systems</v>
          </cell>
          <cell r="C346">
            <v>579</v>
          </cell>
          <cell r="D346" t="str">
            <v>Not A &amp; G</v>
          </cell>
          <cell r="E346">
            <v>5519</v>
          </cell>
          <cell r="F346" t="str">
            <v>Dsbn - Central Supv/Dsgnrs</v>
          </cell>
          <cell r="G346" t="str">
            <v>XM</v>
          </cell>
          <cell r="H346" t="str">
            <v>I</v>
          </cell>
          <cell r="I346" t="str">
            <v>01MB6</v>
          </cell>
          <cell r="J346" t="str">
            <v>SYSTEM PROJECT MGR</v>
          </cell>
          <cell r="K346">
            <v>1</v>
          </cell>
          <cell r="L346">
            <v>29.76</v>
          </cell>
          <cell r="M346">
            <v>29.76</v>
          </cell>
          <cell r="N346" t="str">
            <v>Spv/Sup</v>
          </cell>
          <cell r="O346">
            <v>0</v>
          </cell>
          <cell r="P346">
            <v>29.76</v>
          </cell>
          <cell r="Q346">
            <v>0</v>
          </cell>
          <cell r="R346">
            <v>0</v>
          </cell>
          <cell r="S346">
            <v>0</v>
          </cell>
        </row>
        <row r="347">
          <cell r="B347" t="str">
            <v>Power Systems</v>
          </cell>
          <cell r="C347">
            <v>579</v>
          </cell>
          <cell r="D347" t="str">
            <v>Not A &amp; G</v>
          </cell>
          <cell r="E347">
            <v>5519</v>
          </cell>
          <cell r="F347" t="str">
            <v>Dsbn - Central Supv/Dsgnrs</v>
          </cell>
          <cell r="G347" t="str">
            <v>XM</v>
          </cell>
          <cell r="H347" t="str">
            <v>I</v>
          </cell>
          <cell r="I347" t="str">
            <v>01MC6</v>
          </cell>
          <cell r="J347" t="str">
            <v>PROJECT DESIGNER I</v>
          </cell>
          <cell r="K347">
            <v>1</v>
          </cell>
          <cell r="L347">
            <v>25.89</v>
          </cell>
          <cell r="M347">
            <v>25.89</v>
          </cell>
          <cell r="N347" t="str">
            <v>Spv/Sup</v>
          </cell>
          <cell r="O347">
            <v>0</v>
          </cell>
          <cell r="P347">
            <v>25.89</v>
          </cell>
          <cell r="Q347">
            <v>0</v>
          </cell>
          <cell r="R347">
            <v>0</v>
          </cell>
          <cell r="S347">
            <v>0</v>
          </cell>
        </row>
        <row r="348">
          <cell r="B348" t="str">
            <v>Power Systems</v>
          </cell>
          <cell r="C348">
            <v>579</v>
          </cell>
          <cell r="D348" t="str">
            <v>Not A &amp; G</v>
          </cell>
          <cell r="E348">
            <v>5519</v>
          </cell>
          <cell r="F348" t="str">
            <v>Dsbn - Central Supv/Dsgnrs</v>
          </cell>
          <cell r="G348" t="str">
            <v>XM</v>
          </cell>
          <cell r="H348" t="str">
            <v>I</v>
          </cell>
          <cell r="I348" t="str">
            <v>01MD5</v>
          </cell>
          <cell r="J348" t="str">
            <v>CUSTOMER PROJECT MGR II</v>
          </cell>
          <cell r="K348">
            <v>1</v>
          </cell>
          <cell r="L348">
            <v>20.6</v>
          </cell>
          <cell r="M348">
            <v>20.6</v>
          </cell>
          <cell r="N348" t="str">
            <v>Spv/Sup</v>
          </cell>
          <cell r="O348">
            <v>0</v>
          </cell>
          <cell r="P348">
            <v>20.6</v>
          </cell>
          <cell r="Q348">
            <v>0</v>
          </cell>
          <cell r="R348">
            <v>0</v>
          </cell>
          <cell r="S348">
            <v>0</v>
          </cell>
        </row>
        <row r="349">
          <cell r="B349" t="str">
            <v>Power Systems</v>
          </cell>
          <cell r="C349">
            <v>579</v>
          </cell>
          <cell r="D349" t="str">
            <v>Not A &amp; G</v>
          </cell>
          <cell r="E349">
            <v>5519</v>
          </cell>
          <cell r="F349" t="str">
            <v>Dsbn - Central Supv/Dsgnrs</v>
          </cell>
          <cell r="G349" t="str">
            <v>XM</v>
          </cell>
          <cell r="H349" t="str">
            <v>I</v>
          </cell>
          <cell r="I349" t="str">
            <v>01MD5</v>
          </cell>
          <cell r="J349" t="str">
            <v>CUSTOMER PROJECT MGR II</v>
          </cell>
          <cell r="K349">
            <v>1</v>
          </cell>
          <cell r="L349">
            <v>22.69</v>
          </cell>
          <cell r="M349">
            <v>22.69</v>
          </cell>
          <cell r="N349" t="str">
            <v>Spv/Sup</v>
          </cell>
          <cell r="O349">
            <v>0</v>
          </cell>
          <cell r="P349">
            <v>22.69</v>
          </cell>
          <cell r="Q349">
            <v>0</v>
          </cell>
          <cell r="R349">
            <v>0</v>
          </cell>
          <cell r="S349">
            <v>0</v>
          </cell>
        </row>
        <row r="350">
          <cell r="B350" t="str">
            <v>Power Systems</v>
          </cell>
          <cell r="C350">
            <v>175</v>
          </cell>
          <cell r="D350" t="str">
            <v>A &amp; G</v>
          </cell>
          <cell r="E350">
            <v>1750</v>
          </cell>
          <cell r="F350" t="str">
            <v>Dsbn Construction Processes</v>
          </cell>
          <cell r="G350" t="str">
            <v>XM</v>
          </cell>
          <cell r="H350" t="str">
            <v>S</v>
          </cell>
          <cell r="I350" t="str">
            <v>01M05</v>
          </cell>
          <cell r="J350" t="str">
            <v>DISTRIBUTION SUPV I</v>
          </cell>
          <cell r="K350">
            <v>1</v>
          </cell>
          <cell r="L350">
            <v>41.71</v>
          </cell>
          <cell r="M350">
            <v>41.71</v>
          </cell>
          <cell r="N350" t="str">
            <v>A &amp; G</v>
          </cell>
          <cell r="O350">
            <v>41.71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 t="str">
            <v>Power Systems</v>
          </cell>
          <cell r="C351">
            <v>175</v>
          </cell>
          <cell r="D351" t="str">
            <v>A &amp; G</v>
          </cell>
          <cell r="E351">
            <v>1750</v>
          </cell>
          <cell r="F351" t="str">
            <v>Dsbn Construction Processes</v>
          </cell>
          <cell r="G351" t="str">
            <v>XM</v>
          </cell>
          <cell r="H351" t="str">
            <v>I</v>
          </cell>
          <cell r="I351" t="str">
            <v>01MA4</v>
          </cell>
          <cell r="J351" t="str">
            <v>SR DISTRIBUTION ANALYST</v>
          </cell>
          <cell r="K351">
            <v>1</v>
          </cell>
          <cell r="L351">
            <v>34.200000000000003</v>
          </cell>
          <cell r="M351">
            <v>34.200000000000003</v>
          </cell>
          <cell r="N351" t="str">
            <v>A &amp; G</v>
          </cell>
          <cell r="O351">
            <v>34.200000000000003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 t="str">
            <v>Power Systems</v>
          </cell>
          <cell r="C352">
            <v>175</v>
          </cell>
          <cell r="D352" t="str">
            <v>A &amp; G</v>
          </cell>
          <cell r="E352">
            <v>1750</v>
          </cell>
          <cell r="F352" t="str">
            <v>Dsbn Construction Processes</v>
          </cell>
          <cell r="G352" t="str">
            <v>XM</v>
          </cell>
          <cell r="H352" t="str">
            <v>I</v>
          </cell>
          <cell r="I352" t="str">
            <v>01MA4</v>
          </cell>
          <cell r="J352" t="str">
            <v>SR DISTRIBUTION ANALYST</v>
          </cell>
          <cell r="K352">
            <v>1</v>
          </cell>
          <cell r="L352">
            <v>36.1</v>
          </cell>
          <cell r="M352">
            <v>36.1</v>
          </cell>
          <cell r="N352" t="str">
            <v>A &amp; G</v>
          </cell>
          <cell r="O352">
            <v>36.1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 t="str">
            <v>Power Systems</v>
          </cell>
          <cell r="C353">
            <v>175</v>
          </cell>
          <cell r="D353" t="str">
            <v>A &amp; G</v>
          </cell>
          <cell r="E353">
            <v>1750</v>
          </cell>
          <cell r="F353" t="str">
            <v>Dsbn Construction Processes</v>
          </cell>
          <cell r="G353" t="str">
            <v>XM</v>
          </cell>
          <cell r="H353" t="str">
            <v>I</v>
          </cell>
          <cell r="I353" t="str">
            <v>01MC4</v>
          </cell>
          <cell r="J353" t="str">
            <v>DISTRIBUTION ANALYST II</v>
          </cell>
          <cell r="K353">
            <v>1</v>
          </cell>
          <cell r="L353">
            <v>23.89</v>
          </cell>
          <cell r="M353">
            <v>23.89</v>
          </cell>
          <cell r="N353" t="str">
            <v>A &amp; G</v>
          </cell>
          <cell r="O353">
            <v>23.89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 t="str">
            <v>Power Systems</v>
          </cell>
          <cell r="C354">
            <v>175</v>
          </cell>
          <cell r="D354" t="str">
            <v>A &amp; G</v>
          </cell>
          <cell r="E354">
            <v>1750</v>
          </cell>
          <cell r="F354" t="str">
            <v>Dsbn Construction Processes</v>
          </cell>
          <cell r="G354" t="str">
            <v>XM</v>
          </cell>
          <cell r="H354" t="str">
            <v>M</v>
          </cell>
          <cell r="I354" t="str">
            <v>01MV6</v>
          </cell>
          <cell r="J354" t="str">
            <v>MGR DIST BUSINESS IMPROVEMENT</v>
          </cell>
          <cell r="K354">
            <v>1</v>
          </cell>
          <cell r="L354">
            <v>50.56</v>
          </cell>
          <cell r="M354">
            <v>50.56</v>
          </cell>
          <cell r="N354" t="str">
            <v>A &amp; G</v>
          </cell>
          <cell r="O354">
            <v>50.56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 t="str">
            <v>Power Systems</v>
          </cell>
          <cell r="C355">
            <v>175</v>
          </cell>
          <cell r="D355" t="str">
            <v>A &amp; G</v>
          </cell>
          <cell r="E355">
            <v>1750</v>
          </cell>
          <cell r="F355" t="str">
            <v>Dsbn Construction Processes</v>
          </cell>
          <cell r="G355" t="str">
            <v>NB</v>
          </cell>
          <cell r="H355" t="str">
            <v>I</v>
          </cell>
          <cell r="I355" t="str">
            <v>01X62</v>
          </cell>
          <cell r="J355" t="str">
            <v>ADMINISTRATIVE SPECIALIST II</v>
          </cell>
          <cell r="K355">
            <v>1</v>
          </cell>
          <cell r="L355">
            <v>14.55</v>
          </cell>
          <cell r="M355">
            <v>14.55</v>
          </cell>
          <cell r="N355" t="str">
            <v>A &amp; G</v>
          </cell>
          <cell r="O355">
            <v>14.55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 t="str">
            <v>Power Systems</v>
          </cell>
          <cell r="C356">
            <v>579</v>
          </cell>
          <cell r="D356" t="str">
            <v>Not A &amp; G</v>
          </cell>
          <cell r="E356">
            <v>5519</v>
          </cell>
          <cell r="F356" t="str">
            <v>Dsbn - Central Supv/Dsgnrs</v>
          </cell>
          <cell r="G356" t="str">
            <v>XM</v>
          </cell>
          <cell r="H356" t="str">
            <v>I</v>
          </cell>
          <cell r="I356" t="str">
            <v>01MD5</v>
          </cell>
          <cell r="J356" t="str">
            <v>CUSTOMER PROJECT MGR II</v>
          </cell>
          <cell r="K356">
            <v>1</v>
          </cell>
          <cell r="L356">
            <v>23.33</v>
          </cell>
          <cell r="M356">
            <v>23.33</v>
          </cell>
          <cell r="N356" t="str">
            <v>Spv/Sup</v>
          </cell>
          <cell r="O356">
            <v>0</v>
          </cell>
          <cell r="P356">
            <v>23.33</v>
          </cell>
          <cell r="Q356">
            <v>0</v>
          </cell>
          <cell r="R356">
            <v>0</v>
          </cell>
          <cell r="S356">
            <v>0</v>
          </cell>
        </row>
        <row r="357">
          <cell r="B357" t="str">
            <v>Power Systems</v>
          </cell>
          <cell r="C357">
            <v>579</v>
          </cell>
          <cell r="D357" t="str">
            <v>Not A &amp; G</v>
          </cell>
          <cell r="E357">
            <v>5519</v>
          </cell>
          <cell r="F357" t="str">
            <v>Dsbn - Central Supv/Dsgnrs</v>
          </cell>
          <cell r="G357" t="str">
            <v>XM</v>
          </cell>
          <cell r="H357" t="str">
            <v>I</v>
          </cell>
          <cell r="I357" t="str">
            <v>01MD6</v>
          </cell>
          <cell r="J357" t="str">
            <v>CUSTOMER PROJECT MGR I</v>
          </cell>
          <cell r="K357">
            <v>1</v>
          </cell>
          <cell r="L357">
            <v>24.04</v>
          </cell>
          <cell r="M357">
            <v>24.04</v>
          </cell>
          <cell r="N357" t="str">
            <v>Spv/Sup</v>
          </cell>
          <cell r="O357">
            <v>0</v>
          </cell>
          <cell r="P357">
            <v>24.04</v>
          </cell>
          <cell r="Q357">
            <v>0</v>
          </cell>
          <cell r="R357">
            <v>0</v>
          </cell>
          <cell r="S357">
            <v>0</v>
          </cell>
        </row>
        <row r="358">
          <cell r="B358" t="str">
            <v>Power Systems</v>
          </cell>
          <cell r="C358">
            <v>579</v>
          </cell>
          <cell r="D358" t="str">
            <v>Not A &amp; G</v>
          </cell>
          <cell r="E358">
            <v>5519</v>
          </cell>
          <cell r="F358" t="str">
            <v>Dsbn - Central Supv/Dsgnrs</v>
          </cell>
          <cell r="G358" t="str">
            <v>XM</v>
          </cell>
          <cell r="H358" t="str">
            <v>I</v>
          </cell>
          <cell r="I358" t="str">
            <v>01MD6</v>
          </cell>
          <cell r="J358" t="str">
            <v>CUSTOMER PROJECT MGR I</v>
          </cell>
          <cell r="K358">
            <v>2</v>
          </cell>
          <cell r="L358">
            <v>24.5</v>
          </cell>
          <cell r="M358">
            <v>49</v>
          </cell>
          <cell r="N358" t="str">
            <v>Spv/Sup</v>
          </cell>
          <cell r="O358">
            <v>0</v>
          </cell>
          <cell r="P358">
            <v>49</v>
          </cell>
          <cell r="Q358">
            <v>0</v>
          </cell>
          <cell r="R358">
            <v>0</v>
          </cell>
          <cell r="S358">
            <v>0</v>
          </cell>
        </row>
        <row r="359">
          <cell r="B359" t="str">
            <v>Power Systems</v>
          </cell>
          <cell r="C359">
            <v>579</v>
          </cell>
          <cell r="D359" t="str">
            <v>Not A &amp; G</v>
          </cell>
          <cell r="E359">
            <v>5519</v>
          </cell>
          <cell r="F359" t="str">
            <v>Dsbn - Central Supv/Dsgnrs</v>
          </cell>
          <cell r="G359" t="str">
            <v>XM</v>
          </cell>
          <cell r="H359" t="str">
            <v>I</v>
          </cell>
          <cell r="I359" t="str">
            <v>01MD6</v>
          </cell>
          <cell r="J359" t="str">
            <v>CUSTOMER PROJECT MGR I</v>
          </cell>
          <cell r="K359">
            <v>1</v>
          </cell>
          <cell r="L359">
            <v>25</v>
          </cell>
          <cell r="M359">
            <v>25</v>
          </cell>
          <cell r="N359" t="str">
            <v>Spv/Sup</v>
          </cell>
          <cell r="O359">
            <v>0</v>
          </cell>
          <cell r="P359">
            <v>25</v>
          </cell>
          <cell r="Q359">
            <v>0</v>
          </cell>
          <cell r="R359">
            <v>0</v>
          </cell>
          <cell r="S359">
            <v>0</v>
          </cell>
        </row>
        <row r="360">
          <cell r="B360" t="str">
            <v>Power Systems</v>
          </cell>
          <cell r="C360">
            <v>579</v>
          </cell>
          <cell r="D360" t="str">
            <v>Not A &amp; G</v>
          </cell>
          <cell r="E360">
            <v>5519</v>
          </cell>
          <cell r="F360" t="str">
            <v>Dsbn - Central Supv/Dsgnrs</v>
          </cell>
          <cell r="G360" t="str">
            <v>XM</v>
          </cell>
          <cell r="H360" t="str">
            <v>I</v>
          </cell>
          <cell r="I360" t="str">
            <v>01MD6</v>
          </cell>
          <cell r="J360" t="str">
            <v>CUSTOMER PROJECT MGR I</v>
          </cell>
          <cell r="K360">
            <v>1</v>
          </cell>
          <cell r="L360">
            <v>26.39</v>
          </cell>
          <cell r="M360">
            <v>26.39</v>
          </cell>
          <cell r="N360" t="str">
            <v>Spv/Sup</v>
          </cell>
          <cell r="O360">
            <v>0</v>
          </cell>
          <cell r="P360">
            <v>26.39</v>
          </cell>
          <cell r="Q360">
            <v>0</v>
          </cell>
          <cell r="R360">
            <v>0</v>
          </cell>
          <cell r="S360">
            <v>0</v>
          </cell>
        </row>
        <row r="361">
          <cell r="B361" t="str">
            <v>Power Systems</v>
          </cell>
          <cell r="C361">
            <v>579</v>
          </cell>
          <cell r="D361" t="str">
            <v>Not A &amp; G</v>
          </cell>
          <cell r="E361">
            <v>5519</v>
          </cell>
          <cell r="F361" t="str">
            <v>Dsbn - Central Supv/Dsgnrs</v>
          </cell>
          <cell r="G361" t="str">
            <v>XM</v>
          </cell>
          <cell r="H361" t="str">
            <v>I</v>
          </cell>
          <cell r="I361" t="str">
            <v>01MD7</v>
          </cell>
          <cell r="J361" t="str">
            <v>CUSTOMER PROJECT MGR</v>
          </cell>
          <cell r="K361">
            <v>1</v>
          </cell>
          <cell r="L361">
            <v>29.75</v>
          </cell>
          <cell r="M361">
            <v>29.75</v>
          </cell>
          <cell r="N361" t="str">
            <v>Spv/Sup</v>
          </cell>
          <cell r="O361">
            <v>0</v>
          </cell>
          <cell r="P361">
            <v>29.75</v>
          </cell>
          <cell r="Q361">
            <v>0</v>
          </cell>
          <cell r="R361">
            <v>0</v>
          </cell>
          <cell r="S361">
            <v>0</v>
          </cell>
        </row>
        <row r="362">
          <cell r="B362" t="str">
            <v>Power Systems</v>
          </cell>
          <cell r="C362">
            <v>579</v>
          </cell>
          <cell r="D362" t="str">
            <v>Not A &amp; G</v>
          </cell>
          <cell r="E362">
            <v>5519</v>
          </cell>
          <cell r="F362" t="str">
            <v>Dsbn - Central Supv/Dsgnrs</v>
          </cell>
          <cell r="G362" t="str">
            <v>XM</v>
          </cell>
          <cell r="H362" t="str">
            <v>M</v>
          </cell>
          <cell r="I362" t="str">
            <v>01MF3</v>
          </cell>
          <cell r="J362" t="str">
            <v>DISTRIBUTION AREA MGR II</v>
          </cell>
          <cell r="K362">
            <v>1</v>
          </cell>
          <cell r="L362">
            <v>46.93</v>
          </cell>
          <cell r="M362">
            <v>46.93</v>
          </cell>
          <cell r="N362" t="str">
            <v>Spv/Sup</v>
          </cell>
          <cell r="O362">
            <v>0</v>
          </cell>
          <cell r="P362">
            <v>46.93</v>
          </cell>
          <cell r="Q362">
            <v>0</v>
          </cell>
          <cell r="R362">
            <v>0</v>
          </cell>
          <cell r="S362">
            <v>0</v>
          </cell>
        </row>
        <row r="363">
          <cell r="B363" t="str">
            <v>Power Systems</v>
          </cell>
          <cell r="C363">
            <v>579</v>
          </cell>
          <cell r="D363" t="str">
            <v>Not A &amp; G</v>
          </cell>
          <cell r="E363">
            <v>5519</v>
          </cell>
          <cell r="F363" t="str">
            <v>Dsbn - Central Supv/Dsgnrs</v>
          </cell>
          <cell r="G363" t="str">
            <v>XM</v>
          </cell>
          <cell r="H363" t="str">
            <v>S</v>
          </cell>
          <cell r="I363" t="str">
            <v>01MP5</v>
          </cell>
          <cell r="J363" t="str">
            <v>DISTRIBUTION SUPV II</v>
          </cell>
          <cell r="K363">
            <v>1</v>
          </cell>
          <cell r="L363">
            <v>34.409999999999997</v>
          </cell>
          <cell r="M363">
            <v>34.409999999999997</v>
          </cell>
          <cell r="N363" t="str">
            <v>Spv/Sup</v>
          </cell>
          <cell r="O363">
            <v>0</v>
          </cell>
          <cell r="P363">
            <v>34.409999999999997</v>
          </cell>
          <cell r="Q363">
            <v>0</v>
          </cell>
          <cell r="R363">
            <v>0</v>
          </cell>
          <cell r="S363">
            <v>0</v>
          </cell>
        </row>
        <row r="364">
          <cell r="B364" t="str">
            <v>Power Systems</v>
          </cell>
          <cell r="C364">
            <v>579</v>
          </cell>
          <cell r="D364" t="str">
            <v>Not A &amp; G</v>
          </cell>
          <cell r="E364">
            <v>5519</v>
          </cell>
          <cell r="F364" t="str">
            <v>Dsbn - Central Supv/Dsgnrs</v>
          </cell>
          <cell r="G364" t="str">
            <v>XM</v>
          </cell>
          <cell r="H364" t="str">
            <v>S</v>
          </cell>
          <cell r="I364" t="str">
            <v>01MP5</v>
          </cell>
          <cell r="J364" t="str">
            <v>DISTRIBUTION SUPV II</v>
          </cell>
          <cell r="K364">
            <v>1</v>
          </cell>
          <cell r="L364">
            <v>34.93</v>
          </cell>
          <cell r="M364">
            <v>34.93</v>
          </cell>
          <cell r="N364" t="str">
            <v>Spv/Sup</v>
          </cell>
          <cell r="O364">
            <v>0</v>
          </cell>
          <cell r="P364">
            <v>34.93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Power Systems</v>
          </cell>
          <cell r="C365">
            <v>579</v>
          </cell>
          <cell r="D365" t="str">
            <v>Not A &amp; G</v>
          </cell>
          <cell r="E365">
            <v>5519</v>
          </cell>
          <cell r="F365" t="str">
            <v>Dsbn - Central Supv/Dsgnrs</v>
          </cell>
          <cell r="G365" t="str">
            <v>XM</v>
          </cell>
          <cell r="H365" t="str">
            <v>S</v>
          </cell>
          <cell r="I365" t="str">
            <v>01MP5</v>
          </cell>
          <cell r="J365" t="str">
            <v>DISTRIBUTION SUPV II</v>
          </cell>
          <cell r="K365">
            <v>1</v>
          </cell>
          <cell r="L365">
            <v>35.950000000000003</v>
          </cell>
          <cell r="M365">
            <v>35.950000000000003</v>
          </cell>
          <cell r="N365" t="str">
            <v>Spv/Sup</v>
          </cell>
          <cell r="O365">
            <v>0</v>
          </cell>
          <cell r="P365">
            <v>35.950000000000003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Power Systems</v>
          </cell>
          <cell r="C366">
            <v>579</v>
          </cell>
          <cell r="D366" t="str">
            <v>Not A &amp; G</v>
          </cell>
          <cell r="E366">
            <v>5519</v>
          </cell>
          <cell r="F366" t="str">
            <v>Dsbn - Central Supv/Dsgnrs</v>
          </cell>
          <cell r="G366" t="str">
            <v>XM</v>
          </cell>
          <cell r="H366" t="str">
            <v>S</v>
          </cell>
          <cell r="I366" t="str">
            <v>01MP5</v>
          </cell>
          <cell r="J366" t="str">
            <v>DISTRIBUTION SUPV II</v>
          </cell>
          <cell r="K366">
            <v>1</v>
          </cell>
          <cell r="L366">
            <v>36.14</v>
          </cell>
          <cell r="M366">
            <v>36.14</v>
          </cell>
          <cell r="N366" t="str">
            <v>Spv/Sup</v>
          </cell>
          <cell r="O366">
            <v>0</v>
          </cell>
          <cell r="P366">
            <v>36.14</v>
          </cell>
          <cell r="Q366">
            <v>0</v>
          </cell>
          <cell r="R366">
            <v>0</v>
          </cell>
          <cell r="S366">
            <v>0</v>
          </cell>
        </row>
        <row r="367">
          <cell r="B367" t="str">
            <v>Power Systems</v>
          </cell>
          <cell r="C367">
            <v>579</v>
          </cell>
          <cell r="D367" t="str">
            <v>Not A &amp; G</v>
          </cell>
          <cell r="E367">
            <v>5519</v>
          </cell>
          <cell r="F367" t="str">
            <v>Dsbn - Central Supv/Dsgnrs</v>
          </cell>
          <cell r="G367" t="str">
            <v>XM</v>
          </cell>
          <cell r="H367" t="str">
            <v>S</v>
          </cell>
          <cell r="I367" t="str">
            <v>01MP5</v>
          </cell>
          <cell r="J367" t="str">
            <v>DISTRIBUTION SUPV II</v>
          </cell>
          <cell r="K367">
            <v>1</v>
          </cell>
          <cell r="L367">
            <v>36.43</v>
          </cell>
          <cell r="M367">
            <v>36.43</v>
          </cell>
          <cell r="N367" t="str">
            <v>Spv/Sup</v>
          </cell>
          <cell r="O367">
            <v>0</v>
          </cell>
          <cell r="P367">
            <v>36.43</v>
          </cell>
          <cell r="Q367">
            <v>0</v>
          </cell>
          <cell r="R367">
            <v>0</v>
          </cell>
          <cell r="S367">
            <v>0</v>
          </cell>
        </row>
        <row r="368">
          <cell r="B368" t="str">
            <v>Power Systems</v>
          </cell>
          <cell r="C368">
            <v>191</v>
          </cell>
          <cell r="D368" t="str">
            <v>Not A &amp; G</v>
          </cell>
          <cell r="E368">
            <v>1916</v>
          </cell>
          <cell r="F368" t="str">
            <v>Ne Area Hq Transm</v>
          </cell>
          <cell r="G368" t="str">
            <v>XM</v>
          </cell>
          <cell r="H368" t="str">
            <v>S</v>
          </cell>
          <cell r="I368" t="str">
            <v>01T43</v>
          </cell>
          <cell r="J368" t="str">
            <v>PGD OPERATIONS LEADER III</v>
          </cell>
          <cell r="K368">
            <v>1</v>
          </cell>
          <cell r="L368">
            <v>33.979999999999997</v>
          </cell>
          <cell r="M368">
            <v>33.979999999999997</v>
          </cell>
          <cell r="N368" t="str">
            <v>Spv/Sup</v>
          </cell>
          <cell r="O368">
            <v>0</v>
          </cell>
          <cell r="P368">
            <v>33.979999999999997</v>
          </cell>
          <cell r="Q368">
            <v>0</v>
          </cell>
          <cell r="R368">
            <v>0</v>
          </cell>
          <cell r="S368">
            <v>0</v>
          </cell>
        </row>
        <row r="369">
          <cell r="B369" t="str">
            <v>Power Systems</v>
          </cell>
          <cell r="C369">
            <v>191</v>
          </cell>
          <cell r="D369" t="str">
            <v>Not A &amp; G</v>
          </cell>
          <cell r="E369">
            <v>1916</v>
          </cell>
          <cell r="F369" t="str">
            <v>Ne Area Hq Transm</v>
          </cell>
          <cell r="G369" t="str">
            <v>XM</v>
          </cell>
          <cell r="H369" t="str">
            <v>S</v>
          </cell>
          <cell r="I369" t="str">
            <v>01T43</v>
          </cell>
          <cell r="J369" t="str">
            <v>PGD OPERATIONS LEADER III</v>
          </cell>
          <cell r="K369">
            <v>1</v>
          </cell>
          <cell r="L369">
            <v>37.090000000000003</v>
          </cell>
          <cell r="M369">
            <v>37.090000000000003</v>
          </cell>
          <cell r="N369" t="str">
            <v>Spv/Sup</v>
          </cell>
          <cell r="O369">
            <v>0</v>
          </cell>
          <cell r="P369">
            <v>37.090000000000003</v>
          </cell>
          <cell r="Q369">
            <v>0</v>
          </cell>
          <cell r="R369">
            <v>0</v>
          </cell>
          <cell r="S369">
            <v>0</v>
          </cell>
        </row>
        <row r="370">
          <cell r="B370" t="str">
            <v>Power Systems</v>
          </cell>
          <cell r="C370">
            <v>191</v>
          </cell>
          <cell r="D370" t="str">
            <v>Not A &amp; G</v>
          </cell>
          <cell r="E370">
            <v>1916</v>
          </cell>
          <cell r="F370" t="str">
            <v>Ne Area Hq Transm</v>
          </cell>
          <cell r="G370" t="str">
            <v>XM</v>
          </cell>
          <cell r="H370" t="str">
            <v>M</v>
          </cell>
          <cell r="I370" t="str">
            <v>01T85</v>
          </cell>
          <cell r="J370" t="str">
            <v>POWER DELIVERY AREA MGR III</v>
          </cell>
          <cell r="K370">
            <v>1</v>
          </cell>
          <cell r="L370">
            <v>46.61</v>
          </cell>
          <cell r="M370">
            <v>46.61</v>
          </cell>
          <cell r="N370" t="str">
            <v>Spv/Sup</v>
          </cell>
          <cell r="O370">
            <v>0</v>
          </cell>
          <cell r="P370">
            <v>46.61</v>
          </cell>
          <cell r="Q370">
            <v>0</v>
          </cell>
          <cell r="R370">
            <v>0</v>
          </cell>
          <cell r="S370">
            <v>0</v>
          </cell>
        </row>
        <row r="371">
          <cell r="B371" t="str">
            <v>Power Systems</v>
          </cell>
          <cell r="C371">
            <v>191</v>
          </cell>
          <cell r="D371" t="str">
            <v>Not A &amp; G</v>
          </cell>
          <cell r="E371">
            <v>1916</v>
          </cell>
          <cell r="F371" t="str">
            <v>Ne Area Hq Transm</v>
          </cell>
          <cell r="G371" t="str">
            <v>NB</v>
          </cell>
          <cell r="H371" t="str">
            <v>I</v>
          </cell>
          <cell r="I371" t="str">
            <v>01X63</v>
          </cell>
          <cell r="J371" t="str">
            <v>ADMINISTRATIVE SPECIALIST I</v>
          </cell>
          <cell r="K371">
            <v>1</v>
          </cell>
          <cell r="L371">
            <v>16.149999999999999</v>
          </cell>
          <cell r="M371">
            <v>16.149999999999999</v>
          </cell>
          <cell r="N371" t="str">
            <v>Spv/Sup</v>
          </cell>
          <cell r="O371">
            <v>0</v>
          </cell>
          <cell r="P371">
            <v>16.149999999999999</v>
          </cell>
          <cell r="Q371">
            <v>0</v>
          </cell>
          <cell r="R371">
            <v>0</v>
          </cell>
          <cell r="S371">
            <v>0</v>
          </cell>
        </row>
        <row r="372">
          <cell r="B372" t="str">
            <v>Power Systems</v>
          </cell>
          <cell r="C372">
            <v>579</v>
          </cell>
          <cell r="D372" t="str">
            <v>Not A &amp; G</v>
          </cell>
          <cell r="E372">
            <v>5519</v>
          </cell>
          <cell r="F372" t="str">
            <v>Dsbn - Central Supv/Dsgnrs</v>
          </cell>
          <cell r="G372" t="str">
            <v>XM</v>
          </cell>
          <cell r="H372" t="str">
            <v>S</v>
          </cell>
          <cell r="I372" t="str">
            <v>01MP5</v>
          </cell>
          <cell r="J372" t="str">
            <v>DISTRIBUTION SUPV II</v>
          </cell>
          <cell r="K372">
            <v>1</v>
          </cell>
          <cell r="L372">
            <v>36.86</v>
          </cell>
          <cell r="M372">
            <v>36.86</v>
          </cell>
          <cell r="N372" t="str">
            <v>Spv/Sup</v>
          </cell>
          <cell r="O372">
            <v>0</v>
          </cell>
          <cell r="P372">
            <v>36.86</v>
          </cell>
          <cell r="Q372">
            <v>0</v>
          </cell>
          <cell r="R372">
            <v>0</v>
          </cell>
          <cell r="S372">
            <v>0</v>
          </cell>
        </row>
        <row r="373">
          <cell r="B373" t="str">
            <v>Power Systems</v>
          </cell>
          <cell r="C373">
            <v>579</v>
          </cell>
          <cell r="D373" t="str">
            <v>Not A &amp; G</v>
          </cell>
          <cell r="E373">
            <v>5519</v>
          </cell>
          <cell r="F373" t="str">
            <v>Dsbn - Central Supv/Dsgnrs</v>
          </cell>
          <cell r="G373" t="str">
            <v>NB</v>
          </cell>
          <cell r="H373" t="str">
            <v>I</v>
          </cell>
          <cell r="I373" t="str">
            <v>01X63</v>
          </cell>
          <cell r="J373" t="str">
            <v>ADMINISTRATIVE SPECIALIST I</v>
          </cell>
          <cell r="K373">
            <v>1</v>
          </cell>
          <cell r="L373">
            <v>16.84</v>
          </cell>
          <cell r="M373">
            <v>16.84</v>
          </cell>
          <cell r="N373" t="str">
            <v>Spv/Sup</v>
          </cell>
          <cell r="O373">
            <v>0</v>
          </cell>
          <cell r="P373">
            <v>16.84</v>
          </cell>
          <cell r="Q373">
            <v>0</v>
          </cell>
          <cell r="R373">
            <v>0</v>
          </cell>
          <cell r="S373">
            <v>0</v>
          </cell>
        </row>
        <row r="374">
          <cell r="B374" t="str">
            <v>Power Systems</v>
          </cell>
          <cell r="C374">
            <v>579</v>
          </cell>
          <cell r="D374" t="str">
            <v>Not A &amp; G</v>
          </cell>
          <cell r="E374">
            <v>5519</v>
          </cell>
          <cell r="F374" t="str">
            <v>Dsbn - Central Supv/Dsgnrs</v>
          </cell>
          <cell r="G374" t="str">
            <v>NB</v>
          </cell>
          <cell r="H374" t="str">
            <v>I</v>
          </cell>
          <cell r="I374" t="str">
            <v>01X63</v>
          </cell>
          <cell r="J374" t="str">
            <v>ADMINISTRATIVE SPECIALIST I</v>
          </cell>
          <cell r="K374">
            <v>1</v>
          </cell>
          <cell r="L374">
            <v>17.309999999999999</v>
          </cell>
          <cell r="M374">
            <v>17.309999999999999</v>
          </cell>
          <cell r="N374" t="str">
            <v>Spv/Sup</v>
          </cell>
          <cell r="O374">
            <v>0</v>
          </cell>
          <cell r="P374">
            <v>17.309999999999999</v>
          </cell>
          <cell r="Q374">
            <v>0</v>
          </cell>
          <cell r="R374">
            <v>0</v>
          </cell>
          <cell r="S374">
            <v>0</v>
          </cell>
        </row>
        <row r="375">
          <cell r="B375" t="str">
            <v>Power Systems</v>
          </cell>
          <cell r="C375">
            <v>579</v>
          </cell>
          <cell r="D375" t="str">
            <v>Not A &amp; G</v>
          </cell>
          <cell r="E375">
            <v>5519</v>
          </cell>
          <cell r="F375" t="str">
            <v>Dsbn - Central Supv/Dsgnrs</v>
          </cell>
          <cell r="G375" t="str">
            <v>NB</v>
          </cell>
          <cell r="H375" t="str">
            <v>I</v>
          </cell>
          <cell r="I375" t="str">
            <v>01XE4</v>
          </cell>
          <cell r="J375" t="str">
            <v>DISTRIBUTION ENGINEERING TECHN</v>
          </cell>
          <cell r="K375">
            <v>1</v>
          </cell>
          <cell r="L375">
            <v>18.149999999999999</v>
          </cell>
          <cell r="M375">
            <v>18.149999999999999</v>
          </cell>
          <cell r="N375" t="str">
            <v>Spv/Sup</v>
          </cell>
          <cell r="O375">
            <v>0</v>
          </cell>
          <cell r="P375">
            <v>18.149999999999999</v>
          </cell>
          <cell r="Q375">
            <v>0</v>
          </cell>
          <cell r="R375">
            <v>0</v>
          </cell>
          <cell r="S375">
            <v>0</v>
          </cell>
        </row>
        <row r="376">
          <cell r="B376" t="str">
            <v>Power Systems</v>
          </cell>
          <cell r="C376">
            <v>566</v>
          </cell>
          <cell r="D376" t="str">
            <v>Not A &amp; G</v>
          </cell>
          <cell r="E376">
            <v>5661</v>
          </cell>
          <cell r="F376" t="str">
            <v>Dsbn - Clark Operations</v>
          </cell>
          <cell r="G376" t="str">
            <v>BU</v>
          </cell>
          <cell r="H376" t="str">
            <v>I</v>
          </cell>
          <cell r="I376" t="str">
            <v>05475</v>
          </cell>
          <cell r="J376" t="str">
            <v>LINE SPEC</v>
          </cell>
          <cell r="K376">
            <v>4</v>
          </cell>
          <cell r="L376">
            <v>26.04</v>
          </cell>
          <cell r="M376">
            <v>104.16</v>
          </cell>
          <cell r="N376" t="str">
            <v>Line</v>
          </cell>
          <cell r="O376">
            <v>0</v>
          </cell>
          <cell r="P376">
            <v>0</v>
          </cell>
          <cell r="Q376">
            <v>0</v>
          </cell>
          <cell r="R376">
            <v>104.16</v>
          </cell>
          <cell r="S376">
            <v>0</v>
          </cell>
        </row>
        <row r="377">
          <cell r="B377" t="str">
            <v>Power Systems</v>
          </cell>
          <cell r="C377">
            <v>566</v>
          </cell>
          <cell r="D377" t="str">
            <v>Not A &amp; G</v>
          </cell>
          <cell r="E377">
            <v>5661</v>
          </cell>
          <cell r="F377" t="str">
            <v>Dsbn - Clark Operations</v>
          </cell>
          <cell r="G377" t="str">
            <v>BU</v>
          </cell>
          <cell r="H377" t="str">
            <v>I</v>
          </cell>
          <cell r="I377" t="str">
            <v>05944</v>
          </cell>
          <cell r="J377" t="str">
            <v>RESTORATION SPEC</v>
          </cell>
          <cell r="K377">
            <v>9</v>
          </cell>
          <cell r="L377">
            <v>26.3</v>
          </cell>
          <cell r="M377">
            <v>236.70000000000002</v>
          </cell>
          <cell r="N377" t="str">
            <v>Line</v>
          </cell>
          <cell r="O377">
            <v>0</v>
          </cell>
          <cell r="P377">
            <v>0</v>
          </cell>
          <cell r="Q377">
            <v>0</v>
          </cell>
          <cell r="R377">
            <v>236.70000000000002</v>
          </cell>
          <cell r="S377">
            <v>0</v>
          </cell>
        </row>
        <row r="378">
          <cell r="B378" t="str">
            <v>Power Systems</v>
          </cell>
          <cell r="C378">
            <v>566</v>
          </cell>
          <cell r="D378" t="str">
            <v>Not A &amp; G</v>
          </cell>
          <cell r="E378">
            <v>5661</v>
          </cell>
          <cell r="F378" t="str">
            <v>Dsbn - Clark Operations</v>
          </cell>
          <cell r="G378" t="str">
            <v>BU</v>
          </cell>
          <cell r="H378" t="str">
            <v>I</v>
          </cell>
          <cell r="I378" t="str">
            <v>05984</v>
          </cell>
          <cell r="J378" t="str">
            <v>SR LINE SPEC OL</v>
          </cell>
          <cell r="K378">
            <v>2</v>
          </cell>
          <cell r="L378">
            <v>27.37</v>
          </cell>
          <cell r="M378">
            <v>54.74</v>
          </cell>
          <cell r="N378" t="str">
            <v>Line</v>
          </cell>
          <cell r="O378">
            <v>0</v>
          </cell>
          <cell r="P378">
            <v>0</v>
          </cell>
          <cell r="Q378">
            <v>0</v>
          </cell>
          <cell r="R378">
            <v>54.74</v>
          </cell>
          <cell r="S378">
            <v>0</v>
          </cell>
        </row>
        <row r="379">
          <cell r="B379" t="str">
            <v>Power Systems</v>
          </cell>
          <cell r="C379">
            <v>566</v>
          </cell>
          <cell r="D379" t="str">
            <v>Not A &amp; G</v>
          </cell>
          <cell r="E379">
            <v>5661</v>
          </cell>
          <cell r="F379" t="str">
            <v>Dsbn - Clark Operations</v>
          </cell>
          <cell r="G379" t="str">
            <v>BU</v>
          </cell>
          <cell r="H379" t="str">
            <v>I</v>
          </cell>
          <cell r="I379" t="str">
            <v>05E37</v>
          </cell>
          <cell r="J379" t="str">
            <v>GROUND WORKER - EARLY</v>
          </cell>
          <cell r="K379">
            <v>11</v>
          </cell>
          <cell r="L379">
            <v>19.22</v>
          </cell>
          <cell r="M379">
            <v>211.42</v>
          </cell>
          <cell r="N379" t="str">
            <v>Line</v>
          </cell>
          <cell r="O379">
            <v>0</v>
          </cell>
          <cell r="P379">
            <v>0</v>
          </cell>
          <cell r="Q379">
            <v>0</v>
          </cell>
          <cell r="R379">
            <v>211.42</v>
          </cell>
          <cell r="S379">
            <v>0</v>
          </cell>
        </row>
        <row r="380">
          <cell r="B380" t="str">
            <v>Power Systems</v>
          </cell>
          <cell r="C380">
            <v>566</v>
          </cell>
          <cell r="D380" t="str">
            <v>Not A &amp; G</v>
          </cell>
          <cell r="E380">
            <v>5661</v>
          </cell>
          <cell r="F380" t="str">
            <v>Dsbn - Clark Operations</v>
          </cell>
          <cell r="G380" t="str">
            <v>BU</v>
          </cell>
          <cell r="H380" t="str">
            <v>I</v>
          </cell>
          <cell r="I380" t="str">
            <v>05E40</v>
          </cell>
          <cell r="J380" t="str">
            <v>CABLE SPLICER - EARLY</v>
          </cell>
          <cell r="K380">
            <v>5</v>
          </cell>
          <cell r="L380">
            <v>26.3</v>
          </cell>
          <cell r="M380">
            <v>131.5</v>
          </cell>
          <cell r="N380" t="str">
            <v>Line</v>
          </cell>
          <cell r="O380">
            <v>0</v>
          </cell>
          <cell r="P380">
            <v>0</v>
          </cell>
          <cell r="Q380">
            <v>0</v>
          </cell>
          <cell r="R380">
            <v>131.5</v>
          </cell>
          <cell r="S380">
            <v>0</v>
          </cell>
        </row>
        <row r="381">
          <cell r="B381" t="str">
            <v>Power Systems</v>
          </cell>
          <cell r="C381">
            <v>566</v>
          </cell>
          <cell r="D381" t="str">
            <v>Not A &amp; G</v>
          </cell>
          <cell r="E381">
            <v>5661</v>
          </cell>
          <cell r="F381" t="str">
            <v>Dsbn - Clark Operations</v>
          </cell>
          <cell r="G381" t="str">
            <v>BU</v>
          </cell>
          <cell r="H381" t="str">
            <v>I</v>
          </cell>
          <cell r="I381" t="str">
            <v>05E53</v>
          </cell>
          <cell r="J381" t="str">
            <v>TRUCK ATTENDANT EARLY</v>
          </cell>
          <cell r="K381">
            <v>1</v>
          </cell>
          <cell r="L381">
            <v>18.170000000000002</v>
          </cell>
          <cell r="M381">
            <v>18.170000000000002</v>
          </cell>
          <cell r="N381" t="str">
            <v>Barg Unit Supp</v>
          </cell>
          <cell r="O381">
            <v>0</v>
          </cell>
          <cell r="P381">
            <v>0</v>
          </cell>
          <cell r="Q381">
            <v>18.170000000000002</v>
          </cell>
          <cell r="R381">
            <v>0</v>
          </cell>
          <cell r="S381">
            <v>0</v>
          </cell>
        </row>
        <row r="382">
          <cell r="B382" t="str">
            <v>Power Systems</v>
          </cell>
          <cell r="C382">
            <v>196</v>
          </cell>
          <cell r="D382" t="str">
            <v>Not A &amp; G</v>
          </cell>
          <cell r="E382">
            <v>1960</v>
          </cell>
          <cell r="F382" t="str">
            <v>Northeast Region Fleet Servics</v>
          </cell>
          <cell r="G382" t="str">
            <v>XM</v>
          </cell>
          <cell r="H382" t="str">
            <v>S</v>
          </cell>
          <cell r="I382" t="str">
            <v>01E6G</v>
          </cell>
          <cell r="J382" t="str">
            <v>FLEET SERVICES AREA SUPV</v>
          </cell>
          <cell r="K382">
            <v>1</v>
          </cell>
          <cell r="L382">
            <v>28.44</v>
          </cell>
          <cell r="M382">
            <v>28.44</v>
          </cell>
          <cell r="N382" t="str">
            <v>Fleet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28.44</v>
          </cell>
        </row>
        <row r="383">
          <cell r="B383" t="str">
            <v>Power Systems</v>
          </cell>
          <cell r="C383">
            <v>196</v>
          </cell>
          <cell r="D383" t="str">
            <v>Not A &amp; G</v>
          </cell>
          <cell r="E383">
            <v>1960</v>
          </cell>
          <cell r="F383" t="str">
            <v>Northeast Region Fleet Servics</v>
          </cell>
          <cell r="G383" t="str">
            <v>XM</v>
          </cell>
          <cell r="H383" t="str">
            <v>S</v>
          </cell>
          <cell r="I383" t="str">
            <v>01E6G</v>
          </cell>
          <cell r="J383" t="str">
            <v>FLEET SERVICES AREA SUPV</v>
          </cell>
          <cell r="K383">
            <v>1</v>
          </cell>
          <cell r="L383">
            <v>29.34</v>
          </cell>
          <cell r="M383">
            <v>29.34</v>
          </cell>
          <cell r="N383" t="str">
            <v>Fleet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29.34</v>
          </cell>
        </row>
        <row r="384">
          <cell r="B384" t="str">
            <v>Power Systems</v>
          </cell>
          <cell r="C384">
            <v>196</v>
          </cell>
          <cell r="D384" t="str">
            <v>Not A &amp; G</v>
          </cell>
          <cell r="E384">
            <v>1960</v>
          </cell>
          <cell r="F384" t="str">
            <v>Northeast Region Fleet Servics</v>
          </cell>
          <cell r="G384" t="str">
            <v>XM</v>
          </cell>
          <cell r="H384" t="str">
            <v>S</v>
          </cell>
          <cell r="I384" t="str">
            <v>01E6G</v>
          </cell>
          <cell r="J384" t="str">
            <v>FLEET SERVICES AREA SUPV</v>
          </cell>
          <cell r="K384">
            <v>1</v>
          </cell>
          <cell r="L384">
            <v>29.68</v>
          </cell>
          <cell r="M384">
            <v>29.68</v>
          </cell>
          <cell r="N384" t="str">
            <v>Fleet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29.68</v>
          </cell>
        </row>
        <row r="385">
          <cell r="B385" t="str">
            <v>Power Systems</v>
          </cell>
          <cell r="C385">
            <v>196</v>
          </cell>
          <cell r="D385" t="str">
            <v>Not A &amp; G</v>
          </cell>
          <cell r="E385">
            <v>1960</v>
          </cell>
          <cell r="F385" t="str">
            <v>Northeast Region Fleet Servics</v>
          </cell>
          <cell r="G385" t="str">
            <v>XM</v>
          </cell>
          <cell r="H385" t="str">
            <v>S</v>
          </cell>
          <cell r="I385" t="str">
            <v>01E6G</v>
          </cell>
          <cell r="J385" t="str">
            <v>FLEET SERVICES AREA SUPV</v>
          </cell>
          <cell r="K385">
            <v>1</v>
          </cell>
          <cell r="L385">
            <v>31.2</v>
          </cell>
          <cell r="M385">
            <v>31.2</v>
          </cell>
          <cell r="N385" t="str">
            <v>Fleet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31.2</v>
          </cell>
        </row>
        <row r="386">
          <cell r="B386" t="str">
            <v>Power Systems</v>
          </cell>
          <cell r="C386">
            <v>196</v>
          </cell>
          <cell r="D386" t="str">
            <v>Not A &amp; G</v>
          </cell>
          <cell r="E386">
            <v>1960</v>
          </cell>
          <cell r="F386" t="str">
            <v>Northeast Region Fleet Servics</v>
          </cell>
          <cell r="G386" t="str">
            <v>XM</v>
          </cell>
          <cell r="H386" t="str">
            <v>S</v>
          </cell>
          <cell r="I386" t="str">
            <v>01E6G</v>
          </cell>
          <cell r="J386" t="str">
            <v>FLEET SERVICES AREA SUPV</v>
          </cell>
          <cell r="K386">
            <v>1</v>
          </cell>
          <cell r="L386">
            <v>33.049999999999997</v>
          </cell>
          <cell r="M386">
            <v>33.049999999999997</v>
          </cell>
          <cell r="N386" t="str">
            <v>Fleet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33.049999999999997</v>
          </cell>
        </row>
        <row r="387">
          <cell r="B387" t="str">
            <v>Power Systems</v>
          </cell>
          <cell r="C387">
            <v>196</v>
          </cell>
          <cell r="D387" t="str">
            <v>Not A &amp; G</v>
          </cell>
          <cell r="E387">
            <v>1960</v>
          </cell>
          <cell r="F387" t="str">
            <v>Northeast Region Fleet Servics</v>
          </cell>
          <cell r="G387" t="str">
            <v>XM</v>
          </cell>
          <cell r="H387" t="str">
            <v>S</v>
          </cell>
          <cell r="I387" t="str">
            <v>01E6G</v>
          </cell>
          <cell r="J387" t="str">
            <v>FLEET SERVICES AREA SUPV</v>
          </cell>
          <cell r="K387">
            <v>1</v>
          </cell>
          <cell r="L387">
            <v>35.03</v>
          </cell>
          <cell r="M387">
            <v>35.03</v>
          </cell>
          <cell r="N387" t="str">
            <v>Fleet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35.03</v>
          </cell>
        </row>
        <row r="388">
          <cell r="B388" t="str">
            <v>Power Systems</v>
          </cell>
          <cell r="C388">
            <v>196</v>
          </cell>
          <cell r="D388" t="str">
            <v>Not A &amp; G</v>
          </cell>
          <cell r="E388">
            <v>1960</v>
          </cell>
          <cell r="F388" t="str">
            <v>Northeast Region Fleet Servics</v>
          </cell>
          <cell r="G388" t="str">
            <v>XM</v>
          </cell>
          <cell r="H388" t="str">
            <v>I</v>
          </cell>
          <cell r="I388" t="str">
            <v>01E6Q</v>
          </cell>
          <cell r="J388" t="str">
            <v>FLEET MAINTENANCE SPECIALIST I</v>
          </cell>
          <cell r="K388">
            <v>1</v>
          </cell>
          <cell r="L388">
            <v>22.53</v>
          </cell>
          <cell r="M388">
            <v>22.53</v>
          </cell>
          <cell r="N388" t="str">
            <v>Fleet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22.53</v>
          </cell>
        </row>
        <row r="389">
          <cell r="B389" t="str">
            <v>Power Systems</v>
          </cell>
          <cell r="C389">
            <v>196</v>
          </cell>
          <cell r="D389" t="str">
            <v>Not A &amp; G</v>
          </cell>
          <cell r="E389">
            <v>1960</v>
          </cell>
          <cell r="F389" t="str">
            <v>Northeast Region Fleet Servics</v>
          </cell>
          <cell r="G389" t="str">
            <v>XM</v>
          </cell>
          <cell r="H389" t="str">
            <v>M</v>
          </cell>
          <cell r="I389" t="str">
            <v>01EK3</v>
          </cell>
          <cell r="J389" t="str">
            <v>FLEET SERVICES REGIONAL MGR</v>
          </cell>
          <cell r="K389">
            <v>1</v>
          </cell>
          <cell r="L389">
            <v>44.59</v>
          </cell>
          <cell r="M389">
            <v>44.59</v>
          </cell>
          <cell r="N389" t="str">
            <v>Fleet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44.59</v>
          </cell>
        </row>
        <row r="390">
          <cell r="B390" t="str">
            <v>Power Systems</v>
          </cell>
          <cell r="C390">
            <v>196</v>
          </cell>
          <cell r="D390" t="str">
            <v>Not A &amp; G</v>
          </cell>
          <cell r="E390">
            <v>1960</v>
          </cell>
          <cell r="F390" t="str">
            <v>Northeast Region Fleet Servics</v>
          </cell>
          <cell r="G390" t="str">
            <v>XM</v>
          </cell>
          <cell r="H390" t="str">
            <v>I</v>
          </cell>
          <cell r="I390" t="str">
            <v>01ME4</v>
          </cell>
          <cell r="J390" t="str">
            <v>ASSOCIATE DISTRIBUTION ANALYST</v>
          </cell>
          <cell r="K390">
            <v>1</v>
          </cell>
          <cell r="L390">
            <v>21.11</v>
          </cell>
          <cell r="M390">
            <v>21.11</v>
          </cell>
          <cell r="N390" t="str">
            <v>Fleet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21.11</v>
          </cell>
        </row>
        <row r="391">
          <cell r="B391" t="str">
            <v>Power Systems</v>
          </cell>
          <cell r="C391">
            <v>196</v>
          </cell>
          <cell r="D391" t="str">
            <v>Not A &amp; G</v>
          </cell>
          <cell r="E391">
            <v>1960</v>
          </cell>
          <cell r="F391" t="str">
            <v>Northeast Region Fleet Servics</v>
          </cell>
          <cell r="G391" t="str">
            <v>NB</v>
          </cell>
          <cell r="H391" t="str">
            <v>I</v>
          </cell>
          <cell r="I391" t="str">
            <v>01QH6</v>
          </cell>
          <cell r="J391" t="str">
            <v>ASSOCIATE AUTOMOTIVE TECHNICIA</v>
          </cell>
          <cell r="K391">
            <v>1</v>
          </cell>
          <cell r="L391">
            <v>13.38</v>
          </cell>
          <cell r="M391">
            <v>13.38</v>
          </cell>
          <cell r="N391" t="str">
            <v>Fleet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13.38</v>
          </cell>
        </row>
        <row r="392">
          <cell r="B392" t="str">
            <v>Power Systems</v>
          </cell>
          <cell r="C392">
            <v>196</v>
          </cell>
          <cell r="D392" t="str">
            <v>Not A &amp; G</v>
          </cell>
          <cell r="E392">
            <v>1960</v>
          </cell>
          <cell r="F392" t="str">
            <v>Northeast Region Fleet Servics</v>
          </cell>
          <cell r="G392" t="str">
            <v>NB</v>
          </cell>
          <cell r="H392" t="str">
            <v>I</v>
          </cell>
          <cell r="I392" t="str">
            <v>01QH6</v>
          </cell>
          <cell r="J392" t="str">
            <v>ASSOCIATE AUTOMOTIVE TECHNICIA</v>
          </cell>
          <cell r="K392">
            <v>1</v>
          </cell>
          <cell r="L392">
            <v>17.5</v>
          </cell>
          <cell r="M392">
            <v>17.5</v>
          </cell>
          <cell r="N392" t="str">
            <v>Fleet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17.5</v>
          </cell>
        </row>
        <row r="393">
          <cell r="B393" t="str">
            <v>Power Systems</v>
          </cell>
          <cell r="C393">
            <v>196</v>
          </cell>
          <cell r="D393" t="str">
            <v>Not A &amp; G</v>
          </cell>
          <cell r="E393">
            <v>1960</v>
          </cell>
          <cell r="F393" t="str">
            <v>Northeast Region Fleet Servics</v>
          </cell>
          <cell r="G393" t="str">
            <v>NB</v>
          </cell>
          <cell r="H393" t="str">
            <v>I</v>
          </cell>
          <cell r="I393" t="str">
            <v>01QH7</v>
          </cell>
          <cell r="J393" t="str">
            <v>AUTOMOTIVE TECHNICIAN</v>
          </cell>
          <cell r="K393">
            <v>1</v>
          </cell>
          <cell r="L393">
            <v>17.309999999999999</v>
          </cell>
          <cell r="M393">
            <v>17.309999999999999</v>
          </cell>
          <cell r="N393" t="str">
            <v>Fleet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17.309999999999999</v>
          </cell>
        </row>
        <row r="394">
          <cell r="B394" t="str">
            <v>Power Systems</v>
          </cell>
          <cell r="C394">
            <v>196</v>
          </cell>
          <cell r="D394" t="str">
            <v>Not A &amp; G</v>
          </cell>
          <cell r="E394">
            <v>1960</v>
          </cell>
          <cell r="F394" t="str">
            <v>Northeast Region Fleet Servics</v>
          </cell>
          <cell r="G394" t="str">
            <v>NB</v>
          </cell>
          <cell r="H394" t="str">
            <v>I</v>
          </cell>
          <cell r="I394" t="str">
            <v>01QH7</v>
          </cell>
          <cell r="J394" t="str">
            <v>AUTOMOTIVE TECHNICIAN</v>
          </cell>
          <cell r="K394">
            <v>1</v>
          </cell>
          <cell r="L394">
            <v>17.48</v>
          </cell>
          <cell r="M394">
            <v>17.48</v>
          </cell>
          <cell r="N394" t="str">
            <v>Fleet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17.48</v>
          </cell>
        </row>
        <row r="395">
          <cell r="B395" t="str">
            <v>Power Systems</v>
          </cell>
          <cell r="C395">
            <v>196</v>
          </cell>
          <cell r="D395" t="str">
            <v>Not A &amp; G</v>
          </cell>
          <cell r="E395">
            <v>1960</v>
          </cell>
          <cell r="F395" t="str">
            <v>Northeast Region Fleet Servics</v>
          </cell>
          <cell r="G395" t="str">
            <v>NB</v>
          </cell>
          <cell r="H395" t="str">
            <v>I</v>
          </cell>
          <cell r="I395" t="str">
            <v>01QH7</v>
          </cell>
          <cell r="J395" t="str">
            <v>AUTOMOTIVE TECHNICIAN</v>
          </cell>
          <cell r="K395">
            <v>1</v>
          </cell>
          <cell r="L395">
            <v>17.579999999999998</v>
          </cell>
          <cell r="M395">
            <v>17.579999999999998</v>
          </cell>
          <cell r="N395" t="str">
            <v>Fleet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17.579999999999998</v>
          </cell>
        </row>
        <row r="396">
          <cell r="B396" t="str">
            <v>Power Systems</v>
          </cell>
          <cell r="C396">
            <v>196</v>
          </cell>
          <cell r="D396" t="str">
            <v>Not A &amp; G</v>
          </cell>
          <cell r="E396">
            <v>1960</v>
          </cell>
          <cell r="F396" t="str">
            <v>Northeast Region Fleet Servics</v>
          </cell>
          <cell r="G396" t="str">
            <v>NB</v>
          </cell>
          <cell r="H396" t="str">
            <v>I</v>
          </cell>
          <cell r="I396" t="str">
            <v>01QH7</v>
          </cell>
          <cell r="J396" t="str">
            <v>AUTOMOTIVE TECHNICIAN</v>
          </cell>
          <cell r="K396">
            <v>1</v>
          </cell>
          <cell r="L396">
            <v>17.71</v>
          </cell>
          <cell r="M396">
            <v>17.71</v>
          </cell>
          <cell r="N396" t="str">
            <v>Fleet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17.71</v>
          </cell>
        </row>
        <row r="397">
          <cell r="B397" t="str">
            <v>Power Systems</v>
          </cell>
          <cell r="C397">
            <v>196</v>
          </cell>
          <cell r="D397" t="str">
            <v>Not A &amp; G</v>
          </cell>
          <cell r="E397">
            <v>1960</v>
          </cell>
          <cell r="F397" t="str">
            <v>Northeast Region Fleet Servics</v>
          </cell>
          <cell r="G397" t="str">
            <v>NB</v>
          </cell>
          <cell r="H397" t="str">
            <v>I</v>
          </cell>
          <cell r="I397" t="str">
            <v>01QH7</v>
          </cell>
          <cell r="J397" t="str">
            <v>AUTOMOTIVE TECHNICIAN</v>
          </cell>
          <cell r="K397">
            <v>1</v>
          </cell>
          <cell r="L397">
            <v>18.329999999999998</v>
          </cell>
          <cell r="M397">
            <v>18.329999999999998</v>
          </cell>
          <cell r="N397" t="str">
            <v>Fleet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18.329999999999998</v>
          </cell>
        </row>
        <row r="398">
          <cell r="B398" t="str">
            <v>Power Systems</v>
          </cell>
          <cell r="C398">
            <v>196</v>
          </cell>
          <cell r="D398" t="str">
            <v>Not A &amp; G</v>
          </cell>
          <cell r="E398">
            <v>1960</v>
          </cell>
          <cell r="F398" t="str">
            <v>Northeast Region Fleet Servics</v>
          </cell>
          <cell r="G398" t="str">
            <v>NB</v>
          </cell>
          <cell r="H398" t="str">
            <v>I</v>
          </cell>
          <cell r="I398" t="str">
            <v>01QH7</v>
          </cell>
          <cell r="J398" t="str">
            <v>AUTOMOTIVE TECHNICIAN</v>
          </cell>
          <cell r="K398">
            <v>1</v>
          </cell>
          <cell r="L398">
            <v>18.41</v>
          </cell>
          <cell r="M398">
            <v>18.41</v>
          </cell>
          <cell r="N398" t="str">
            <v>Fleet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18.41</v>
          </cell>
        </row>
        <row r="399">
          <cell r="B399" t="str">
            <v>Power Systems</v>
          </cell>
          <cell r="C399">
            <v>196</v>
          </cell>
          <cell r="D399" t="str">
            <v>Not A &amp; G</v>
          </cell>
          <cell r="E399">
            <v>1960</v>
          </cell>
          <cell r="F399" t="str">
            <v>Northeast Region Fleet Servics</v>
          </cell>
          <cell r="G399" t="str">
            <v>NB</v>
          </cell>
          <cell r="H399" t="str">
            <v>I</v>
          </cell>
          <cell r="I399" t="str">
            <v>01QH7</v>
          </cell>
          <cell r="J399" t="str">
            <v>AUTOMOTIVE TECHNICIAN</v>
          </cell>
          <cell r="K399">
            <v>2</v>
          </cell>
          <cell r="L399">
            <v>18.53</v>
          </cell>
          <cell r="M399">
            <v>37.06</v>
          </cell>
          <cell r="N399" t="str">
            <v>Fleet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37.06</v>
          </cell>
        </row>
        <row r="400">
          <cell r="B400" t="str">
            <v>Power Systems</v>
          </cell>
          <cell r="C400">
            <v>196</v>
          </cell>
          <cell r="D400" t="str">
            <v>Not A &amp; G</v>
          </cell>
          <cell r="E400">
            <v>1960</v>
          </cell>
          <cell r="F400" t="str">
            <v>Northeast Region Fleet Servics</v>
          </cell>
          <cell r="G400" t="str">
            <v>NB</v>
          </cell>
          <cell r="H400" t="str">
            <v>I</v>
          </cell>
          <cell r="I400" t="str">
            <v>01QH7</v>
          </cell>
          <cell r="J400" t="str">
            <v>AUTOMOTIVE TECHNICIAN</v>
          </cell>
          <cell r="K400">
            <v>1</v>
          </cell>
          <cell r="L400">
            <v>18.96</v>
          </cell>
          <cell r="M400">
            <v>18.96</v>
          </cell>
          <cell r="N400" t="str">
            <v>Fleet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18.96</v>
          </cell>
        </row>
        <row r="401">
          <cell r="B401" t="str">
            <v>Power Systems</v>
          </cell>
          <cell r="C401">
            <v>196</v>
          </cell>
          <cell r="D401" t="str">
            <v>Not A &amp; G</v>
          </cell>
          <cell r="E401">
            <v>1960</v>
          </cell>
          <cell r="F401" t="str">
            <v>Northeast Region Fleet Servics</v>
          </cell>
          <cell r="G401" t="str">
            <v>NB</v>
          </cell>
          <cell r="H401" t="str">
            <v>I</v>
          </cell>
          <cell r="I401" t="str">
            <v>01QH7</v>
          </cell>
          <cell r="J401" t="str">
            <v>AUTOMOTIVE TECHNICIAN</v>
          </cell>
          <cell r="K401">
            <v>1</v>
          </cell>
          <cell r="L401">
            <v>19.149999999999999</v>
          </cell>
          <cell r="M401">
            <v>19.149999999999999</v>
          </cell>
          <cell r="N401" t="str">
            <v>Fleet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19.149999999999999</v>
          </cell>
        </row>
        <row r="402">
          <cell r="B402" t="str">
            <v>Power Systems</v>
          </cell>
          <cell r="C402">
            <v>196</v>
          </cell>
          <cell r="D402" t="str">
            <v>Not A &amp; G</v>
          </cell>
          <cell r="E402">
            <v>1960</v>
          </cell>
          <cell r="F402" t="str">
            <v>Northeast Region Fleet Servics</v>
          </cell>
          <cell r="G402" t="str">
            <v>NB</v>
          </cell>
          <cell r="H402" t="str">
            <v>I</v>
          </cell>
          <cell r="I402" t="str">
            <v>01QH7</v>
          </cell>
          <cell r="J402" t="str">
            <v>AUTOMOTIVE TECHNICIAN</v>
          </cell>
          <cell r="K402">
            <v>1</v>
          </cell>
          <cell r="L402">
            <v>20.88</v>
          </cell>
          <cell r="M402">
            <v>20.88</v>
          </cell>
          <cell r="N402" t="str">
            <v>Fleet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20.88</v>
          </cell>
        </row>
        <row r="403">
          <cell r="B403" t="str">
            <v>Power Systems</v>
          </cell>
          <cell r="C403">
            <v>196</v>
          </cell>
          <cell r="D403" t="str">
            <v>Not A &amp; G</v>
          </cell>
          <cell r="E403">
            <v>1960</v>
          </cell>
          <cell r="F403" t="str">
            <v>Northeast Region Fleet Servics</v>
          </cell>
          <cell r="G403" t="str">
            <v>NB</v>
          </cell>
          <cell r="H403" t="str">
            <v>I</v>
          </cell>
          <cell r="I403" t="str">
            <v>01QH8</v>
          </cell>
          <cell r="J403" t="str">
            <v>SR AUTOMOTIVE TECHNICIAN</v>
          </cell>
          <cell r="K403">
            <v>1</v>
          </cell>
          <cell r="L403">
            <v>19.809999999999999</v>
          </cell>
          <cell r="M403">
            <v>19.809999999999999</v>
          </cell>
          <cell r="N403" t="str">
            <v>Fleet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19.809999999999999</v>
          </cell>
        </row>
        <row r="404">
          <cell r="B404" t="str">
            <v>Power Systems</v>
          </cell>
          <cell r="C404">
            <v>196</v>
          </cell>
          <cell r="D404" t="str">
            <v>Not A &amp; G</v>
          </cell>
          <cell r="E404">
            <v>1960</v>
          </cell>
          <cell r="F404" t="str">
            <v>Northeast Region Fleet Servics</v>
          </cell>
          <cell r="G404" t="str">
            <v>NB</v>
          </cell>
          <cell r="H404" t="str">
            <v>I</v>
          </cell>
          <cell r="I404" t="str">
            <v>01QH8</v>
          </cell>
          <cell r="J404" t="str">
            <v>SR AUTOMOTIVE TECHNICIAN</v>
          </cell>
          <cell r="K404">
            <v>1</v>
          </cell>
          <cell r="L404">
            <v>19.89</v>
          </cell>
          <cell r="M404">
            <v>19.89</v>
          </cell>
          <cell r="N404" t="str">
            <v>Fleet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19.89</v>
          </cell>
        </row>
        <row r="405">
          <cell r="B405" t="str">
            <v>Power Systems</v>
          </cell>
          <cell r="C405">
            <v>196</v>
          </cell>
          <cell r="D405" t="str">
            <v>Not A &amp; G</v>
          </cell>
          <cell r="E405">
            <v>1960</v>
          </cell>
          <cell r="F405" t="str">
            <v>Northeast Region Fleet Servics</v>
          </cell>
          <cell r="G405" t="str">
            <v>NB</v>
          </cell>
          <cell r="H405" t="str">
            <v>I</v>
          </cell>
          <cell r="I405" t="str">
            <v>01QH8</v>
          </cell>
          <cell r="J405" t="str">
            <v>SR AUTOMOTIVE TECHNICIAN</v>
          </cell>
          <cell r="K405">
            <v>1</v>
          </cell>
          <cell r="L405">
            <v>19.96</v>
          </cell>
          <cell r="M405">
            <v>19.96</v>
          </cell>
          <cell r="N405" t="str">
            <v>Fleet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19.96</v>
          </cell>
        </row>
        <row r="406">
          <cell r="B406" t="str">
            <v>Power Systems</v>
          </cell>
          <cell r="C406">
            <v>196</v>
          </cell>
          <cell r="D406" t="str">
            <v>Not A &amp; G</v>
          </cell>
          <cell r="E406">
            <v>1960</v>
          </cell>
          <cell r="F406" t="str">
            <v>Northeast Region Fleet Servics</v>
          </cell>
          <cell r="G406" t="str">
            <v>NB</v>
          </cell>
          <cell r="H406" t="str">
            <v>I</v>
          </cell>
          <cell r="I406" t="str">
            <v>01QH8</v>
          </cell>
          <cell r="J406" t="str">
            <v>SR AUTOMOTIVE TECHNICIAN</v>
          </cell>
          <cell r="K406">
            <v>1</v>
          </cell>
          <cell r="L406">
            <v>20.149999999999999</v>
          </cell>
          <cell r="M406">
            <v>20.149999999999999</v>
          </cell>
          <cell r="N406" t="str">
            <v>Fleet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20.149999999999999</v>
          </cell>
        </row>
        <row r="407">
          <cell r="B407" t="str">
            <v>Power Systems</v>
          </cell>
          <cell r="C407">
            <v>196</v>
          </cell>
          <cell r="D407" t="str">
            <v>Not A &amp; G</v>
          </cell>
          <cell r="E407">
            <v>1960</v>
          </cell>
          <cell r="F407" t="str">
            <v>Northeast Region Fleet Servics</v>
          </cell>
          <cell r="G407" t="str">
            <v>NB</v>
          </cell>
          <cell r="H407" t="str">
            <v>I</v>
          </cell>
          <cell r="I407" t="str">
            <v>01QH8</v>
          </cell>
          <cell r="J407" t="str">
            <v>SR AUTOMOTIVE TECHNICIAN</v>
          </cell>
          <cell r="K407">
            <v>1</v>
          </cell>
          <cell r="L407">
            <v>20.18</v>
          </cell>
          <cell r="M407">
            <v>20.18</v>
          </cell>
          <cell r="N407" t="str">
            <v>Fleet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20.18</v>
          </cell>
        </row>
        <row r="408">
          <cell r="B408" t="str">
            <v>Power Systems</v>
          </cell>
          <cell r="C408">
            <v>196</v>
          </cell>
          <cell r="D408" t="str">
            <v>Not A &amp; G</v>
          </cell>
          <cell r="E408">
            <v>1960</v>
          </cell>
          <cell r="F408" t="str">
            <v>Northeast Region Fleet Servics</v>
          </cell>
          <cell r="G408" t="str">
            <v>NB</v>
          </cell>
          <cell r="H408" t="str">
            <v>I</v>
          </cell>
          <cell r="I408" t="str">
            <v>01QH8</v>
          </cell>
          <cell r="J408" t="str">
            <v>SR AUTOMOTIVE TECHNICIAN</v>
          </cell>
          <cell r="K408">
            <v>1</v>
          </cell>
          <cell r="L408">
            <v>20.350000000000001</v>
          </cell>
          <cell r="M408">
            <v>20.350000000000001</v>
          </cell>
          <cell r="N408" t="str">
            <v>Fleet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20.350000000000001</v>
          </cell>
        </row>
        <row r="409">
          <cell r="B409" t="str">
            <v>Power Systems</v>
          </cell>
          <cell r="C409">
            <v>196</v>
          </cell>
          <cell r="D409" t="str">
            <v>Not A &amp; G</v>
          </cell>
          <cell r="E409">
            <v>1960</v>
          </cell>
          <cell r="F409" t="str">
            <v>Northeast Region Fleet Servics</v>
          </cell>
          <cell r="G409" t="str">
            <v>NB</v>
          </cell>
          <cell r="H409" t="str">
            <v>I</v>
          </cell>
          <cell r="I409" t="str">
            <v>01QH8</v>
          </cell>
          <cell r="J409" t="str">
            <v>SR AUTOMOTIVE TECHNICIAN</v>
          </cell>
          <cell r="K409">
            <v>1</v>
          </cell>
          <cell r="L409">
            <v>20.64</v>
          </cell>
          <cell r="M409">
            <v>20.64</v>
          </cell>
          <cell r="N409" t="str">
            <v>Fleet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20.64</v>
          </cell>
        </row>
        <row r="410">
          <cell r="B410" t="str">
            <v>Power Systems</v>
          </cell>
          <cell r="C410">
            <v>196</v>
          </cell>
          <cell r="D410" t="str">
            <v>Not A &amp; G</v>
          </cell>
          <cell r="E410">
            <v>1960</v>
          </cell>
          <cell r="F410" t="str">
            <v>Northeast Region Fleet Servics</v>
          </cell>
          <cell r="G410" t="str">
            <v>NB</v>
          </cell>
          <cell r="H410" t="str">
            <v>I</v>
          </cell>
          <cell r="I410" t="str">
            <v>01QH8</v>
          </cell>
          <cell r="J410" t="str">
            <v>SR AUTOMOTIVE TECHNICIAN</v>
          </cell>
          <cell r="K410">
            <v>1</v>
          </cell>
          <cell r="L410">
            <v>20.68</v>
          </cell>
          <cell r="M410">
            <v>20.68</v>
          </cell>
          <cell r="N410" t="str">
            <v>Fleet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20.68</v>
          </cell>
        </row>
        <row r="411">
          <cell r="B411" t="str">
            <v>Power Systems</v>
          </cell>
          <cell r="C411">
            <v>196</v>
          </cell>
          <cell r="D411" t="str">
            <v>Not A &amp; G</v>
          </cell>
          <cell r="E411">
            <v>1960</v>
          </cell>
          <cell r="F411" t="str">
            <v>Northeast Region Fleet Servics</v>
          </cell>
          <cell r="G411" t="str">
            <v>NB</v>
          </cell>
          <cell r="H411" t="str">
            <v>I</v>
          </cell>
          <cell r="I411" t="str">
            <v>01QH8</v>
          </cell>
          <cell r="J411" t="str">
            <v>SR AUTOMOTIVE TECHNICIAN</v>
          </cell>
          <cell r="K411">
            <v>1</v>
          </cell>
          <cell r="L411">
            <v>20.9</v>
          </cell>
          <cell r="M411">
            <v>20.9</v>
          </cell>
          <cell r="N411" t="str">
            <v>Fleet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20.9</v>
          </cell>
        </row>
        <row r="412">
          <cell r="B412" t="str">
            <v>Power Systems</v>
          </cell>
          <cell r="C412">
            <v>196</v>
          </cell>
          <cell r="D412" t="str">
            <v>Not A &amp; G</v>
          </cell>
          <cell r="E412">
            <v>1960</v>
          </cell>
          <cell r="F412" t="str">
            <v>Northeast Region Fleet Servics</v>
          </cell>
          <cell r="G412" t="str">
            <v>NB</v>
          </cell>
          <cell r="H412" t="str">
            <v>I</v>
          </cell>
          <cell r="I412" t="str">
            <v>01QH8</v>
          </cell>
          <cell r="J412" t="str">
            <v>SR AUTOMOTIVE TECHNICIAN</v>
          </cell>
          <cell r="K412">
            <v>1</v>
          </cell>
          <cell r="L412">
            <v>21.05</v>
          </cell>
          <cell r="M412">
            <v>21.05</v>
          </cell>
          <cell r="N412" t="str">
            <v>Fleet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21.05</v>
          </cell>
        </row>
        <row r="413">
          <cell r="B413" t="str">
            <v>Power Systems</v>
          </cell>
          <cell r="C413">
            <v>196</v>
          </cell>
          <cell r="D413" t="str">
            <v>Not A &amp; G</v>
          </cell>
          <cell r="E413">
            <v>1960</v>
          </cell>
          <cell r="F413" t="str">
            <v>Northeast Region Fleet Servics</v>
          </cell>
          <cell r="G413" t="str">
            <v>NB</v>
          </cell>
          <cell r="H413" t="str">
            <v>I</v>
          </cell>
          <cell r="I413" t="str">
            <v>01QH8</v>
          </cell>
          <cell r="J413" t="str">
            <v>SR AUTOMOTIVE TECHNICIAN</v>
          </cell>
          <cell r="K413">
            <v>2</v>
          </cell>
          <cell r="L413">
            <v>21.3</v>
          </cell>
          <cell r="M413">
            <v>42.6</v>
          </cell>
          <cell r="N413" t="str">
            <v>Fleet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42.6</v>
          </cell>
        </row>
        <row r="414">
          <cell r="B414" t="str">
            <v>Power Systems</v>
          </cell>
          <cell r="C414">
            <v>196</v>
          </cell>
          <cell r="D414" t="str">
            <v>Not A &amp; G</v>
          </cell>
          <cell r="E414">
            <v>1960</v>
          </cell>
          <cell r="F414" t="str">
            <v>Northeast Region Fleet Servics</v>
          </cell>
          <cell r="G414" t="str">
            <v>NB</v>
          </cell>
          <cell r="H414" t="str">
            <v>I</v>
          </cell>
          <cell r="I414" t="str">
            <v>01QH8</v>
          </cell>
          <cell r="J414" t="str">
            <v>SR AUTOMOTIVE TECHNICIAN</v>
          </cell>
          <cell r="K414">
            <v>1</v>
          </cell>
          <cell r="L414">
            <v>21.5</v>
          </cell>
          <cell r="M414">
            <v>21.5</v>
          </cell>
          <cell r="N414" t="str">
            <v>Fleet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21.5</v>
          </cell>
        </row>
        <row r="415">
          <cell r="B415" t="str">
            <v>Power Systems</v>
          </cell>
          <cell r="C415">
            <v>196</v>
          </cell>
          <cell r="D415" t="str">
            <v>Not A &amp; G</v>
          </cell>
          <cell r="E415">
            <v>1960</v>
          </cell>
          <cell r="F415" t="str">
            <v>Northeast Region Fleet Servics</v>
          </cell>
          <cell r="G415" t="str">
            <v>NB</v>
          </cell>
          <cell r="H415" t="str">
            <v>I</v>
          </cell>
          <cell r="I415" t="str">
            <v>01QH8</v>
          </cell>
          <cell r="J415" t="str">
            <v>SR AUTOMOTIVE TECHNICIAN</v>
          </cell>
          <cell r="K415">
            <v>1</v>
          </cell>
          <cell r="L415">
            <v>21.54</v>
          </cell>
          <cell r="M415">
            <v>21.54</v>
          </cell>
          <cell r="N415" t="str">
            <v>Fleet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21.54</v>
          </cell>
        </row>
        <row r="416">
          <cell r="B416" t="str">
            <v>Power Systems</v>
          </cell>
          <cell r="C416">
            <v>196</v>
          </cell>
          <cell r="D416" t="str">
            <v>Not A &amp; G</v>
          </cell>
          <cell r="E416">
            <v>1960</v>
          </cell>
          <cell r="F416" t="str">
            <v>Northeast Region Fleet Servics</v>
          </cell>
          <cell r="G416" t="str">
            <v>NB</v>
          </cell>
          <cell r="H416" t="str">
            <v>I</v>
          </cell>
          <cell r="I416" t="str">
            <v>01QH9</v>
          </cell>
          <cell r="J416" t="str">
            <v>LEAD AUTOMOTIVE TECHNICIAN</v>
          </cell>
          <cell r="K416">
            <v>1</v>
          </cell>
          <cell r="L416">
            <v>20.21</v>
          </cell>
          <cell r="M416">
            <v>20.21</v>
          </cell>
          <cell r="N416" t="str">
            <v>Fleet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20.21</v>
          </cell>
        </row>
        <row r="417">
          <cell r="B417" t="str">
            <v>Power Systems</v>
          </cell>
          <cell r="C417">
            <v>196</v>
          </cell>
          <cell r="D417" t="str">
            <v>Not A &amp; G</v>
          </cell>
          <cell r="E417">
            <v>1960</v>
          </cell>
          <cell r="F417" t="str">
            <v>Northeast Region Fleet Servics</v>
          </cell>
          <cell r="G417" t="str">
            <v>NB</v>
          </cell>
          <cell r="H417" t="str">
            <v>I</v>
          </cell>
          <cell r="I417" t="str">
            <v>01QH9</v>
          </cell>
          <cell r="J417" t="str">
            <v>LEAD AUTOMOTIVE TECHNICIAN</v>
          </cell>
          <cell r="K417">
            <v>1</v>
          </cell>
          <cell r="L417">
            <v>21.49</v>
          </cell>
          <cell r="M417">
            <v>21.49</v>
          </cell>
          <cell r="N417" t="str">
            <v>Fleet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21.49</v>
          </cell>
        </row>
        <row r="418">
          <cell r="B418" t="str">
            <v>Power Systems</v>
          </cell>
          <cell r="C418">
            <v>196</v>
          </cell>
          <cell r="D418" t="str">
            <v>Not A &amp; G</v>
          </cell>
          <cell r="E418">
            <v>1960</v>
          </cell>
          <cell r="F418" t="str">
            <v>Northeast Region Fleet Servics</v>
          </cell>
          <cell r="G418" t="str">
            <v>NB</v>
          </cell>
          <cell r="H418" t="str">
            <v>I</v>
          </cell>
          <cell r="I418" t="str">
            <v>01QH9</v>
          </cell>
          <cell r="J418" t="str">
            <v>LEAD AUTOMOTIVE TECHNICIAN</v>
          </cell>
          <cell r="K418">
            <v>1</v>
          </cell>
          <cell r="L418">
            <v>21.59</v>
          </cell>
          <cell r="M418">
            <v>21.59</v>
          </cell>
          <cell r="N418" t="str">
            <v>Fleet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21.59</v>
          </cell>
        </row>
        <row r="419">
          <cell r="B419" t="str">
            <v>Power Systems</v>
          </cell>
          <cell r="C419">
            <v>196</v>
          </cell>
          <cell r="D419" t="str">
            <v>Not A &amp; G</v>
          </cell>
          <cell r="E419">
            <v>1960</v>
          </cell>
          <cell r="F419" t="str">
            <v>Northeast Region Fleet Servics</v>
          </cell>
          <cell r="G419" t="str">
            <v>NB</v>
          </cell>
          <cell r="H419" t="str">
            <v>I</v>
          </cell>
          <cell r="I419" t="str">
            <v>01QH9</v>
          </cell>
          <cell r="J419" t="str">
            <v>LEAD AUTOMOTIVE TECHNICIAN</v>
          </cell>
          <cell r="K419">
            <v>1</v>
          </cell>
          <cell r="L419">
            <v>21.68</v>
          </cell>
          <cell r="M419">
            <v>21.68</v>
          </cell>
          <cell r="N419" t="str">
            <v>Fleet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21.68</v>
          </cell>
        </row>
        <row r="420">
          <cell r="B420" t="str">
            <v>Power Systems</v>
          </cell>
          <cell r="C420">
            <v>196</v>
          </cell>
          <cell r="D420" t="str">
            <v>Not A &amp; G</v>
          </cell>
          <cell r="E420">
            <v>1960</v>
          </cell>
          <cell r="F420" t="str">
            <v>Northeast Region Fleet Servics</v>
          </cell>
          <cell r="G420" t="str">
            <v>NB</v>
          </cell>
          <cell r="H420" t="str">
            <v>I</v>
          </cell>
          <cell r="I420" t="str">
            <v>01QH9</v>
          </cell>
          <cell r="J420" t="str">
            <v>LEAD AUTOMOTIVE TECHNICIAN</v>
          </cell>
          <cell r="K420">
            <v>1</v>
          </cell>
          <cell r="L420">
            <v>22.45</v>
          </cell>
          <cell r="M420">
            <v>22.45</v>
          </cell>
          <cell r="N420" t="str">
            <v>Fleet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22.45</v>
          </cell>
        </row>
        <row r="421">
          <cell r="B421" t="str">
            <v>Power Systems</v>
          </cell>
          <cell r="C421">
            <v>196</v>
          </cell>
          <cell r="D421" t="str">
            <v>Not A &amp; G</v>
          </cell>
          <cell r="E421">
            <v>1960</v>
          </cell>
          <cell r="F421" t="str">
            <v>Northeast Region Fleet Servics</v>
          </cell>
          <cell r="G421" t="str">
            <v>NB</v>
          </cell>
          <cell r="H421" t="str">
            <v>I</v>
          </cell>
          <cell r="I421" t="str">
            <v>01QH9</v>
          </cell>
          <cell r="J421" t="str">
            <v>LEAD AUTOMOTIVE TECHNICIAN</v>
          </cell>
          <cell r="K421">
            <v>1</v>
          </cell>
          <cell r="L421">
            <v>22.46</v>
          </cell>
          <cell r="M421">
            <v>22.46</v>
          </cell>
          <cell r="N421" t="str">
            <v>Fleet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22.46</v>
          </cell>
        </row>
        <row r="422">
          <cell r="B422" t="str">
            <v>Power Systems</v>
          </cell>
          <cell r="C422">
            <v>196</v>
          </cell>
          <cell r="D422" t="str">
            <v>Not A &amp; G</v>
          </cell>
          <cell r="E422">
            <v>1960</v>
          </cell>
          <cell r="F422" t="str">
            <v>Northeast Region Fleet Servics</v>
          </cell>
          <cell r="G422" t="str">
            <v>NB</v>
          </cell>
          <cell r="H422" t="str">
            <v>I</v>
          </cell>
          <cell r="I422" t="str">
            <v>01QH9</v>
          </cell>
          <cell r="J422" t="str">
            <v>LEAD AUTOMOTIVE TECHNICIAN</v>
          </cell>
          <cell r="K422">
            <v>1</v>
          </cell>
          <cell r="L422">
            <v>23.14</v>
          </cell>
          <cell r="M422">
            <v>23.14</v>
          </cell>
          <cell r="N422" t="str">
            <v>Fleet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23.14</v>
          </cell>
        </row>
        <row r="423">
          <cell r="B423" t="str">
            <v>Power Systems</v>
          </cell>
          <cell r="C423">
            <v>196</v>
          </cell>
          <cell r="D423" t="str">
            <v>Not A &amp; G</v>
          </cell>
          <cell r="E423">
            <v>1960</v>
          </cell>
          <cell r="F423" t="str">
            <v>Northeast Region Fleet Servics</v>
          </cell>
          <cell r="G423" t="str">
            <v>NB</v>
          </cell>
          <cell r="H423" t="str">
            <v>I</v>
          </cell>
          <cell r="I423" t="str">
            <v>01QH9</v>
          </cell>
          <cell r="J423" t="str">
            <v>LEAD AUTOMOTIVE TECHNICIAN</v>
          </cell>
          <cell r="K423">
            <v>1</v>
          </cell>
          <cell r="L423">
            <v>23.19</v>
          </cell>
          <cell r="M423">
            <v>23.19</v>
          </cell>
          <cell r="N423" t="str">
            <v>Fleet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23.19</v>
          </cell>
        </row>
        <row r="424">
          <cell r="B424" t="str">
            <v>Power Systems</v>
          </cell>
          <cell r="C424">
            <v>196</v>
          </cell>
          <cell r="D424" t="str">
            <v>Not A &amp; G</v>
          </cell>
          <cell r="E424">
            <v>1960</v>
          </cell>
          <cell r="F424" t="str">
            <v>Northeast Region Fleet Servics</v>
          </cell>
          <cell r="G424" t="str">
            <v>NB</v>
          </cell>
          <cell r="H424" t="str">
            <v>I</v>
          </cell>
          <cell r="I424" t="str">
            <v>01QH9</v>
          </cell>
          <cell r="J424" t="str">
            <v>LEAD AUTOMOTIVE TECHNICIAN</v>
          </cell>
          <cell r="K424">
            <v>1</v>
          </cell>
          <cell r="L424">
            <v>23.46</v>
          </cell>
          <cell r="M424">
            <v>23.46</v>
          </cell>
          <cell r="N424" t="str">
            <v>Fleet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23.46</v>
          </cell>
        </row>
        <row r="425">
          <cell r="B425" t="str">
            <v>Power Systems</v>
          </cell>
          <cell r="C425">
            <v>196</v>
          </cell>
          <cell r="D425" t="str">
            <v>Not A &amp; G</v>
          </cell>
          <cell r="E425">
            <v>1960</v>
          </cell>
          <cell r="F425" t="str">
            <v>Northeast Region Fleet Servics</v>
          </cell>
          <cell r="G425" t="str">
            <v>NB</v>
          </cell>
          <cell r="H425" t="str">
            <v>I</v>
          </cell>
          <cell r="I425" t="str">
            <v>01QH9</v>
          </cell>
          <cell r="J425" t="str">
            <v>LEAD AUTOMOTIVE TECHNICIAN</v>
          </cell>
          <cell r="K425">
            <v>1</v>
          </cell>
          <cell r="L425">
            <v>23.78</v>
          </cell>
          <cell r="M425">
            <v>23.78</v>
          </cell>
          <cell r="N425" t="str">
            <v>Fleet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23.78</v>
          </cell>
        </row>
        <row r="426">
          <cell r="B426" t="str">
            <v>Power Systems</v>
          </cell>
          <cell r="C426">
            <v>196</v>
          </cell>
          <cell r="D426" t="str">
            <v>Not A &amp; G</v>
          </cell>
          <cell r="E426">
            <v>1960</v>
          </cell>
          <cell r="F426" t="str">
            <v>Northeast Region Fleet Servics</v>
          </cell>
          <cell r="G426" t="str">
            <v>NB</v>
          </cell>
          <cell r="H426" t="str">
            <v>I</v>
          </cell>
          <cell r="I426" t="str">
            <v>01QH9</v>
          </cell>
          <cell r="J426" t="str">
            <v>LEAD AUTOMOTIVE TECHNICIAN</v>
          </cell>
          <cell r="K426">
            <v>1</v>
          </cell>
          <cell r="L426">
            <v>25.49</v>
          </cell>
          <cell r="M426">
            <v>25.49</v>
          </cell>
          <cell r="N426" t="str">
            <v>Fleet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25.49</v>
          </cell>
        </row>
        <row r="427">
          <cell r="B427" t="str">
            <v>Power Systems</v>
          </cell>
          <cell r="C427">
            <v>196</v>
          </cell>
          <cell r="D427" t="str">
            <v>Not A &amp; G</v>
          </cell>
          <cell r="E427">
            <v>1960</v>
          </cell>
          <cell r="F427" t="str">
            <v>Northeast Region Fleet Servics</v>
          </cell>
          <cell r="G427" t="str">
            <v>XM</v>
          </cell>
          <cell r="H427" t="str">
            <v>S</v>
          </cell>
          <cell r="I427" t="str">
            <v>01T67</v>
          </cell>
          <cell r="J427" t="str">
            <v>FLEET SERVICE RESOURCE SUPERVI</v>
          </cell>
          <cell r="K427">
            <v>1</v>
          </cell>
          <cell r="L427">
            <v>33.64</v>
          </cell>
          <cell r="M427">
            <v>33.64</v>
          </cell>
          <cell r="N427" t="str">
            <v>Fleet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33.64</v>
          </cell>
        </row>
        <row r="428">
          <cell r="B428" t="str">
            <v>Power Systems</v>
          </cell>
          <cell r="C428">
            <v>196</v>
          </cell>
          <cell r="D428" t="str">
            <v>Not A &amp; G</v>
          </cell>
          <cell r="E428">
            <v>1960</v>
          </cell>
          <cell r="F428" t="str">
            <v>Northeast Region Fleet Servics</v>
          </cell>
          <cell r="G428" t="str">
            <v>NB</v>
          </cell>
          <cell r="H428" t="str">
            <v>I</v>
          </cell>
          <cell r="I428" t="str">
            <v>01X63</v>
          </cell>
          <cell r="J428" t="str">
            <v>ADMINISTRATIVE SPECIALIST I</v>
          </cell>
          <cell r="K428">
            <v>1</v>
          </cell>
          <cell r="L428">
            <v>14.46</v>
          </cell>
          <cell r="M428">
            <v>14.46</v>
          </cell>
          <cell r="N428" t="str">
            <v>Fleet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14.46</v>
          </cell>
        </row>
        <row r="429">
          <cell r="B429" t="str">
            <v>Power Systems</v>
          </cell>
          <cell r="C429">
            <v>196</v>
          </cell>
          <cell r="D429" t="str">
            <v>Not A &amp; G</v>
          </cell>
          <cell r="E429">
            <v>1960</v>
          </cell>
          <cell r="F429" t="str">
            <v>Northeast Region Fleet Servics</v>
          </cell>
          <cell r="G429" t="str">
            <v>NB</v>
          </cell>
          <cell r="H429" t="str">
            <v>I</v>
          </cell>
          <cell r="I429" t="str">
            <v>01X63</v>
          </cell>
          <cell r="J429" t="str">
            <v>ADMINISTRATIVE SPECIALIST I</v>
          </cell>
          <cell r="K429">
            <v>1</v>
          </cell>
          <cell r="L429">
            <v>15.33</v>
          </cell>
          <cell r="M429">
            <v>15.33</v>
          </cell>
          <cell r="N429" t="str">
            <v>Fleet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15.33</v>
          </cell>
        </row>
        <row r="430">
          <cell r="B430" t="str">
            <v>Power Systems</v>
          </cell>
          <cell r="C430">
            <v>198</v>
          </cell>
          <cell r="D430" t="str">
            <v>Not A &amp; G</v>
          </cell>
          <cell r="E430">
            <v>1989</v>
          </cell>
          <cell r="F430" t="str">
            <v>Supervisory</v>
          </cell>
          <cell r="G430" t="str">
            <v>XM</v>
          </cell>
          <cell r="H430" t="str">
            <v>S</v>
          </cell>
          <cell r="I430" t="str">
            <v>01M05</v>
          </cell>
          <cell r="J430" t="str">
            <v>DISTRIBUTION SUPV I</v>
          </cell>
          <cell r="K430">
            <v>1</v>
          </cell>
          <cell r="L430">
            <v>39.71</v>
          </cell>
          <cell r="M430">
            <v>39.71</v>
          </cell>
          <cell r="N430" t="str">
            <v>Spv/Sup</v>
          </cell>
          <cell r="O430">
            <v>0</v>
          </cell>
          <cell r="P430">
            <v>39.71</v>
          </cell>
          <cell r="Q430">
            <v>0</v>
          </cell>
          <cell r="R430">
            <v>0</v>
          </cell>
          <cell r="S430">
            <v>0</v>
          </cell>
        </row>
        <row r="431">
          <cell r="B431" t="str">
            <v>Power Systems</v>
          </cell>
          <cell r="C431">
            <v>198</v>
          </cell>
          <cell r="D431" t="str">
            <v>Not A &amp; G</v>
          </cell>
          <cell r="E431">
            <v>1989</v>
          </cell>
          <cell r="F431" t="str">
            <v>Supervisory</v>
          </cell>
          <cell r="G431" t="str">
            <v>XM</v>
          </cell>
          <cell r="H431" t="str">
            <v>S</v>
          </cell>
          <cell r="I431" t="str">
            <v>01M05</v>
          </cell>
          <cell r="J431" t="str">
            <v>DISTRIBUTION SUPV I</v>
          </cell>
          <cell r="K431">
            <v>1</v>
          </cell>
          <cell r="L431">
            <v>40.56</v>
          </cell>
          <cell r="M431">
            <v>40.56</v>
          </cell>
          <cell r="N431" t="str">
            <v>Spv/Sup</v>
          </cell>
          <cell r="O431">
            <v>0</v>
          </cell>
          <cell r="P431">
            <v>40.56</v>
          </cell>
          <cell r="Q431">
            <v>0</v>
          </cell>
          <cell r="R431">
            <v>0</v>
          </cell>
          <cell r="S431">
            <v>0</v>
          </cell>
        </row>
        <row r="432">
          <cell r="B432" t="str">
            <v>Power Systems</v>
          </cell>
          <cell r="C432">
            <v>198</v>
          </cell>
          <cell r="D432" t="str">
            <v>Not A &amp; G</v>
          </cell>
          <cell r="E432">
            <v>1989</v>
          </cell>
          <cell r="F432" t="str">
            <v>Supervisory</v>
          </cell>
          <cell r="G432" t="str">
            <v>XM</v>
          </cell>
          <cell r="H432" t="str">
            <v>S</v>
          </cell>
          <cell r="I432" t="str">
            <v>01M05</v>
          </cell>
          <cell r="J432" t="str">
            <v>DISTRIBUTION SUPV I</v>
          </cell>
          <cell r="K432">
            <v>1</v>
          </cell>
          <cell r="L432">
            <v>40.68</v>
          </cell>
          <cell r="M432">
            <v>40.68</v>
          </cell>
          <cell r="N432" t="str">
            <v>Spv/Sup</v>
          </cell>
          <cell r="O432">
            <v>0</v>
          </cell>
          <cell r="P432">
            <v>40.68</v>
          </cell>
          <cell r="Q432">
            <v>0</v>
          </cell>
          <cell r="R432">
            <v>0</v>
          </cell>
          <cell r="S432">
            <v>0</v>
          </cell>
        </row>
        <row r="433">
          <cell r="B433" t="str">
            <v>Power Systems</v>
          </cell>
          <cell r="C433">
            <v>198</v>
          </cell>
          <cell r="D433" t="str">
            <v>Not A &amp; G</v>
          </cell>
          <cell r="E433">
            <v>1989</v>
          </cell>
          <cell r="F433" t="str">
            <v>Supervisory</v>
          </cell>
          <cell r="G433" t="str">
            <v>XM</v>
          </cell>
          <cell r="H433" t="str">
            <v>M</v>
          </cell>
          <cell r="I433" t="str">
            <v>01M23</v>
          </cell>
          <cell r="J433" t="str">
            <v>DISTRIBUTION OPERATIONS MGR II</v>
          </cell>
          <cell r="K433">
            <v>1</v>
          </cell>
          <cell r="L433">
            <v>42.5</v>
          </cell>
          <cell r="M433">
            <v>42.5</v>
          </cell>
          <cell r="N433" t="str">
            <v>Spv/Sup</v>
          </cell>
          <cell r="O433">
            <v>0</v>
          </cell>
          <cell r="P433">
            <v>42.5</v>
          </cell>
          <cell r="Q433">
            <v>0</v>
          </cell>
          <cell r="R433">
            <v>0</v>
          </cell>
          <cell r="S433">
            <v>0</v>
          </cell>
        </row>
        <row r="434">
          <cell r="B434" t="str">
            <v>Power Systems</v>
          </cell>
          <cell r="C434">
            <v>198</v>
          </cell>
          <cell r="D434" t="str">
            <v>Not A &amp; G</v>
          </cell>
          <cell r="E434">
            <v>1989</v>
          </cell>
          <cell r="F434" t="str">
            <v>Supervisory</v>
          </cell>
          <cell r="G434" t="str">
            <v>XM</v>
          </cell>
          <cell r="H434" t="str">
            <v>I</v>
          </cell>
          <cell r="I434" t="str">
            <v>01MB4</v>
          </cell>
          <cell r="J434" t="str">
            <v>DISTRIBUTION ANALYST I</v>
          </cell>
          <cell r="K434">
            <v>1</v>
          </cell>
          <cell r="L434">
            <v>32</v>
          </cell>
          <cell r="M434">
            <v>32</v>
          </cell>
          <cell r="N434" t="str">
            <v>Spv/Sup</v>
          </cell>
          <cell r="O434">
            <v>0</v>
          </cell>
          <cell r="P434">
            <v>32</v>
          </cell>
          <cell r="Q434">
            <v>0</v>
          </cell>
          <cell r="R434">
            <v>0</v>
          </cell>
          <cell r="S434">
            <v>0</v>
          </cell>
        </row>
        <row r="435">
          <cell r="B435" t="str">
            <v>Power Systems</v>
          </cell>
          <cell r="C435">
            <v>198</v>
          </cell>
          <cell r="D435" t="str">
            <v>Not A &amp; G</v>
          </cell>
          <cell r="E435">
            <v>1989</v>
          </cell>
          <cell r="F435" t="str">
            <v>Supervisory</v>
          </cell>
          <cell r="G435" t="str">
            <v>XM</v>
          </cell>
          <cell r="H435" t="str">
            <v>I</v>
          </cell>
          <cell r="I435" t="str">
            <v>01MD7</v>
          </cell>
          <cell r="J435" t="str">
            <v>CUSTOMER PROJECT MANAGER</v>
          </cell>
          <cell r="K435">
            <v>1</v>
          </cell>
          <cell r="L435">
            <v>26.7</v>
          </cell>
          <cell r="M435">
            <v>26.7</v>
          </cell>
          <cell r="N435" t="str">
            <v>Spv/Sup</v>
          </cell>
          <cell r="O435">
            <v>0</v>
          </cell>
          <cell r="P435">
            <v>26.7</v>
          </cell>
          <cell r="Q435">
            <v>0</v>
          </cell>
          <cell r="R435">
            <v>0</v>
          </cell>
          <cell r="S435">
            <v>0</v>
          </cell>
        </row>
        <row r="436">
          <cell r="B436" t="str">
            <v>Power Systems</v>
          </cell>
          <cell r="C436">
            <v>198</v>
          </cell>
          <cell r="D436" t="str">
            <v>Not A &amp; G</v>
          </cell>
          <cell r="E436">
            <v>1989</v>
          </cell>
          <cell r="F436" t="str">
            <v>Supervisory</v>
          </cell>
          <cell r="G436" t="str">
            <v>XM</v>
          </cell>
          <cell r="H436" t="str">
            <v>S</v>
          </cell>
          <cell r="I436" t="str">
            <v>01MQ5</v>
          </cell>
          <cell r="J436" t="str">
            <v>DISTRIBUTION SUPV III</v>
          </cell>
          <cell r="K436">
            <v>1</v>
          </cell>
          <cell r="L436">
            <v>33.06</v>
          </cell>
          <cell r="M436">
            <v>33.06</v>
          </cell>
          <cell r="N436" t="str">
            <v>Spv/Sup</v>
          </cell>
          <cell r="O436">
            <v>0</v>
          </cell>
          <cell r="P436">
            <v>33.06</v>
          </cell>
          <cell r="Q436">
            <v>0</v>
          </cell>
          <cell r="R436">
            <v>0</v>
          </cell>
          <cell r="S436">
            <v>0</v>
          </cell>
        </row>
        <row r="437">
          <cell r="B437" t="str">
            <v>Power Systems</v>
          </cell>
          <cell r="C437">
            <v>198</v>
          </cell>
          <cell r="D437" t="str">
            <v>Not A &amp; G</v>
          </cell>
          <cell r="E437">
            <v>1980</v>
          </cell>
          <cell r="F437" t="str">
            <v>Daytona Dispatch</v>
          </cell>
          <cell r="G437" t="str">
            <v>BU</v>
          </cell>
          <cell r="H437" t="str">
            <v>I</v>
          </cell>
          <cell r="I437" t="str">
            <v>05264</v>
          </cell>
          <cell r="J437" t="str">
            <v>DSBN DISPATCHER</v>
          </cell>
          <cell r="K437">
            <v>10</v>
          </cell>
          <cell r="L437">
            <v>27.71</v>
          </cell>
          <cell r="M437">
            <v>277.10000000000002</v>
          </cell>
          <cell r="N437" t="str">
            <v>Barg Unit Supp</v>
          </cell>
          <cell r="O437">
            <v>0</v>
          </cell>
          <cell r="P437">
            <v>0</v>
          </cell>
          <cell r="Q437">
            <v>277.10000000000002</v>
          </cell>
          <cell r="R437">
            <v>0</v>
          </cell>
          <cell r="S437">
            <v>0</v>
          </cell>
        </row>
        <row r="438">
          <cell r="B438" t="str">
            <v>Power Systems</v>
          </cell>
          <cell r="C438">
            <v>198</v>
          </cell>
          <cell r="D438" t="str">
            <v>Not A &amp; G</v>
          </cell>
          <cell r="E438">
            <v>1980</v>
          </cell>
          <cell r="F438" t="str">
            <v>Daytona Dispatch</v>
          </cell>
          <cell r="G438" t="str">
            <v>BU</v>
          </cell>
          <cell r="H438" t="str">
            <v>I</v>
          </cell>
          <cell r="I438" t="str">
            <v>05605</v>
          </cell>
          <cell r="J438" t="str">
            <v>OPERATION CLERK A STENO</v>
          </cell>
          <cell r="K438">
            <v>1</v>
          </cell>
          <cell r="L438">
            <v>20.12</v>
          </cell>
          <cell r="M438">
            <v>20.12</v>
          </cell>
          <cell r="N438" t="str">
            <v>Barg Unit Supp</v>
          </cell>
          <cell r="O438">
            <v>0</v>
          </cell>
          <cell r="P438">
            <v>0</v>
          </cell>
          <cell r="Q438">
            <v>20.12</v>
          </cell>
          <cell r="R438">
            <v>0</v>
          </cell>
          <cell r="S438">
            <v>0</v>
          </cell>
        </row>
        <row r="439">
          <cell r="B439" t="str">
            <v>Power Systems</v>
          </cell>
          <cell r="C439">
            <v>198</v>
          </cell>
          <cell r="D439" t="str">
            <v>Not A &amp; G</v>
          </cell>
          <cell r="E439">
            <v>1983</v>
          </cell>
          <cell r="F439" t="str">
            <v>Load &amp; Voltage</v>
          </cell>
          <cell r="G439" t="str">
            <v>BU</v>
          </cell>
          <cell r="H439" t="str">
            <v>I</v>
          </cell>
          <cell r="I439" t="str">
            <v>05807</v>
          </cell>
          <cell r="J439" t="str">
            <v>SERVICE SPEC A</v>
          </cell>
          <cell r="K439">
            <v>1</v>
          </cell>
          <cell r="L439">
            <v>25.83</v>
          </cell>
          <cell r="M439">
            <v>25.83</v>
          </cell>
          <cell r="N439" t="str">
            <v>Line</v>
          </cell>
          <cell r="O439">
            <v>0</v>
          </cell>
          <cell r="P439">
            <v>0</v>
          </cell>
          <cell r="Q439">
            <v>0</v>
          </cell>
          <cell r="R439">
            <v>25.83</v>
          </cell>
          <cell r="S439">
            <v>0</v>
          </cell>
        </row>
        <row r="440">
          <cell r="B440" t="str">
            <v>Power Systems</v>
          </cell>
          <cell r="C440">
            <v>198</v>
          </cell>
          <cell r="D440" t="str">
            <v>Not A &amp; G</v>
          </cell>
          <cell r="E440">
            <v>1983</v>
          </cell>
          <cell r="F440" t="str">
            <v>Load &amp; Voltage</v>
          </cell>
          <cell r="G440" t="str">
            <v>BU</v>
          </cell>
          <cell r="H440" t="str">
            <v>I</v>
          </cell>
          <cell r="I440" t="str">
            <v>05E75</v>
          </cell>
          <cell r="J440" t="str">
            <v>LINE SPEC EARLY</v>
          </cell>
          <cell r="K440">
            <v>6</v>
          </cell>
          <cell r="L440">
            <v>26.04</v>
          </cell>
          <cell r="M440">
            <v>156.24</v>
          </cell>
          <cell r="N440" t="str">
            <v>Line</v>
          </cell>
          <cell r="O440">
            <v>0</v>
          </cell>
          <cell r="P440">
            <v>0</v>
          </cell>
          <cell r="Q440">
            <v>0</v>
          </cell>
          <cell r="R440">
            <v>156.24</v>
          </cell>
          <cell r="S440">
            <v>0</v>
          </cell>
        </row>
        <row r="441">
          <cell r="B441" t="str">
            <v>Power Systems</v>
          </cell>
          <cell r="C441">
            <v>208</v>
          </cell>
          <cell r="D441" t="str">
            <v>Not A &amp; G</v>
          </cell>
          <cell r="E441">
            <v>2089</v>
          </cell>
          <cell r="F441" t="str">
            <v>Cocoa Transm Supv</v>
          </cell>
          <cell r="G441" t="str">
            <v>XM</v>
          </cell>
          <cell r="H441" t="str">
            <v>S</v>
          </cell>
          <cell r="I441" t="str">
            <v>01T43</v>
          </cell>
          <cell r="J441" t="str">
            <v>PGD OPERATIONS LEADER III</v>
          </cell>
          <cell r="K441">
            <v>1</v>
          </cell>
          <cell r="L441">
            <v>38</v>
          </cell>
          <cell r="M441">
            <v>38</v>
          </cell>
          <cell r="N441" t="str">
            <v>Spv/Sup</v>
          </cell>
          <cell r="O441">
            <v>0</v>
          </cell>
          <cell r="P441">
            <v>38</v>
          </cell>
          <cell r="Q441">
            <v>0</v>
          </cell>
          <cell r="R441">
            <v>0</v>
          </cell>
          <cell r="S441">
            <v>0</v>
          </cell>
        </row>
        <row r="442">
          <cell r="B442" t="str">
            <v>Power Systems</v>
          </cell>
          <cell r="C442">
            <v>208</v>
          </cell>
          <cell r="D442" t="str">
            <v>Not A &amp; G</v>
          </cell>
          <cell r="E442">
            <v>2081</v>
          </cell>
          <cell r="F442" t="str">
            <v>Cocoa Transm Crew</v>
          </cell>
          <cell r="G442" t="str">
            <v>BU</v>
          </cell>
          <cell r="H442" t="str">
            <v>I</v>
          </cell>
          <cell r="I442" t="str">
            <v>06477</v>
          </cell>
          <cell r="J442" t="str">
            <v>CHIEF LINE SPEC - TRANS</v>
          </cell>
          <cell r="K442">
            <v>1</v>
          </cell>
          <cell r="L442">
            <v>27.71</v>
          </cell>
          <cell r="M442">
            <v>27.71</v>
          </cell>
          <cell r="N442" t="str">
            <v>Line</v>
          </cell>
          <cell r="O442">
            <v>0</v>
          </cell>
          <cell r="P442">
            <v>0</v>
          </cell>
          <cell r="Q442">
            <v>0</v>
          </cell>
          <cell r="R442">
            <v>27.71</v>
          </cell>
          <cell r="S442">
            <v>0</v>
          </cell>
        </row>
        <row r="443">
          <cell r="B443" t="str">
            <v>Power Systems</v>
          </cell>
          <cell r="C443">
            <v>208</v>
          </cell>
          <cell r="D443" t="str">
            <v>Not A &amp; G</v>
          </cell>
          <cell r="E443">
            <v>2081</v>
          </cell>
          <cell r="F443" t="str">
            <v>Cocoa Transm Crew</v>
          </cell>
          <cell r="G443" t="str">
            <v>BU</v>
          </cell>
          <cell r="H443" t="str">
            <v>I</v>
          </cell>
          <cell r="I443" t="str">
            <v>06480</v>
          </cell>
          <cell r="J443" t="str">
            <v>LINE SPEC - HIGH VOLT</v>
          </cell>
          <cell r="K443">
            <v>8</v>
          </cell>
          <cell r="L443">
            <v>26.04</v>
          </cell>
          <cell r="M443">
            <v>208.32</v>
          </cell>
          <cell r="N443" t="str">
            <v>Line</v>
          </cell>
          <cell r="O443">
            <v>0</v>
          </cell>
          <cell r="P443">
            <v>0</v>
          </cell>
          <cell r="Q443">
            <v>0</v>
          </cell>
          <cell r="R443">
            <v>208.32</v>
          </cell>
          <cell r="S443">
            <v>0</v>
          </cell>
        </row>
        <row r="444">
          <cell r="B444" t="str">
            <v>Power Systems</v>
          </cell>
          <cell r="C444">
            <v>208</v>
          </cell>
          <cell r="D444" t="str">
            <v>Not A &amp; G</v>
          </cell>
          <cell r="E444">
            <v>2081</v>
          </cell>
          <cell r="F444" t="str">
            <v>Cocoa Transm Crew</v>
          </cell>
          <cell r="G444" t="str">
            <v>BU</v>
          </cell>
          <cell r="H444" t="str">
            <v>I</v>
          </cell>
          <cell r="I444" t="str">
            <v>06984</v>
          </cell>
          <cell r="J444" t="str">
            <v>SR LINE SPEC - HI VOLT</v>
          </cell>
          <cell r="K444">
            <v>1</v>
          </cell>
          <cell r="L444">
            <v>27.37</v>
          </cell>
          <cell r="M444">
            <v>27.37</v>
          </cell>
          <cell r="N444" t="str">
            <v>Line</v>
          </cell>
          <cell r="O444">
            <v>0</v>
          </cell>
          <cell r="P444">
            <v>0</v>
          </cell>
          <cell r="Q444">
            <v>0</v>
          </cell>
          <cell r="R444">
            <v>27.37</v>
          </cell>
          <cell r="S444">
            <v>0</v>
          </cell>
        </row>
        <row r="445">
          <cell r="B445" t="str">
            <v>Power Systems</v>
          </cell>
          <cell r="C445">
            <v>211</v>
          </cell>
          <cell r="D445" t="str">
            <v>Not A &amp; G</v>
          </cell>
          <cell r="E445">
            <v>2151</v>
          </cell>
          <cell r="F445" t="str">
            <v>Cocoa Sub Subst Crew</v>
          </cell>
          <cell r="G445" t="str">
            <v>BU</v>
          </cell>
          <cell r="H445" t="str">
            <v>I</v>
          </cell>
          <cell r="I445" t="str">
            <v>05330</v>
          </cell>
          <cell r="J445" t="str">
            <v>ELEC SUBST</v>
          </cell>
          <cell r="K445">
            <v>7</v>
          </cell>
          <cell r="L445">
            <v>26.04</v>
          </cell>
          <cell r="M445">
            <v>182.28</v>
          </cell>
          <cell r="N445" t="str">
            <v>Line</v>
          </cell>
          <cell r="O445">
            <v>0</v>
          </cell>
          <cell r="P445">
            <v>0</v>
          </cell>
          <cell r="Q445">
            <v>0</v>
          </cell>
          <cell r="R445">
            <v>182.28</v>
          </cell>
          <cell r="S445">
            <v>0</v>
          </cell>
        </row>
        <row r="446">
          <cell r="B446" t="str">
            <v>Power Systems</v>
          </cell>
          <cell r="C446">
            <v>211</v>
          </cell>
          <cell r="D446" t="str">
            <v>Not A &amp; G</v>
          </cell>
          <cell r="E446">
            <v>2120</v>
          </cell>
          <cell r="F446" t="str">
            <v>Cocoa Sub Subst Bwkl</v>
          </cell>
          <cell r="G446" t="str">
            <v>BU</v>
          </cell>
          <cell r="H446" t="str">
            <v>I</v>
          </cell>
          <cell r="I446" t="str">
            <v>05605</v>
          </cell>
          <cell r="J446" t="str">
            <v>OPERATION CLERK A STENO</v>
          </cell>
          <cell r="K446">
            <v>1</v>
          </cell>
          <cell r="L446">
            <v>20.12</v>
          </cell>
          <cell r="M446">
            <v>20.12</v>
          </cell>
          <cell r="N446" t="str">
            <v>Barg Unit Supp</v>
          </cell>
          <cell r="O446">
            <v>0</v>
          </cell>
          <cell r="P446">
            <v>0</v>
          </cell>
          <cell r="Q446">
            <v>20.12</v>
          </cell>
          <cell r="R446">
            <v>0</v>
          </cell>
          <cell r="S446">
            <v>0</v>
          </cell>
        </row>
        <row r="447">
          <cell r="B447" t="str">
            <v>Power Systems</v>
          </cell>
          <cell r="C447">
            <v>211</v>
          </cell>
          <cell r="D447" t="str">
            <v>Not A &amp; G</v>
          </cell>
          <cell r="E447">
            <v>2120</v>
          </cell>
          <cell r="F447" t="str">
            <v>Cocoa Sub Subst Bwkl</v>
          </cell>
          <cell r="G447" t="str">
            <v>BU</v>
          </cell>
          <cell r="H447" t="str">
            <v>I</v>
          </cell>
          <cell r="I447" t="str">
            <v>05854</v>
          </cell>
          <cell r="J447" t="str">
            <v>CHIEF SUBST ELECT</v>
          </cell>
          <cell r="K447">
            <v>2</v>
          </cell>
          <cell r="L447">
            <v>27.71</v>
          </cell>
          <cell r="M447">
            <v>55.42</v>
          </cell>
          <cell r="N447" t="str">
            <v>Line</v>
          </cell>
          <cell r="O447">
            <v>0</v>
          </cell>
          <cell r="P447">
            <v>0</v>
          </cell>
          <cell r="Q447">
            <v>0</v>
          </cell>
          <cell r="R447">
            <v>55.42</v>
          </cell>
          <cell r="S447">
            <v>0</v>
          </cell>
        </row>
        <row r="448">
          <cell r="B448" t="str">
            <v>Power Systems</v>
          </cell>
          <cell r="C448">
            <v>211</v>
          </cell>
          <cell r="D448" t="str">
            <v>Not A &amp; G</v>
          </cell>
          <cell r="E448">
            <v>2151</v>
          </cell>
          <cell r="F448" t="str">
            <v>Cocoa Sub Subst Crew</v>
          </cell>
          <cell r="G448" t="str">
            <v>BU</v>
          </cell>
          <cell r="H448" t="str">
            <v>I</v>
          </cell>
          <cell r="I448" t="str">
            <v>06189</v>
          </cell>
          <cell r="J448" t="str">
            <v>LEAD ELECT</v>
          </cell>
          <cell r="K448">
            <v>6</v>
          </cell>
          <cell r="L448">
            <v>26.66</v>
          </cell>
          <cell r="M448">
            <v>159.96</v>
          </cell>
          <cell r="N448" t="str">
            <v>Line</v>
          </cell>
          <cell r="O448">
            <v>0</v>
          </cell>
          <cell r="P448">
            <v>0</v>
          </cell>
          <cell r="Q448">
            <v>0</v>
          </cell>
          <cell r="R448">
            <v>159.96</v>
          </cell>
          <cell r="S448">
            <v>0</v>
          </cell>
        </row>
        <row r="449">
          <cell r="B449" t="str">
            <v>Power Systems</v>
          </cell>
          <cell r="C449">
            <v>566</v>
          </cell>
          <cell r="D449" t="str">
            <v>Not A &amp; G</v>
          </cell>
          <cell r="E449">
            <v>5661</v>
          </cell>
          <cell r="F449" t="str">
            <v>Dsbn - Clark Operations</v>
          </cell>
          <cell r="G449" t="str">
            <v>BU</v>
          </cell>
          <cell r="H449" t="str">
            <v>I</v>
          </cell>
          <cell r="I449" t="str">
            <v>05E58</v>
          </cell>
          <cell r="J449" t="str">
            <v>DISPATCHER CLERK EARLY</v>
          </cell>
          <cell r="K449">
            <v>1</v>
          </cell>
          <cell r="L449">
            <v>20.25</v>
          </cell>
          <cell r="M449">
            <v>20.25</v>
          </cell>
          <cell r="N449" t="str">
            <v>Barg Unit Supp</v>
          </cell>
          <cell r="O449">
            <v>0</v>
          </cell>
          <cell r="P449">
            <v>0</v>
          </cell>
          <cell r="Q449">
            <v>20.25</v>
          </cell>
          <cell r="R449">
            <v>0</v>
          </cell>
          <cell r="S449">
            <v>0</v>
          </cell>
        </row>
        <row r="450">
          <cell r="B450" t="str">
            <v>Power Systems</v>
          </cell>
          <cell r="C450">
            <v>566</v>
          </cell>
          <cell r="D450" t="str">
            <v>Not A &amp; G</v>
          </cell>
          <cell r="E450">
            <v>5661</v>
          </cell>
          <cell r="F450" t="str">
            <v>Dsbn - Clark Operations</v>
          </cell>
          <cell r="G450" t="str">
            <v>BU</v>
          </cell>
          <cell r="H450" t="str">
            <v>I</v>
          </cell>
          <cell r="I450" t="str">
            <v>05E75</v>
          </cell>
          <cell r="J450" t="str">
            <v>LINE SPEC EARLY</v>
          </cell>
          <cell r="K450">
            <v>14</v>
          </cell>
          <cell r="L450">
            <v>26.04</v>
          </cell>
          <cell r="M450">
            <v>364.56</v>
          </cell>
          <cell r="N450" t="str">
            <v>Line</v>
          </cell>
          <cell r="O450">
            <v>0</v>
          </cell>
          <cell r="P450">
            <v>0</v>
          </cell>
          <cell r="Q450">
            <v>0</v>
          </cell>
          <cell r="R450">
            <v>364.56</v>
          </cell>
          <cell r="S450">
            <v>0</v>
          </cell>
        </row>
        <row r="451">
          <cell r="B451" t="str">
            <v>Power Systems</v>
          </cell>
          <cell r="C451">
            <v>566</v>
          </cell>
          <cell r="D451" t="str">
            <v>Not A &amp; G</v>
          </cell>
          <cell r="E451">
            <v>5661</v>
          </cell>
          <cell r="F451" t="str">
            <v>Dsbn - Clark Operations</v>
          </cell>
          <cell r="G451" t="str">
            <v>BU</v>
          </cell>
          <cell r="H451" t="str">
            <v>I</v>
          </cell>
          <cell r="I451" t="str">
            <v>05E84</v>
          </cell>
          <cell r="J451" t="str">
            <v>SR LINE SPEC OL EARLY</v>
          </cell>
          <cell r="K451">
            <v>14</v>
          </cell>
          <cell r="L451">
            <v>27.37</v>
          </cell>
          <cell r="M451">
            <v>383.18</v>
          </cell>
          <cell r="N451" t="str">
            <v>Line</v>
          </cell>
          <cell r="O451">
            <v>0</v>
          </cell>
          <cell r="P451">
            <v>0</v>
          </cell>
          <cell r="Q451">
            <v>0</v>
          </cell>
          <cell r="R451">
            <v>383.18</v>
          </cell>
          <cell r="S451">
            <v>0</v>
          </cell>
        </row>
        <row r="452">
          <cell r="B452" t="str">
            <v>Power Systems</v>
          </cell>
          <cell r="C452">
            <v>566</v>
          </cell>
          <cell r="D452" t="str">
            <v>Not A &amp; G</v>
          </cell>
          <cell r="E452">
            <v>5661</v>
          </cell>
          <cell r="F452" t="str">
            <v>Dsbn - Clark Operations</v>
          </cell>
          <cell r="G452" t="str">
            <v>BU</v>
          </cell>
          <cell r="H452" t="str">
            <v>I</v>
          </cell>
          <cell r="I452" t="str">
            <v>05E85</v>
          </cell>
          <cell r="J452" t="str">
            <v>OPERATION CLERK A EARLY</v>
          </cell>
          <cell r="K452">
            <v>2</v>
          </cell>
          <cell r="L452">
            <v>18.16</v>
          </cell>
          <cell r="M452">
            <v>36.32</v>
          </cell>
          <cell r="N452" t="str">
            <v>Barg Unit Supp</v>
          </cell>
          <cell r="O452">
            <v>0</v>
          </cell>
          <cell r="P452">
            <v>0</v>
          </cell>
          <cell r="Q452">
            <v>36.32</v>
          </cell>
          <cell r="R452">
            <v>0</v>
          </cell>
          <cell r="S452">
            <v>0</v>
          </cell>
        </row>
        <row r="453">
          <cell r="B453" t="str">
            <v>Power Systems</v>
          </cell>
          <cell r="C453">
            <v>566</v>
          </cell>
          <cell r="D453" t="str">
            <v>Not A &amp; G</v>
          </cell>
          <cell r="E453">
            <v>5661</v>
          </cell>
          <cell r="F453" t="str">
            <v>Dsbn - Clark Operations</v>
          </cell>
          <cell r="G453" t="str">
            <v>BU</v>
          </cell>
          <cell r="H453" t="str">
            <v>I</v>
          </cell>
          <cell r="I453" t="str">
            <v>05L75</v>
          </cell>
          <cell r="J453" t="str">
            <v>LINE SPEC LATE</v>
          </cell>
          <cell r="K453">
            <v>1</v>
          </cell>
          <cell r="L453">
            <v>26.04</v>
          </cell>
          <cell r="M453">
            <v>26.04</v>
          </cell>
          <cell r="N453" t="str">
            <v>Line</v>
          </cell>
          <cell r="O453">
            <v>0</v>
          </cell>
          <cell r="P453">
            <v>0</v>
          </cell>
          <cell r="Q453">
            <v>0</v>
          </cell>
          <cell r="R453">
            <v>26.04</v>
          </cell>
          <cell r="S453">
            <v>0</v>
          </cell>
        </row>
        <row r="454">
          <cell r="B454" t="str">
            <v>Power Systems</v>
          </cell>
          <cell r="C454">
            <v>566</v>
          </cell>
          <cell r="D454" t="str">
            <v>Not A &amp; G</v>
          </cell>
          <cell r="E454">
            <v>5661</v>
          </cell>
          <cell r="F454" t="str">
            <v>Dsbn - Clark Operations</v>
          </cell>
          <cell r="G454" t="str">
            <v>BU</v>
          </cell>
          <cell r="H454" t="str">
            <v>I</v>
          </cell>
          <cell r="I454" t="str">
            <v>05L84</v>
          </cell>
          <cell r="J454" t="str">
            <v>SR LINE SPEC OL LATE</v>
          </cell>
          <cell r="K454">
            <v>1</v>
          </cell>
          <cell r="L454">
            <v>27.37</v>
          </cell>
          <cell r="M454">
            <v>27.37</v>
          </cell>
          <cell r="N454" t="str">
            <v>Line</v>
          </cell>
          <cell r="O454">
            <v>0</v>
          </cell>
          <cell r="P454">
            <v>0</v>
          </cell>
          <cell r="Q454">
            <v>0</v>
          </cell>
          <cell r="R454">
            <v>27.37</v>
          </cell>
          <cell r="S454">
            <v>0</v>
          </cell>
        </row>
        <row r="455">
          <cell r="B455" t="str">
            <v>Power Systems</v>
          </cell>
          <cell r="C455">
            <v>165</v>
          </cell>
          <cell r="D455" t="str">
            <v>Not A &amp; G</v>
          </cell>
          <cell r="E455">
            <v>1119</v>
          </cell>
          <cell r="F455" t="str">
            <v>Dsbn - Cntrl Fl Supv/Dsgn</v>
          </cell>
          <cell r="G455" t="str">
            <v>XM</v>
          </cell>
          <cell r="H455" t="str">
            <v>S</v>
          </cell>
          <cell r="I455" t="str">
            <v>01M05</v>
          </cell>
          <cell r="J455" t="str">
            <v>DISTRIBUTION SUPV I</v>
          </cell>
          <cell r="K455">
            <v>1</v>
          </cell>
          <cell r="L455">
            <v>41.35</v>
          </cell>
          <cell r="M455">
            <v>41.35</v>
          </cell>
          <cell r="N455" t="str">
            <v>Spv/Sup</v>
          </cell>
          <cell r="O455">
            <v>0</v>
          </cell>
          <cell r="P455">
            <v>41.35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Power Systems</v>
          </cell>
          <cell r="C456">
            <v>165</v>
          </cell>
          <cell r="D456" t="str">
            <v>Not A &amp; G</v>
          </cell>
          <cell r="E456">
            <v>1119</v>
          </cell>
          <cell r="F456" t="str">
            <v>Dsbn - Cntrl Fl Supv/Dsgn</v>
          </cell>
          <cell r="G456" t="str">
            <v>XM</v>
          </cell>
          <cell r="H456" t="str">
            <v>I</v>
          </cell>
          <cell r="I456" t="str">
            <v>01MAA</v>
          </cell>
          <cell r="J456" t="str">
            <v>SR SYSTEM PROJECT MGR</v>
          </cell>
          <cell r="K456">
            <v>1</v>
          </cell>
          <cell r="L456">
            <v>32.61</v>
          </cell>
          <cell r="M456">
            <v>32.61</v>
          </cell>
          <cell r="N456" t="str">
            <v>Spv/Sup</v>
          </cell>
          <cell r="O456">
            <v>0</v>
          </cell>
          <cell r="P456">
            <v>32.61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Power Systems</v>
          </cell>
          <cell r="C457">
            <v>165</v>
          </cell>
          <cell r="D457" t="str">
            <v>Not A &amp; G</v>
          </cell>
          <cell r="E457">
            <v>1119</v>
          </cell>
          <cell r="F457" t="str">
            <v>Dsbn - Cntrl Fl Supv/Dsgn</v>
          </cell>
          <cell r="G457" t="str">
            <v>XM</v>
          </cell>
          <cell r="H457" t="str">
            <v>I</v>
          </cell>
          <cell r="I457" t="str">
            <v>01MAA</v>
          </cell>
          <cell r="J457" t="str">
            <v>SR SYSTEM PROJECT MGR</v>
          </cell>
          <cell r="K457">
            <v>1</v>
          </cell>
          <cell r="L457">
            <v>32.86</v>
          </cell>
          <cell r="M457">
            <v>32.86</v>
          </cell>
          <cell r="N457" t="str">
            <v>Spv/Sup</v>
          </cell>
          <cell r="O457">
            <v>0</v>
          </cell>
          <cell r="P457">
            <v>32.86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Power Systems</v>
          </cell>
          <cell r="C458">
            <v>165</v>
          </cell>
          <cell r="D458" t="str">
            <v>Not A &amp; G</v>
          </cell>
          <cell r="E458">
            <v>1119</v>
          </cell>
          <cell r="F458" t="str">
            <v>Dsbn - Cntrl Fl Supv/Dsgn</v>
          </cell>
          <cell r="G458" t="str">
            <v>XM</v>
          </cell>
          <cell r="H458" t="str">
            <v>I</v>
          </cell>
          <cell r="I458" t="str">
            <v>01MAA</v>
          </cell>
          <cell r="J458" t="str">
            <v>SR SYSTEM PROJECT MGR</v>
          </cell>
          <cell r="K458">
            <v>1</v>
          </cell>
          <cell r="L458">
            <v>33.25</v>
          </cell>
          <cell r="M458">
            <v>33.25</v>
          </cell>
          <cell r="N458" t="str">
            <v>Spv/Sup</v>
          </cell>
          <cell r="O458">
            <v>0</v>
          </cell>
          <cell r="P458">
            <v>33.25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Power Systems</v>
          </cell>
          <cell r="C459">
            <v>165</v>
          </cell>
          <cell r="D459" t="str">
            <v>Not A &amp; G</v>
          </cell>
          <cell r="E459">
            <v>1119</v>
          </cell>
          <cell r="F459" t="str">
            <v>Dsbn - Cntrl Fl Supv/Dsgn</v>
          </cell>
          <cell r="G459" t="str">
            <v>XM</v>
          </cell>
          <cell r="H459" t="str">
            <v>I</v>
          </cell>
          <cell r="I459" t="str">
            <v>01MB6</v>
          </cell>
          <cell r="J459" t="str">
            <v>SYSTEM PROJECT MGR</v>
          </cell>
          <cell r="K459">
            <v>1</v>
          </cell>
          <cell r="L459">
            <v>29.35</v>
          </cell>
          <cell r="M459">
            <v>29.35</v>
          </cell>
          <cell r="N459" t="str">
            <v>Spv/Sup</v>
          </cell>
          <cell r="O459">
            <v>0</v>
          </cell>
          <cell r="P459">
            <v>29.35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Power Systems</v>
          </cell>
          <cell r="C460">
            <v>165</v>
          </cell>
          <cell r="D460" t="str">
            <v>Not A &amp; G</v>
          </cell>
          <cell r="E460">
            <v>1119</v>
          </cell>
          <cell r="F460" t="str">
            <v>Dsbn - Cntrl Fl Supv/Dsgn</v>
          </cell>
          <cell r="G460" t="str">
            <v>XM</v>
          </cell>
          <cell r="H460" t="str">
            <v>I</v>
          </cell>
          <cell r="I460" t="str">
            <v>01MD6</v>
          </cell>
          <cell r="J460" t="str">
            <v>CUSTOMER PROJECT MGR I</v>
          </cell>
          <cell r="K460">
            <v>1</v>
          </cell>
          <cell r="L460">
            <v>24.51</v>
          </cell>
          <cell r="M460">
            <v>24.51</v>
          </cell>
          <cell r="N460" t="str">
            <v>Spv/Sup</v>
          </cell>
          <cell r="O460">
            <v>0</v>
          </cell>
          <cell r="P460">
            <v>24.51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Power Systems</v>
          </cell>
          <cell r="C461">
            <v>165</v>
          </cell>
          <cell r="D461" t="str">
            <v>Not A &amp; G</v>
          </cell>
          <cell r="E461">
            <v>1119</v>
          </cell>
          <cell r="F461" t="str">
            <v>Dsbn - Cntrl Fl Supv/Dsgn</v>
          </cell>
          <cell r="G461" t="str">
            <v>XM</v>
          </cell>
          <cell r="H461" t="str">
            <v>I</v>
          </cell>
          <cell r="I461" t="str">
            <v>01MD6</v>
          </cell>
          <cell r="J461" t="str">
            <v>CUSTOMER PROJECT MGR I</v>
          </cell>
          <cell r="K461">
            <v>1</v>
          </cell>
          <cell r="L461">
            <v>24.64</v>
          </cell>
          <cell r="M461">
            <v>24.64</v>
          </cell>
          <cell r="N461" t="str">
            <v>Spv/Sup</v>
          </cell>
          <cell r="O461">
            <v>0</v>
          </cell>
          <cell r="P461">
            <v>24.64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Power Systems</v>
          </cell>
          <cell r="C462">
            <v>165</v>
          </cell>
          <cell r="D462" t="str">
            <v>Not A &amp; G</v>
          </cell>
          <cell r="E462">
            <v>1119</v>
          </cell>
          <cell r="F462" t="str">
            <v>Dsbn - Cntrl Fl Supv/Dsgn</v>
          </cell>
          <cell r="G462" t="str">
            <v>XM</v>
          </cell>
          <cell r="H462" t="str">
            <v>I</v>
          </cell>
          <cell r="I462" t="str">
            <v>01MD6</v>
          </cell>
          <cell r="J462" t="str">
            <v>CUSTOMER PROJECT MGR I</v>
          </cell>
          <cell r="K462">
            <v>1</v>
          </cell>
          <cell r="L462">
            <v>25.31</v>
          </cell>
          <cell r="M462">
            <v>25.31</v>
          </cell>
          <cell r="N462" t="str">
            <v>Spv/Sup</v>
          </cell>
          <cell r="O462">
            <v>0</v>
          </cell>
          <cell r="P462">
            <v>25.31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Power Systems</v>
          </cell>
          <cell r="C463">
            <v>165</v>
          </cell>
          <cell r="D463" t="str">
            <v>Not A &amp; G</v>
          </cell>
          <cell r="E463">
            <v>1119</v>
          </cell>
          <cell r="F463" t="str">
            <v>Dsbn - Cntrl Fl Supv/Dsgn</v>
          </cell>
          <cell r="G463" t="str">
            <v>XM</v>
          </cell>
          <cell r="H463" t="str">
            <v>I</v>
          </cell>
          <cell r="I463" t="str">
            <v>01MD7</v>
          </cell>
          <cell r="J463" t="str">
            <v>CUSTOMER PROJECT MGR</v>
          </cell>
          <cell r="K463">
            <v>1</v>
          </cell>
          <cell r="L463">
            <v>27.91</v>
          </cell>
          <cell r="M463">
            <v>27.91</v>
          </cell>
          <cell r="N463" t="str">
            <v>Spv/Sup</v>
          </cell>
          <cell r="O463">
            <v>0</v>
          </cell>
          <cell r="P463">
            <v>27.91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Power Systems</v>
          </cell>
          <cell r="C464">
            <v>165</v>
          </cell>
          <cell r="D464" t="str">
            <v>Not A &amp; G</v>
          </cell>
          <cell r="E464">
            <v>1119</v>
          </cell>
          <cell r="F464" t="str">
            <v>Dsbn - Cntrl Fl Supv/Dsgn</v>
          </cell>
          <cell r="G464" t="str">
            <v>XM</v>
          </cell>
          <cell r="H464" t="str">
            <v>I</v>
          </cell>
          <cell r="I464" t="str">
            <v>01MD7</v>
          </cell>
          <cell r="J464" t="str">
            <v>CUSTOMER PROJECT MGR</v>
          </cell>
          <cell r="K464">
            <v>1</v>
          </cell>
          <cell r="L464">
            <v>28.64</v>
          </cell>
          <cell r="M464">
            <v>28.64</v>
          </cell>
          <cell r="N464" t="str">
            <v>Spv/Sup</v>
          </cell>
          <cell r="O464">
            <v>0</v>
          </cell>
          <cell r="P464">
            <v>28.64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Power Systems</v>
          </cell>
          <cell r="C465">
            <v>165</v>
          </cell>
          <cell r="D465" t="str">
            <v>Not A &amp; G</v>
          </cell>
          <cell r="E465">
            <v>1119</v>
          </cell>
          <cell r="F465" t="str">
            <v>Dsbn - Cntrl Fl Supv/Dsgn</v>
          </cell>
          <cell r="G465" t="str">
            <v>XM</v>
          </cell>
          <cell r="H465" t="str">
            <v>M</v>
          </cell>
          <cell r="I465" t="str">
            <v>01ME3</v>
          </cell>
          <cell r="J465" t="str">
            <v>DISTRIBUTION AREA MGR I</v>
          </cell>
          <cell r="K465">
            <v>1</v>
          </cell>
          <cell r="L465">
            <v>50.5</v>
          </cell>
          <cell r="M465">
            <v>50.5</v>
          </cell>
          <cell r="N465" t="str">
            <v>Spv/Sup</v>
          </cell>
          <cell r="O465">
            <v>0</v>
          </cell>
          <cell r="P465">
            <v>50.5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Power Systems</v>
          </cell>
          <cell r="C466">
            <v>165</v>
          </cell>
          <cell r="D466" t="str">
            <v>Not A &amp; G</v>
          </cell>
          <cell r="E466">
            <v>1119</v>
          </cell>
          <cell r="F466" t="str">
            <v>Dsbn - Cntrl Fl Supv/Dsgn</v>
          </cell>
          <cell r="G466" t="str">
            <v>XM</v>
          </cell>
          <cell r="H466" t="str">
            <v>I</v>
          </cell>
          <cell r="I466" t="str">
            <v>01ME6</v>
          </cell>
          <cell r="J466" t="str">
            <v>PROJECT DESIGNER II</v>
          </cell>
          <cell r="K466">
            <v>1</v>
          </cell>
          <cell r="L466">
            <v>22.71</v>
          </cell>
          <cell r="M466">
            <v>22.71</v>
          </cell>
          <cell r="N466" t="str">
            <v>Spv/Sup</v>
          </cell>
          <cell r="O466">
            <v>0</v>
          </cell>
          <cell r="P466">
            <v>22.71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Power Systems</v>
          </cell>
          <cell r="C467">
            <v>165</v>
          </cell>
          <cell r="D467" t="str">
            <v>Not A &amp; G</v>
          </cell>
          <cell r="E467">
            <v>1119</v>
          </cell>
          <cell r="F467" t="str">
            <v>Dsbn - Cntrl Fl Supv/Dsgn</v>
          </cell>
          <cell r="G467" t="str">
            <v>XM</v>
          </cell>
          <cell r="H467" t="str">
            <v>I</v>
          </cell>
          <cell r="I467" t="str">
            <v>01ME6</v>
          </cell>
          <cell r="J467" t="str">
            <v>PROJECT DESIGNER II</v>
          </cell>
          <cell r="K467">
            <v>1</v>
          </cell>
          <cell r="L467">
            <v>22.84</v>
          </cell>
          <cell r="M467">
            <v>22.84</v>
          </cell>
          <cell r="N467" t="str">
            <v>Spv/Sup</v>
          </cell>
          <cell r="O467">
            <v>0</v>
          </cell>
          <cell r="P467">
            <v>22.84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Power Systems</v>
          </cell>
          <cell r="C468">
            <v>165</v>
          </cell>
          <cell r="D468" t="str">
            <v>Not A &amp; G</v>
          </cell>
          <cell r="E468">
            <v>1119</v>
          </cell>
          <cell r="F468" t="str">
            <v>Dsbn - Cntrl Fl Supv/Dsgn</v>
          </cell>
          <cell r="G468" t="str">
            <v>XM</v>
          </cell>
          <cell r="H468" t="str">
            <v>I</v>
          </cell>
          <cell r="I468" t="str">
            <v>01ME6</v>
          </cell>
          <cell r="J468" t="str">
            <v>PROJECT DESIGNER II</v>
          </cell>
          <cell r="K468">
            <v>2</v>
          </cell>
          <cell r="L468">
            <v>23.28</v>
          </cell>
          <cell r="M468">
            <v>46.56</v>
          </cell>
          <cell r="N468" t="str">
            <v>Spv/Sup</v>
          </cell>
          <cell r="O468">
            <v>0</v>
          </cell>
          <cell r="P468">
            <v>46.56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Power Systems</v>
          </cell>
          <cell r="C469">
            <v>165</v>
          </cell>
          <cell r="D469" t="str">
            <v>Not A &amp; G</v>
          </cell>
          <cell r="E469">
            <v>1119</v>
          </cell>
          <cell r="F469" t="str">
            <v>Dsbn - Cntrl Fl Supv/Dsgn</v>
          </cell>
          <cell r="G469" t="str">
            <v>XM</v>
          </cell>
          <cell r="H469" t="str">
            <v>I</v>
          </cell>
          <cell r="I469" t="str">
            <v>01ME6</v>
          </cell>
          <cell r="J469" t="str">
            <v>PROJECT DESIGNER II</v>
          </cell>
          <cell r="K469">
            <v>2</v>
          </cell>
          <cell r="L469">
            <v>23.33</v>
          </cell>
          <cell r="M469">
            <v>46.66</v>
          </cell>
          <cell r="N469" t="str">
            <v>Spv/Sup</v>
          </cell>
          <cell r="O469">
            <v>0</v>
          </cell>
          <cell r="P469">
            <v>46.66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Power Systems</v>
          </cell>
          <cell r="C470">
            <v>165</v>
          </cell>
          <cell r="D470" t="str">
            <v>Not A &amp; G</v>
          </cell>
          <cell r="E470">
            <v>1119</v>
          </cell>
          <cell r="F470" t="str">
            <v>Dsbn - Cntrl Fl Supv/Dsgn</v>
          </cell>
          <cell r="G470" t="str">
            <v>XM</v>
          </cell>
          <cell r="H470" t="str">
            <v>S</v>
          </cell>
          <cell r="I470" t="str">
            <v>01MK5</v>
          </cell>
          <cell r="J470" t="str">
            <v>SR CONTR CONSTRUCTION REPRESEN</v>
          </cell>
          <cell r="K470">
            <v>1</v>
          </cell>
          <cell r="L470">
            <v>33.229999999999997</v>
          </cell>
          <cell r="M470">
            <v>33.229999999999997</v>
          </cell>
          <cell r="N470" t="str">
            <v>Spv/Sup</v>
          </cell>
          <cell r="O470">
            <v>0</v>
          </cell>
          <cell r="P470">
            <v>33.229999999999997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Power Systems</v>
          </cell>
          <cell r="C471">
            <v>218</v>
          </cell>
          <cell r="D471" t="str">
            <v>Not A &amp; G</v>
          </cell>
          <cell r="E471">
            <v>2181</v>
          </cell>
          <cell r="F471" t="str">
            <v>Vegetation Management - North</v>
          </cell>
          <cell r="G471" t="str">
            <v>XM</v>
          </cell>
          <cell r="H471" t="str">
            <v>I</v>
          </cell>
          <cell r="I471" t="str">
            <v>01M11</v>
          </cell>
          <cell r="J471" t="str">
            <v>SR UTILITY ARBORIST</v>
          </cell>
          <cell r="K471">
            <v>1</v>
          </cell>
          <cell r="L471">
            <v>26.8</v>
          </cell>
          <cell r="M471">
            <v>26.8</v>
          </cell>
          <cell r="N471" t="str">
            <v>Spv/Sup</v>
          </cell>
          <cell r="O471">
            <v>0</v>
          </cell>
          <cell r="P471">
            <v>26.8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Power Systems</v>
          </cell>
          <cell r="C472">
            <v>218</v>
          </cell>
          <cell r="D472" t="str">
            <v>Not A &amp; G</v>
          </cell>
          <cell r="E472">
            <v>2181</v>
          </cell>
          <cell r="F472" t="str">
            <v>Vegetation Management - North</v>
          </cell>
          <cell r="G472" t="str">
            <v>XM</v>
          </cell>
          <cell r="H472" t="str">
            <v>I</v>
          </cell>
          <cell r="I472" t="str">
            <v>01M12</v>
          </cell>
          <cell r="J472" t="str">
            <v>SR UTILITY ARBORIST</v>
          </cell>
          <cell r="K472">
            <v>1</v>
          </cell>
          <cell r="L472">
            <v>25.94</v>
          </cell>
          <cell r="M472">
            <v>25.94</v>
          </cell>
          <cell r="N472" t="str">
            <v>Spv/Sup</v>
          </cell>
          <cell r="O472">
            <v>0</v>
          </cell>
          <cell r="P472">
            <v>25.94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Power Systems</v>
          </cell>
          <cell r="C473">
            <v>218</v>
          </cell>
          <cell r="D473" t="str">
            <v>Not A &amp; G</v>
          </cell>
          <cell r="E473">
            <v>2181</v>
          </cell>
          <cell r="F473" t="str">
            <v>Vegetation Management - North</v>
          </cell>
          <cell r="G473" t="str">
            <v>XM</v>
          </cell>
          <cell r="H473" t="str">
            <v>I</v>
          </cell>
          <cell r="I473" t="str">
            <v>01M12</v>
          </cell>
          <cell r="J473" t="str">
            <v>SR UTILITY ARBORIST</v>
          </cell>
          <cell r="K473">
            <v>1</v>
          </cell>
          <cell r="L473">
            <v>27.08</v>
          </cell>
          <cell r="M473">
            <v>27.08</v>
          </cell>
          <cell r="N473" t="str">
            <v>Spv/Sup</v>
          </cell>
          <cell r="O473">
            <v>0</v>
          </cell>
          <cell r="P473">
            <v>27.08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Power Systems</v>
          </cell>
          <cell r="C474">
            <v>218</v>
          </cell>
          <cell r="D474" t="str">
            <v>Not A &amp; G</v>
          </cell>
          <cell r="E474">
            <v>2181</v>
          </cell>
          <cell r="F474" t="str">
            <v>Vegetation Management - North</v>
          </cell>
          <cell r="G474" t="str">
            <v>XM</v>
          </cell>
          <cell r="H474" t="str">
            <v>S</v>
          </cell>
          <cell r="I474" t="str">
            <v>01M15</v>
          </cell>
          <cell r="J474" t="str">
            <v>DISTRIBUTION VEGETATION MGMT S</v>
          </cell>
          <cell r="K474">
            <v>1</v>
          </cell>
          <cell r="L474">
            <v>35.64</v>
          </cell>
          <cell r="M474">
            <v>35.64</v>
          </cell>
          <cell r="N474" t="str">
            <v>Spv/Sup</v>
          </cell>
          <cell r="O474">
            <v>0</v>
          </cell>
          <cell r="P474">
            <v>35.64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Power Systems</v>
          </cell>
          <cell r="C475">
            <v>218</v>
          </cell>
          <cell r="D475" t="str">
            <v>Not A &amp; G</v>
          </cell>
          <cell r="E475">
            <v>2181</v>
          </cell>
          <cell r="F475" t="str">
            <v>Vegetation Management - North</v>
          </cell>
          <cell r="G475" t="str">
            <v>NB</v>
          </cell>
          <cell r="H475" t="str">
            <v>I</v>
          </cell>
          <cell r="I475" t="str">
            <v>01X63</v>
          </cell>
          <cell r="J475" t="str">
            <v>ADMINISTRATIVE SPECIALIST I</v>
          </cell>
          <cell r="K475">
            <v>1</v>
          </cell>
          <cell r="L475">
            <v>16.329999999999998</v>
          </cell>
          <cell r="M475">
            <v>16.329999999999998</v>
          </cell>
          <cell r="N475" t="str">
            <v>Spv/Sup</v>
          </cell>
          <cell r="O475">
            <v>0</v>
          </cell>
          <cell r="P475">
            <v>16.329999999999998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Power Systems</v>
          </cell>
          <cell r="C476">
            <v>225</v>
          </cell>
          <cell r="D476" t="str">
            <v>A &amp; G</v>
          </cell>
          <cell r="E476">
            <v>2250</v>
          </cell>
          <cell r="F476" t="str">
            <v>Ps Customer Service</v>
          </cell>
          <cell r="G476" t="str">
            <v>XM</v>
          </cell>
          <cell r="H476" t="str">
            <v>I</v>
          </cell>
          <cell r="I476" t="str">
            <v>01DE7</v>
          </cell>
          <cell r="J476" t="str">
            <v>ASSOCIATE ANALYST</v>
          </cell>
          <cell r="K476">
            <v>1</v>
          </cell>
          <cell r="L476">
            <v>19.46</v>
          </cell>
          <cell r="M476">
            <v>19.46</v>
          </cell>
          <cell r="N476" t="str">
            <v>A &amp; G</v>
          </cell>
          <cell r="O476">
            <v>19.46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Power Systems</v>
          </cell>
          <cell r="C477">
            <v>225</v>
          </cell>
          <cell r="D477" t="str">
            <v>A &amp; G</v>
          </cell>
          <cell r="E477">
            <v>2250</v>
          </cell>
          <cell r="F477" t="str">
            <v>Ps Customer Service</v>
          </cell>
          <cell r="G477" t="str">
            <v>XM</v>
          </cell>
          <cell r="H477" t="str">
            <v>I</v>
          </cell>
          <cell r="I477" t="str">
            <v>01DF2</v>
          </cell>
          <cell r="J477" t="str">
            <v>ANALYST II</v>
          </cell>
          <cell r="K477">
            <v>1</v>
          </cell>
          <cell r="L477">
            <v>26.56</v>
          </cell>
          <cell r="M477">
            <v>26.56</v>
          </cell>
          <cell r="N477" t="str">
            <v>A &amp; G</v>
          </cell>
          <cell r="O477">
            <v>26.56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Power Systems</v>
          </cell>
          <cell r="C478">
            <v>225</v>
          </cell>
          <cell r="D478" t="str">
            <v>A &amp; G</v>
          </cell>
          <cell r="E478">
            <v>2250</v>
          </cell>
          <cell r="F478" t="str">
            <v>Ps Customer Service</v>
          </cell>
          <cell r="G478" t="str">
            <v>XM</v>
          </cell>
          <cell r="H478" t="str">
            <v>I</v>
          </cell>
          <cell r="I478" t="str">
            <v>01DF2</v>
          </cell>
          <cell r="J478" t="str">
            <v>ANALYST II</v>
          </cell>
          <cell r="K478">
            <v>1</v>
          </cell>
          <cell r="L478">
            <v>29.56</v>
          </cell>
          <cell r="M478">
            <v>29.56</v>
          </cell>
          <cell r="N478" t="str">
            <v>A &amp; G</v>
          </cell>
          <cell r="O478">
            <v>29.56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Power Systems</v>
          </cell>
          <cell r="C479">
            <v>225</v>
          </cell>
          <cell r="D479" t="str">
            <v>A &amp; G</v>
          </cell>
          <cell r="E479">
            <v>2250</v>
          </cell>
          <cell r="F479" t="str">
            <v>Ps Customer Service</v>
          </cell>
          <cell r="G479" t="str">
            <v>XM</v>
          </cell>
          <cell r="H479" t="str">
            <v>I</v>
          </cell>
          <cell r="I479" t="str">
            <v>01MB4</v>
          </cell>
          <cell r="J479" t="str">
            <v>DISTRIBUTION ANALYST I</v>
          </cell>
          <cell r="K479">
            <v>1</v>
          </cell>
          <cell r="L479">
            <v>28.4</v>
          </cell>
          <cell r="M479">
            <v>28.4</v>
          </cell>
          <cell r="N479" t="str">
            <v>A &amp; G</v>
          </cell>
          <cell r="O479">
            <v>28.4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Power Systems</v>
          </cell>
          <cell r="C480">
            <v>225</v>
          </cell>
          <cell r="D480" t="str">
            <v>A &amp; G</v>
          </cell>
          <cell r="E480">
            <v>2250</v>
          </cell>
          <cell r="F480" t="str">
            <v>Ps Customer Service</v>
          </cell>
          <cell r="G480" t="str">
            <v>XM</v>
          </cell>
          <cell r="H480" t="str">
            <v>I</v>
          </cell>
          <cell r="I480" t="str">
            <v>01MC4</v>
          </cell>
          <cell r="J480" t="str">
            <v>DISTRIBUTION ANALYST II</v>
          </cell>
          <cell r="K480">
            <v>1</v>
          </cell>
          <cell r="L480">
            <v>24.16</v>
          </cell>
          <cell r="M480">
            <v>24.16</v>
          </cell>
          <cell r="N480" t="str">
            <v>A &amp; G</v>
          </cell>
          <cell r="O480">
            <v>24.16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Power Systems</v>
          </cell>
          <cell r="C481">
            <v>225</v>
          </cell>
          <cell r="D481" t="str">
            <v>A &amp; G</v>
          </cell>
          <cell r="E481">
            <v>2250</v>
          </cell>
          <cell r="F481" t="str">
            <v>Ps Customer Service</v>
          </cell>
          <cell r="G481" t="str">
            <v>XM</v>
          </cell>
          <cell r="H481" t="str">
            <v>S</v>
          </cell>
          <cell r="I481" t="str">
            <v>01MQ1</v>
          </cell>
          <cell r="J481" t="str">
            <v>OPERATIONS SUPPORT SUPV I</v>
          </cell>
          <cell r="K481">
            <v>1</v>
          </cell>
          <cell r="L481">
            <v>39.78</v>
          </cell>
          <cell r="M481">
            <v>39.78</v>
          </cell>
          <cell r="N481" t="str">
            <v>A &amp; G</v>
          </cell>
          <cell r="O481">
            <v>39.78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Power Systems</v>
          </cell>
          <cell r="C482">
            <v>225</v>
          </cell>
          <cell r="D482" t="str">
            <v>A &amp; G</v>
          </cell>
          <cell r="E482">
            <v>2250</v>
          </cell>
          <cell r="F482" t="str">
            <v>Ps Customer Service</v>
          </cell>
          <cell r="G482" t="str">
            <v>XM</v>
          </cell>
          <cell r="H482" t="str">
            <v>S</v>
          </cell>
          <cell r="I482" t="str">
            <v>01MQ1</v>
          </cell>
          <cell r="J482" t="str">
            <v>OPERATIONS SUPPORT SUPV I</v>
          </cell>
          <cell r="K482">
            <v>1</v>
          </cell>
          <cell r="L482">
            <v>40.450000000000003</v>
          </cell>
          <cell r="M482">
            <v>40.450000000000003</v>
          </cell>
          <cell r="N482" t="str">
            <v>A &amp; G</v>
          </cell>
          <cell r="O482">
            <v>40.450000000000003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Power Systems</v>
          </cell>
          <cell r="C483">
            <v>225</v>
          </cell>
          <cell r="D483" t="str">
            <v>A &amp; G</v>
          </cell>
          <cell r="E483">
            <v>2250</v>
          </cell>
          <cell r="F483" t="str">
            <v>Ps Customer Service</v>
          </cell>
          <cell r="G483" t="str">
            <v>NB</v>
          </cell>
          <cell r="H483" t="str">
            <v>I</v>
          </cell>
          <cell r="I483" t="str">
            <v>01X63</v>
          </cell>
          <cell r="J483" t="str">
            <v>ADMINISTRATIVE SPECIALIST I</v>
          </cell>
          <cell r="K483">
            <v>1</v>
          </cell>
          <cell r="L483">
            <v>15.86</v>
          </cell>
          <cell r="M483">
            <v>15.86</v>
          </cell>
          <cell r="N483" t="str">
            <v>A &amp; G</v>
          </cell>
          <cell r="O483">
            <v>15.86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Power Systems</v>
          </cell>
          <cell r="C484">
            <v>165</v>
          </cell>
          <cell r="D484" t="str">
            <v>Not A &amp; G</v>
          </cell>
          <cell r="E484">
            <v>1119</v>
          </cell>
          <cell r="F484" t="str">
            <v>Dsbn - Cntrl Fl Supv/Dsgn</v>
          </cell>
          <cell r="G484" t="str">
            <v>XM</v>
          </cell>
          <cell r="H484" t="str">
            <v>S</v>
          </cell>
          <cell r="I484" t="str">
            <v>01MK5</v>
          </cell>
          <cell r="J484" t="str">
            <v>SR CONTR CONSTRUCTION REPRESEN</v>
          </cell>
          <cell r="K484">
            <v>1</v>
          </cell>
          <cell r="L484">
            <v>33.86</v>
          </cell>
          <cell r="M484">
            <v>33.86</v>
          </cell>
          <cell r="N484" t="str">
            <v>Spv/Sup</v>
          </cell>
          <cell r="O484">
            <v>0</v>
          </cell>
          <cell r="P484">
            <v>33.86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Power Systems</v>
          </cell>
          <cell r="C485">
            <v>165</v>
          </cell>
          <cell r="D485" t="str">
            <v>Not A &amp; G</v>
          </cell>
          <cell r="E485">
            <v>1119</v>
          </cell>
          <cell r="F485" t="str">
            <v>Dsbn - Cntrl Fl Supv/Dsgn</v>
          </cell>
          <cell r="G485" t="str">
            <v>XM</v>
          </cell>
          <cell r="H485" t="str">
            <v>S</v>
          </cell>
          <cell r="I485" t="str">
            <v>01MK5</v>
          </cell>
          <cell r="J485" t="str">
            <v>SR CONTR CONSTRUCTION REPRESEN</v>
          </cell>
          <cell r="K485">
            <v>1</v>
          </cell>
          <cell r="L485">
            <v>36.15</v>
          </cell>
          <cell r="M485">
            <v>36.15</v>
          </cell>
          <cell r="N485" t="str">
            <v>Spv/Sup</v>
          </cell>
          <cell r="O485">
            <v>0</v>
          </cell>
          <cell r="P485">
            <v>36.15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Power Systems</v>
          </cell>
          <cell r="C486">
            <v>165</v>
          </cell>
          <cell r="D486" t="str">
            <v>Not A &amp; G</v>
          </cell>
          <cell r="E486">
            <v>1119</v>
          </cell>
          <cell r="F486" t="str">
            <v>Dsbn - Cntrl Fl Supv/Dsgn</v>
          </cell>
          <cell r="G486" t="str">
            <v>XM</v>
          </cell>
          <cell r="H486" t="str">
            <v>S</v>
          </cell>
          <cell r="I486" t="str">
            <v>01MP5</v>
          </cell>
          <cell r="J486" t="str">
            <v>DISTRIBUTION SUPV II</v>
          </cell>
          <cell r="K486">
            <v>1</v>
          </cell>
          <cell r="L486">
            <v>36.049999999999997</v>
          </cell>
          <cell r="M486">
            <v>36.049999999999997</v>
          </cell>
          <cell r="N486" t="str">
            <v>Spv/Sup</v>
          </cell>
          <cell r="O486">
            <v>0</v>
          </cell>
          <cell r="P486">
            <v>36.049999999999997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Power Systems</v>
          </cell>
          <cell r="C487">
            <v>165</v>
          </cell>
          <cell r="D487" t="str">
            <v>Not A &amp; G</v>
          </cell>
          <cell r="E487">
            <v>1119</v>
          </cell>
          <cell r="F487" t="str">
            <v>Dsbn - Cntrl Fl Supv/Dsgn</v>
          </cell>
          <cell r="G487" t="str">
            <v>XM</v>
          </cell>
          <cell r="H487" t="str">
            <v>S</v>
          </cell>
          <cell r="I487" t="str">
            <v>01MP5</v>
          </cell>
          <cell r="J487" t="str">
            <v>DISTRIBUTION SUPV II</v>
          </cell>
          <cell r="K487">
            <v>1</v>
          </cell>
          <cell r="L487">
            <v>36.43</v>
          </cell>
          <cell r="M487">
            <v>36.43</v>
          </cell>
          <cell r="N487" t="str">
            <v>Spv/Sup</v>
          </cell>
          <cell r="O487">
            <v>0</v>
          </cell>
          <cell r="P487">
            <v>36.43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Power Systems</v>
          </cell>
          <cell r="C488">
            <v>165</v>
          </cell>
          <cell r="D488" t="str">
            <v>Not A &amp; G</v>
          </cell>
          <cell r="E488">
            <v>1119</v>
          </cell>
          <cell r="F488" t="str">
            <v>Dsbn - Cntrl Fl Supv/Dsgn</v>
          </cell>
          <cell r="G488" t="str">
            <v>XM</v>
          </cell>
          <cell r="H488" t="str">
            <v>S</v>
          </cell>
          <cell r="I488" t="str">
            <v>01MP5</v>
          </cell>
          <cell r="J488" t="str">
            <v>DISTRIBUTION SUPV II</v>
          </cell>
          <cell r="K488">
            <v>1</v>
          </cell>
          <cell r="L488">
            <v>36.75</v>
          </cell>
          <cell r="M488">
            <v>36.75</v>
          </cell>
          <cell r="N488" t="str">
            <v>Spv/Sup</v>
          </cell>
          <cell r="O488">
            <v>0</v>
          </cell>
          <cell r="P488">
            <v>36.75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Power Systems</v>
          </cell>
          <cell r="C489">
            <v>165</v>
          </cell>
          <cell r="D489" t="str">
            <v>Not A &amp; G</v>
          </cell>
          <cell r="E489">
            <v>1119</v>
          </cell>
          <cell r="F489" t="str">
            <v>Dsbn - Cntrl Fl Supv/Dsgn</v>
          </cell>
          <cell r="G489" t="str">
            <v>XM</v>
          </cell>
          <cell r="H489" t="str">
            <v>S</v>
          </cell>
          <cell r="I489" t="str">
            <v>01MP5</v>
          </cell>
          <cell r="J489" t="str">
            <v>DISTRIBUTION SUPV II</v>
          </cell>
          <cell r="K489">
            <v>1</v>
          </cell>
          <cell r="L489">
            <v>36.86</v>
          </cell>
          <cell r="M489">
            <v>36.86</v>
          </cell>
          <cell r="N489" t="str">
            <v>Spv/Sup</v>
          </cell>
          <cell r="O489">
            <v>0</v>
          </cell>
          <cell r="P489">
            <v>36.86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Power Systems</v>
          </cell>
          <cell r="C490">
            <v>165</v>
          </cell>
          <cell r="D490" t="str">
            <v>Not A &amp; G</v>
          </cell>
          <cell r="E490">
            <v>1119</v>
          </cell>
          <cell r="F490" t="str">
            <v>Dsbn - Cntrl Fl Supv/Dsgn</v>
          </cell>
          <cell r="G490" t="str">
            <v>XM</v>
          </cell>
          <cell r="H490" t="str">
            <v>S</v>
          </cell>
          <cell r="I490" t="str">
            <v>01MP5</v>
          </cell>
          <cell r="J490" t="str">
            <v>DISTRIBUTION SUPV II</v>
          </cell>
          <cell r="K490">
            <v>1</v>
          </cell>
          <cell r="L490">
            <v>37.049999999999997</v>
          </cell>
          <cell r="M490">
            <v>37.049999999999997</v>
          </cell>
          <cell r="N490" t="str">
            <v>Spv/Sup</v>
          </cell>
          <cell r="O490">
            <v>0</v>
          </cell>
          <cell r="P490">
            <v>37.049999999999997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Power Systems</v>
          </cell>
          <cell r="C491">
            <v>241</v>
          </cell>
          <cell r="D491" t="str">
            <v>Not A &amp; G</v>
          </cell>
          <cell r="E491">
            <v>2419</v>
          </cell>
          <cell r="F491" t="str">
            <v>Brevard Supvs &amp; Designers</v>
          </cell>
          <cell r="G491" t="str">
            <v>XM</v>
          </cell>
          <cell r="H491" t="str">
            <v>S</v>
          </cell>
          <cell r="I491" t="str">
            <v>01M05</v>
          </cell>
          <cell r="J491" t="str">
            <v>DISTRIBUTION SUPV I</v>
          </cell>
          <cell r="K491">
            <v>1</v>
          </cell>
          <cell r="L491">
            <v>39.630000000000003</v>
          </cell>
          <cell r="M491">
            <v>39.630000000000003</v>
          </cell>
          <cell r="N491" t="str">
            <v>Spv/Sup</v>
          </cell>
          <cell r="O491">
            <v>0</v>
          </cell>
          <cell r="P491">
            <v>39.630000000000003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Power Systems</v>
          </cell>
          <cell r="C492">
            <v>241</v>
          </cell>
          <cell r="D492" t="str">
            <v>Not A &amp; G</v>
          </cell>
          <cell r="E492">
            <v>2419</v>
          </cell>
          <cell r="F492" t="str">
            <v>Brevard Supvs &amp; Designers</v>
          </cell>
          <cell r="G492" t="str">
            <v>XM</v>
          </cell>
          <cell r="H492" t="str">
            <v>S</v>
          </cell>
          <cell r="I492" t="str">
            <v>01M05</v>
          </cell>
          <cell r="J492" t="str">
            <v>DISTRIBUTION SUPV I</v>
          </cell>
          <cell r="K492">
            <v>1</v>
          </cell>
          <cell r="L492">
            <v>40.46</v>
          </cell>
          <cell r="M492">
            <v>40.46</v>
          </cell>
          <cell r="N492" t="str">
            <v>Spv/Sup</v>
          </cell>
          <cell r="O492">
            <v>0</v>
          </cell>
          <cell r="P492">
            <v>40.46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Power Systems</v>
          </cell>
          <cell r="C493">
            <v>241</v>
          </cell>
          <cell r="D493" t="str">
            <v>Not A &amp; G</v>
          </cell>
          <cell r="E493">
            <v>2419</v>
          </cell>
          <cell r="F493" t="str">
            <v>Brevard Supvs &amp; Designers</v>
          </cell>
          <cell r="G493" t="str">
            <v>XM</v>
          </cell>
          <cell r="H493" t="str">
            <v>I</v>
          </cell>
          <cell r="I493" t="str">
            <v>01MAA</v>
          </cell>
          <cell r="J493" t="str">
            <v>SR SYSTEM PROJECT MGR</v>
          </cell>
          <cell r="K493">
            <v>1</v>
          </cell>
          <cell r="L493">
            <v>29.36</v>
          </cell>
          <cell r="M493">
            <v>29.36</v>
          </cell>
          <cell r="N493" t="str">
            <v>Spv/Sup</v>
          </cell>
          <cell r="O493">
            <v>0</v>
          </cell>
          <cell r="P493">
            <v>29.36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Power Systems</v>
          </cell>
          <cell r="C494">
            <v>241</v>
          </cell>
          <cell r="D494" t="str">
            <v>Not A &amp; G</v>
          </cell>
          <cell r="E494">
            <v>2419</v>
          </cell>
          <cell r="F494" t="str">
            <v>Brevard Supvs &amp; Designers</v>
          </cell>
          <cell r="G494" t="str">
            <v>XM</v>
          </cell>
          <cell r="H494" t="str">
            <v>I</v>
          </cell>
          <cell r="I494" t="str">
            <v>01MB6</v>
          </cell>
          <cell r="J494" t="str">
            <v>SYSTEM PROJECT MGR</v>
          </cell>
          <cell r="K494">
            <v>1</v>
          </cell>
          <cell r="L494">
            <v>27.4</v>
          </cell>
          <cell r="M494">
            <v>27.4</v>
          </cell>
          <cell r="N494" t="str">
            <v>Spv/Sup</v>
          </cell>
          <cell r="O494">
            <v>0</v>
          </cell>
          <cell r="P494">
            <v>27.4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Power Systems</v>
          </cell>
          <cell r="C495">
            <v>241</v>
          </cell>
          <cell r="D495" t="str">
            <v>Not A &amp; G</v>
          </cell>
          <cell r="E495">
            <v>2419</v>
          </cell>
          <cell r="F495" t="str">
            <v>Brevard Supvs &amp; Designers</v>
          </cell>
          <cell r="G495" t="str">
            <v>XM</v>
          </cell>
          <cell r="H495" t="str">
            <v>I</v>
          </cell>
          <cell r="I495" t="str">
            <v>01MB6</v>
          </cell>
          <cell r="J495" t="str">
            <v>SYSTEM PROJECT MGR</v>
          </cell>
          <cell r="K495">
            <v>1</v>
          </cell>
          <cell r="L495">
            <v>27.93</v>
          </cell>
          <cell r="M495">
            <v>27.93</v>
          </cell>
          <cell r="N495" t="str">
            <v>Spv/Sup</v>
          </cell>
          <cell r="O495">
            <v>0</v>
          </cell>
          <cell r="P495">
            <v>27.93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Power Systems</v>
          </cell>
          <cell r="C496">
            <v>241</v>
          </cell>
          <cell r="D496" t="str">
            <v>Not A &amp; G</v>
          </cell>
          <cell r="E496">
            <v>2419</v>
          </cell>
          <cell r="F496" t="str">
            <v>Brevard Supvs &amp; Designers</v>
          </cell>
          <cell r="G496" t="str">
            <v>XM</v>
          </cell>
          <cell r="H496" t="str">
            <v>I</v>
          </cell>
          <cell r="I496" t="str">
            <v>01MB6</v>
          </cell>
          <cell r="J496" t="str">
            <v>SYSTEM PROJECT MGR</v>
          </cell>
          <cell r="K496">
            <v>1</v>
          </cell>
          <cell r="L496">
            <v>28.01</v>
          </cell>
          <cell r="M496">
            <v>28.01</v>
          </cell>
          <cell r="N496" t="str">
            <v>Spv/Sup</v>
          </cell>
          <cell r="O496">
            <v>0</v>
          </cell>
          <cell r="P496">
            <v>28.01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Power Systems</v>
          </cell>
          <cell r="C497">
            <v>241</v>
          </cell>
          <cell r="D497" t="str">
            <v>Not A &amp; G</v>
          </cell>
          <cell r="E497">
            <v>2419</v>
          </cell>
          <cell r="F497" t="str">
            <v>Brevard Supvs &amp; Designers</v>
          </cell>
          <cell r="G497" t="str">
            <v>XM</v>
          </cell>
          <cell r="H497" t="str">
            <v>I</v>
          </cell>
          <cell r="I497" t="str">
            <v>01MB6</v>
          </cell>
          <cell r="J497" t="str">
            <v>SYSTEM PROJECT MGR</v>
          </cell>
          <cell r="K497">
            <v>1</v>
          </cell>
          <cell r="L497">
            <v>28.35</v>
          </cell>
          <cell r="M497">
            <v>28.35</v>
          </cell>
          <cell r="N497" t="str">
            <v>Spv/Sup</v>
          </cell>
          <cell r="O497">
            <v>0</v>
          </cell>
          <cell r="P497">
            <v>28.35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Power Systems</v>
          </cell>
          <cell r="C498">
            <v>241</v>
          </cell>
          <cell r="D498" t="str">
            <v>Not A &amp; G</v>
          </cell>
          <cell r="E498">
            <v>2419</v>
          </cell>
          <cell r="F498" t="str">
            <v>Brevard Supvs &amp; Designers</v>
          </cell>
          <cell r="G498" t="str">
            <v>XM</v>
          </cell>
          <cell r="H498" t="str">
            <v>I</v>
          </cell>
          <cell r="I498" t="str">
            <v>01MB6</v>
          </cell>
          <cell r="J498" t="str">
            <v>SYSTEM PROJECT MGR</v>
          </cell>
          <cell r="K498">
            <v>1</v>
          </cell>
          <cell r="L498">
            <v>28.86</v>
          </cell>
          <cell r="M498">
            <v>28.86</v>
          </cell>
          <cell r="N498" t="str">
            <v>Spv/Sup</v>
          </cell>
          <cell r="O498">
            <v>0</v>
          </cell>
          <cell r="P498">
            <v>28.86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Power Systems</v>
          </cell>
          <cell r="C499">
            <v>241</v>
          </cell>
          <cell r="D499" t="str">
            <v>Not A &amp; G</v>
          </cell>
          <cell r="E499">
            <v>2419</v>
          </cell>
          <cell r="F499" t="str">
            <v>Brevard Supvs &amp; Designers</v>
          </cell>
          <cell r="G499" t="str">
            <v>XM</v>
          </cell>
          <cell r="H499" t="str">
            <v>I</v>
          </cell>
          <cell r="I499" t="str">
            <v>01MC6</v>
          </cell>
          <cell r="J499" t="str">
            <v>PROJECT DESIGNER I</v>
          </cell>
          <cell r="K499">
            <v>1</v>
          </cell>
          <cell r="L499">
            <v>24.05</v>
          </cell>
          <cell r="M499">
            <v>24.05</v>
          </cell>
          <cell r="N499" t="str">
            <v>Spv/Sup</v>
          </cell>
          <cell r="O499">
            <v>0</v>
          </cell>
          <cell r="P499">
            <v>24.05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Power Systems</v>
          </cell>
          <cell r="C500">
            <v>241</v>
          </cell>
          <cell r="D500" t="str">
            <v>Not A &amp; G</v>
          </cell>
          <cell r="E500">
            <v>2419</v>
          </cell>
          <cell r="F500" t="str">
            <v>Brevard Supvs &amp; Designers</v>
          </cell>
          <cell r="G500" t="str">
            <v>XM</v>
          </cell>
          <cell r="H500" t="str">
            <v>I</v>
          </cell>
          <cell r="I500" t="str">
            <v>01MD5</v>
          </cell>
          <cell r="J500" t="str">
            <v>CUSTOMER PROJECT MGR II</v>
          </cell>
          <cell r="K500">
            <v>1</v>
          </cell>
          <cell r="L500">
            <v>19.46</v>
          </cell>
          <cell r="M500">
            <v>19.46</v>
          </cell>
          <cell r="N500" t="str">
            <v>Spv/Sup</v>
          </cell>
          <cell r="O500">
            <v>0</v>
          </cell>
          <cell r="P500">
            <v>19.46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Power Systems</v>
          </cell>
          <cell r="C501">
            <v>241</v>
          </cell>
          <cell r="D501" t="str">
            <v>Not A &amp; G</v>
          </cell>
          <cell r="E501">
            <v>2419</v>
          </cell>
          <cell r="F501" t="str">
            <v>Brevard Supvs &amp; Designers</v>
          </cell>
          <cell r="G501" t="str">
            <v>XM</v>
          </cell>
          <cell r="H501" t="str">
            <v>I</v>
          </cell>
          <cell r="I501" t="str">
            <v>01MD5</v>
          </cell>
          <cell r="J501" t="str">
            <v>CUSTOMER PROJECT MGR II</v>
          </cell>
          <cell r="K501">
            <v>1</v>
          </cell>
          <cell r="L501">
            <v>20.309999999999999</v>
          </cell>
          <cell r="M501">
            <v>20.309999999999999</v>
          </cell>
          <cell r="N501" t="str">
            <v>Spv/Sup</v>
          </cell>
          <cell r="O501">
            <v>0</v>
          </cell>
          <cell r="P501">
            <v>20.309999999999999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Power Systems</v>
          </cell>
          <cell r="C502">
            <v>241</v>
          </cell>
          <cell r="D502" t="str">
            <v>Not A &amp; G</v>
          </cell>
          <cell r="E502">
            <v>2419</v>
          </cell>
          <cell r="F502" t="str">
            <v>Brevard Supvs &amp; Designers</v>
          </cell>
          <cell r="G502" t="str">
            <v>XM</v>
          </cell>
          <cell r="H502" t="str">
            <v>I</v>
          </cell>
          <cell r="I502" t="str">
            <v>01MD6</v>
          </cell>
          <cell r="J502" t="str">
            <v>CUSTOMER PROJECT MGR I</v>
          </cell>
          <cell r="K502">
            <v>1</v>
          </cell>
          <cell r="L502">
            <v>24.73</v>
          </cell>
          <cell r="M502">
            <v>24.73</v>
          </cell>
          <cell r="N502" t="str">
            <v>Spv/Sup</v>
          </cell>
          <cell r="O502">
            <v>0</v>
          </cell>
          <cell r="P502">
            <v>24.73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Power Systems</v>
          </cell>
          <cell r="C503">
            <v>241</v>
          </cell>
          <cell r="D503" t="str">
            <v>Not A &amp; G</v>
          </cell>
          <cell r="E503">
            <v>2419</v>
          </cell>
          <cell r="F503" t="str">
            <v>Brevard Supvs &amp; Designers</v>
          </cell>
          <cell r="G503" t="str">
            <v>XM</v>
          </cell>
          <cell r="H503" t="str">
            <v>I</v>
          </cell>
          <cell r="I503" t="str">
            <v>01MD6</v>
          </cell>
          <cell r="J503" t="str">
            <v>CUSTOMER PROJECT MGR I</v>
          </cell>
          <cell r="K503">
            <v>2</v>
          </cell>
          <cell r="L503">
            <v>24.91</v>
          </cell>
          <cell r="M503">
            <v>49.82</v>
          </cell>
          <cell r="N503" t="str">
            <v>Spv/Sup</v>
          </cell>
          <cell r="O503">
            <v>0</v>
          </cell>
          <cell r="P503">
            <v>49.82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Power Systems</v>
          </cell>
          <cell r="C504">
            <v>241</v>
          </cell>
          <cell r="D504" t="str">
            <v>Not A &amp; G</v>
          </cell>
          <cell r="E504">
            <v>2419</v>
          </cell>
          <cell r="F504" t="str">
            <v>Brevard Supvs &amp; Designers</v>
          </cell>
          <cell r="G504" t="str">
            <v>XM</v>
          </cell>
          <cell r="H504" t="str">
            <v>I</v>
          </cell>
          <cell r="I504" t="str">
            <v>01MD6</v>
          </cell>
          <cell r="J504" t="str">
            <v>CUSTOMER PROJECT MGR I</v>
          </cell>
          <cell r="K504">
            <v>1</v>
          </cell>
          <cell r="L504">
            <v>25.35</v>
          </cell>
          <cell r="M504">
            <v>25.35</v>
          </cell>
          <cell r="N504" t="str">
            <v>Spv/Sup</v>
          </cell>
          <cell r="O504">
            <v>0</v>
          </cell>
          <cell r="P504">
            <v>25.35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Power Systems</v>
          </cell>
          <cell r="C505">
            <v>241</v>
          </cell>
          <cell r="D505" t="str">
            <v>Not A &amp; G</v>
          </cell>
          <cell r="E505">
            <v>2419</v>
          </cell>
          <cell r="F505" t="str">
            <v>Brevard Supvs &amp; Designers</v>
          </cell>
          <cell r="G505" t="str">
            <v>XM</v>
          </cell>
          <cell r="H505" t="str">
            <v>I</v>
          </cell>
          <cell r="I505" t="str">
            <v>01MD7</v>
          </cell>
          <cell r="J505" t="str">
            <v>CUSTOMER PROJECT MGR</v>
          </cell>
          <cell r="K505">
            <v>1</v>
          </cell>
          <cell r="L505">
            <v>28.13</v>
          </cell>
          <cell r="M505">
            <v>28.13</v>
          </cell>
          <cell r="N505" t="str">
            <v>Spv/Sup</v>
          </cell>
          <cell r="O505">
            <v>0</v>
          </cell>
          <cell r="P505">
            <v>28.13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Power Systems</v>
          </cell>
          <cell r="C506">
            <v>241</v>
          </cell>
          <cell r="D506" t="str">
            <v>Not A &amp; G</v>
          </cell>
          <cell r="E506">
            <v>2419</v>
          </cell>
          <cell r="F506" t="str">
            <v>Brevard Supvs &amp; Designers</v>
          </cell>
          <cell r="G506" t="str">
            <v>XM</v>
          </cell>
          <cell r="H506" t="str">
            <v>M</v>
          </cell>
          <cell r="I506" t="str">
            <v>01ME3</v>
          </cell>
          <cell r="J506" t="str">
            <v>DISTRIBUTION AREA MGR I</v>
          </cell>
          <cell r="K506">
            <v>1</v>
          </cell>
          <cell r="L506">
            <v>48.18</v>
          </cell>
          <cell r="M506">
            <v>48.18</v>
          </cell>
          <cell r="N506" t="str">
            <v>Spv/Sup</v>
          </cell>
          <cell r="O506">
            <v>0</v>
          </cell>
          <cell r="P506">
            <v>48.18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Power Systems</v>
          </cell>
          <cell r="C507">
            <v>241</v>
          </cell>
          <cell r="D507" t="str">
            <v>Not A &amp; G</v>
          </cell>
          <cell r="E507">
            <v>2419</v>
          </cell>
          <cell r="F507" t="str">
            <v>Brevard Supvs &amp; Designers</v>
          </cell>
          <cell r="G507" t="str">
            <v>XM</v>
          </cell>
          <cell r="H507" t="str">
            <v>I</v>
          </cell>
          <cell r="I507" t="str">
            <v>01ME6</v>
          </cell>
          <cell r="J507" t="str">
            <v>PROJECT DESIGNER II</v>
          </cell>
          <cell r="K507">
            <v>1</v>
          </cell>
          <cell r="L507">
            <v>22.11</v>
          </cell>
          <cell r="M507">
            <v>22.11</v>
          </cell>
          <cell r="N507" t="str">
            <v>Spv/Sup</v>
          </cell>
          <cell r="O507">
            <v>0</v>
          </cell>
          <cell r="P507">
            <v>22.11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Power Systems</v>
          </cell>
          <cell r="C508">
            <v>241</v>
          </cell>
          <cell r="D508" t="str">
            <v>Not A &amp; G</v>
          </cell>
          <cell r="E508">
            <v>2419</v>
          </cell>
          <cell r="F508" t="str">
            <v>Brevard Supvs &amp; Designers</v>
          </cell>
          <cell r="G508" t="str">
            <v>XM</v>
          </cell>
          <cell r="H508" t="str">
            <v>I</v>
          </cell>
          <cell r="I508" t="str">
            <v>01ME6</v>
          </cell>
          <cell r="J508" t="str">
            <v>PROJECT DESIGNER II</v>
          </cell>
          <cell r="K508">
            <v>1</v>
          </cell>
          <cell r="L508">
            <v>23.28</v>
          </cell>
          <cell r="M508">
            <v>23.28</v>
          </cell>
          <cell r="N508" t="str">
            <v>Spv/Sup</v>
          </cell>
          <cell r="O508">
            <v>0</v>
          </cell>
          <cell r="P508">
            <v>23.28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Power Systems</v>
          </cell>
          <cell r="C509">
            <v>241</v>
          </cell>
          <cell r="D509" t="str">
            <v>Not A &amp; G</v>
          </cell>
          <cell r="E509">
            <v>2419</v>
          </cell>
          <cell r="F509" t="str">
            <v>Brevard Supvs &amp; Designers</v>
          </cell>
          <cell r="G509" t="str">
            <v>XM</v>
          </cell>
          <cell r="H509" t="str">
            <v>I</v>
          </cell>
          <cell r="I509" t="str">
            <v>01MF6</v>
          </cell>
          <cell r="J509" t="str">
            <v>ASSOCIATE PROJECT DESIGNER</v>
          </cell>
          <cell r="K509">
            <v>1</v>
          </cell>
          <cell r="L509">
            <v>17.260000000000002</v>
          </cell>
          <cell r="M509">
            <v>17.260000000000002</v>
          </cell>
          <cell r="N509" t="str">
            <v>Spv/Sup</v>
          </cell>
          <cell r="O509">
            <v>0</v>
          </cell>
          <cell r="P509">
            <v>17.260000000000002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Power Systems</v>
          </cell>
          <cell r="C510">
            <v>241</v>
          </cell>
          <cell r="D510" t="str">
            <v>Not A &amp; G</v>
          </cell>
          <cell r="E510">
            <v>2419</v>
          </cell>
          <cell r="F510" t="str">
            <v>Brevard Supvs &amp; Designers</v>
          </cell>
          <cell r="G510" t="str">
            <v>XM</v>
          </cell>
          <cell r="H510" t="str">
            <v>I</v>
          </cell>
          <cell r="I510" t="str">
            <v>01MF6</v>
          </cell>
          <cell r="J510" t="str">
            <v>ASSOCIATE PROJECT DESIGNER</v>
          </cell>
          <cell r="K510">
            <v>1</v>
          </cell>
          <cell r="L510">
            <v>20.93</v>
          </cell>
          <cell r="M510">
            <v>20.93</v>
          </cell>
          <cell r="N510" t="str">
            <v>Spv/Sup</v>
          </cell>
          <cell r="O510">
            <v>0</v>
          </cell>
          <cell r="P510">
            <v>20.93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Power Systems</v>
          </cell>
          <cell r="C511">
            <v>241</v>
          </cell>
          <cell r="D511" t="str">
            <v>Not A &amp; G</v>
          </cell>
          <cell r="E511">
            <v>2419</v>
          </cell>
          <cell r="F511" t="str">
            <v>Brevard Supvs &amp; Designers</v>
          </cell>
          <cell r="G511" t="str">
            <v>XM</v>
          </cell>
          <cell r="H511" t="str">
            <v>S</v>
          </cell>
          <cell r="I511" t="str">
            <v>01MK5</v>
          </cell>
          <cell r="J511" t="str">
            <v>SR CONTR CONSTRUCTION REPRESEN</v>
          </cell>
          <cell r="K511">
            <v>1</v>
          </cell>
          <cell r="L511">
            <v>28.25</v>
          </cell>
          <cell r="M511">
            <v>28.25</v>
          </cell>
          <cell r="N511" t="str">
            <v>Spv/Sup</v>
          </cell>
          <cell r="O511">
            <v>0</v>
          </cell>
          <cell r="P511">
            <v>28.25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Power Systems</v>
          </cell>
          <cell r="C512">
            <v>241</v>
          </cell>
          <cell r="D512" t="str">
            <v>Not A &amp; G</v>
          </cell>
          <cell r="E512">
            <v>2419</v>
          </cell>
          <cell r="F512" t="str">
            <v>Brevard Supvs &amp; Designers</v>
          </cell>
          <cell r="G512" t="str">
            <v>XM</v>
          </cell>
          <cell r="H512" t="str">
            <v>S</v>
          </cell>
          <cell r="I512" t="str">
            <v>01MK5</v>
          </cell>
          <cell r="J512" t="str">
            <v>SR CONTR CONSTRUCTION REPRESEN</v>
          </cell>
          <cell r="K512">
            <v>1</v>
          </cell>
          <cell r="L512">
            <v>31</v>
          </cell>
          <cell r="M512">
            <v>31</v>
          </cell>
          <cell r="N512" t="str">
            <v>Spv/Sup</v>
          </cell>
          <cell r="O512">
            <v>0</v>
          </cell>
          <cell r="P512">
            <v>31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Power Systems</v>
          </cell>
          <cell r="C513">
            <v>241</v>
          </cell>
          <cell r="D513" t="str">
            <v>Not A &amp; G</v>
          </cell>
          <cell r="E513">
            <v>2419</v>
          </cell>
          <cell r="F513" t="str">
            <v>Brevard Supvs &amp; Designers</v>
          </cell>
          <cell r="G513" t="str">
            <v>XM</v>
          </cell>
          <cell r="H513" t="str">
            <v>S</v>
          </cell>
          <cell r="I513" t="str">
            <v>01MP5</v>
          </cell>
          <cell r="J513" t="str">
            <v>DISTRIBUTION SUPV II</v>
          </cell>
          <cell r="K513">
            <v>1</v>
          </cell>
          <cell r="L513">
            <v>34.51</v>
          </cell>
          <cell r="M513">
            <v>34.51</v>
          </cell>
          <cell r="N513" t="str">
            <v>Spv/Sup</v>
          </cell>
          <cell r="O513">
            <v>0</v>
          </cell>
          <cell r="P513">
            <v>34.51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Power Systems</v>
          </cell>
          <cell r="C514">
            <v>241</v>
          </cell>
          <cell r="D514" t="str">
            <v>Not A &amp; G</v>
          </cell>
          <cell r="E514">
            <v>2419</v>
          </cell>
          <cell r="F514" t="str">
            <v>Brevard Supvs &amp; Designers</v>
          </cell>
          <cell r="G514" t="str">
            <v>XM</v>
          </cell>
          <cell r="H514" t="str">
            <v>S</v>
          </cell>
          <cell r="I514" t="str">
            <v>01MP5</v>
          </cell>
          <cell r="J514" t="str">
            <v>DISTRIBUTION SUPV II</v>
          </cell>
          <cell r="K514">
            <v>1</v>
          </cell>
          <cell r="L514">
            <v>34.74</v>
          </cell>
          <cell r="M514">
            <v>34.74</v>
          </cell>
          <cell r="N514" t="str">
            <v>Spv/Sup</v>
          </cell>
          <cell r="O514">
            <v>0</v>
          </cell>
          <cell r="P514">
            <v>34.74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Power Systems</v>
          </cell>
          <cell r="C515">
            <v>241</v>
          </cell>
          <cell r="D515" t="str">
            <v>Not A &amp; G</v>
          </cell>
          <cell r="E515">
            <v>2419</v>
          </cell>
          <cell r="F515" t="str">
            <v>Brevard Supvs &amp; Designers</v>
          </cell>
          <cell r="G515" t="str">
            <v>XM</v>
          </cell>
          <cell r="H515" t="str">
            <v>S</v>
          </cell>
          <cell r="I515" t="str">
            <v>01MP5</v>
          </cell>
          <cell r="J515" t="str">
            <v>DISTRIBUTION SUPV II</v>
          </cell>
          <cell r="K515">
            <v>1</v>
          </cell>
          <cell r="L515">
            <v>34.81</v>
          </cell>
          <cell r="M515">
            <v>34.81</v>
          </cell>
          <cell r="N515" t="str">
            <v>Spv/Sup</v>
          </cell>
          <cell r="O515">
            <v>0</v>
          </cell>
          <cell r="P515">
            <v>34.81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Power Systems</v>
          </cell>
          <cell r="C516">
            <v>241</v>
          </cell>
          <cell r="D516" t="str">
            <v>Not A &amp; G</v>
          </cell>
          <cell r="E516">
            <v>2419</v>
          </cell>
          <cell r="F516" t="str">
            <v>Brevard Supvs &amp; Designers</v>
          </cell>
          <cell r="G516" t="str">
            <v>XM</v>
          </cell>
          <cell r="H516" t="str">
            <v>S</v>
          </cell>
          <cell r="I516" t="str">
            <v>01MP5</v>
          </cell>
          <cell r="J516" t="str">
            <v>DISTRIBUTION SUPV II</v>
          </cell>
          <cell r="K516">
            <v>1</v>
          </cell>
          <cell r="L516">
            <v>35.380000000000003</v>
          </cell>
          <cell r="M516">
            <v>35.380000000000003</v>
          </cell>
          <cell r="N516" t="str">
            <v>Spv/Sup</v>
          </cell>
          <cell r="O516">
            <v>0</v>
          </cell>
          <cell r="P516">
            <v>35.380000000000003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Power Systems</v>
          </cell>
          <cell r="C517">
            <v>241</v>
          </cell>
          <cell r="D517" t="str">
            <v>Not A &amp; G</v>
          </cell>
          <cell r="E517">
            <v>2419</v>
          </cell>
          <cell r="F517" t="str">
            <v>Brevard Supvs &amp; Designers</v>
          </cell>
          <cell r="G517" t="str">
            <v>XM</v>
          </cell>
          <cell r="H517" t="str">
            <v>S</v>
          </cell>
          <cell r="I517" t="str">
            <v>01MP5</v>
          </cell>
          <cell r="J517" t="str">
            <v>DISTRIBUTION SUPV II</v>
          </cell>
          <cell r="K517">
            <v>1</v>
          </cell>
          <cell r="L517">
            <v>36</v>
          </cell>
          <cell r="M517">
            <v>36</v>
          </cell>
          <cell r="N517" t="str">
            <v>Spv/Sup</v>
          </cell>
          <cell r="O517">
            <v>0</v>
          </cell>
          <cell r="P517">
            <v>36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Power Systems</v>
          </cell>
          <cell r="C518">
            <v>241</v>
          </cell>
          <cell r="D518" t="str">
            <v>Not A &amp; G</v>
          </cell>
          <cell r="E518">
            <v>2419</v>
          </cell>
          <cell r="F518" t="str">
            <v>Brevard Supvs &amp; Designers</v>
          </cell>
          <cell r="G518" t="str">
            <v>XM</v>
          </cell>
          <cell r="H518" t="str">
            <v>S</v>
          </cell>
          <cell r="I518" t="str">
            <v>01MP5</v>
          </cell>
          <cell r="J518" t="str">
            <v>DISTRIBUTION SUPV II</v>
          </cell>
          <cell r="K518">
            <v>1</v>
          </cell>
          <cell r="L518">
            <v>36.18</v>
          </cell>
          <cell r="M518">
            <v>36.18</v>
          </cell>
          <cell r="N518" t="str">
            <v>Spv/Sup</v>
          </cell>
          <cell r="O518">
            <v>0</v>
          </cell>
          <cell r="P518">
            <v>36.18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Power Systems</v>
          </cell>
          <cell r="C519">
            <v>241</v>
          </cell>
          <cell r="D519" t="str">
            <v>Not A &amp; G</v>
          </cell>
          <cell r="E519">
            <v>2419</v>
          </cell>
          <cell r="F519" t="str">
            <v>Brevard Supvs &amp; Designers</v>
          </cell>
          <cell r="G519" t="str">
            <v>XM</v>
          </cell>
          <cell r="H519" t="str">
            <v>S</v>
          </cell>
          <cell r="I519" t="str">
            <v>01MP5</v>
          </cell>
          <cell r="J519" t="str">
            <v>DISTRIBUTION SUPV II</v>
          </cell>
          <cell r="K519">
            <v>1</v>
          </cell>
          <cell r="L519">
            <v>36.26</v>
          </cell>
          <cell r="M519">
            <v>36.26</v>
          </cell>
          <cell r="N519" t="str">
            <v>Spv/Sup</v>
          </cell>
          <cell r="O519">
            <v>0</v>
          </cell>
          <cell r="P519">
            <v>36.26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Power Systems</v>
          </cell>
          <cell r="C520">
            <v>241</v>
          </cell>
          <cell r="D520" t="str">
            <v>Not A &amp; G</v>
          </cell>
          <cell r="E520">
            <v>2419</v>
          </cell>
          <cell r="F520" t="str">
            <v>Brevard Supvs &amp; Designers</v>
          </cell>
          <cell r="G520" t="str">
            <v>XM</v>
          </cell>
          <cell r="H520" t="str">
            <v>S</v>
          </cell>
          <cell r="I520" t="str">
            <v>01MP5</v>
          </cell>
          <cell r="J520" t="str">
            <v>DISTRIBUTION SUPV II</v>
          </cell>
          <cell r="K520">
            <v>1</v>
          </cell>
          <cell r="L520">
            <v>36.799999999999997</v>
          </cell>
          <cell r="M520">
            <v>36.799999999999997</v>
          </cell>
          <cell r="N520" t="str">
            <v>Spv/Sup</v>
          </cell>
          <cell r="O520">
            <v>0</v>
          </cell>
          <cell r="P520">
            <v>36.799999999999997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Power Systems</v>
          </cell>
          <cell r="C521">
            <v>241</v>
          </cell>
          <cell r="D521" t="str">
            <v>Not A &amp; G</v>
          </cell>
          <cell r="E521">
            <v>2419</v>
          </cell>
          <cell r="F521" t="str">
            <v>Brevard Supvs &amp; Designers</v>
          </cell>
          <cell r="G521" t="str">
            <v>XM</v>
          </cell>
          <cell r="H521" t="str">
            <v>S</v>
          </cell>
          <cell r="I521" t="str">
            <v>01MP5</v>
          </cell>
          <cell r="J521" t="str">
            <v>DISTRIBUTION SUPV II</v>
          </cell>
          <cell r="K521">
            <v>1</v>
          </cell>
          <cell r="L521">
            <v>36.83</v>
          </cell>
          <cell r="M521">
            <v>36.83</v>
          </cell>
          <cell r="N521" t="str">
            <v>Spv/Sup</v>
          </cell>
          <cell r="O521">
            <v>0</v>
          </cell>
          <cell r="P521">
            <v>36.83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Power Systems</v>
          </cell>
          <cell r="C522">
            <v>241</v>
          </cell>
          <cell r="D522" t="str">
            <v>Not A &amp; G</v>
          </cell>
          <cell r="E522">
            <v>2419</v>
          </cell>
          <cell r="F522" t="str">
            <v>Brevard Supvs &amp; Designers</v>
          </cell>
          <cell r="G522" t="str">
            <v>NB</v>
          </cell>
          <cell r="H522" t="str">
            <v>I</v>
          </cell>
          <cell r="I522" t="str">
            <v>01X63</v>
          </cell>
          <cell r="J522" t="str">
            <v>ADMINISTRATIVE SPECIALIST I</v>
          </cell>
          <cell r="K522">
            <v>1</v>
          </cell>
          <cell r="L522">
            <v>16.100000000000001</v>
          </cell>
          <cell r="M522">
            <v>16.100000000000001</v>
          </cell>
          <cell r="N522" t="str">
            <v>Spv/Sup</v>
          </cell>
          <cell r="O522">
            <v>0</v>
          </cell>
          <cell r="P522">
            <v>16.100000000000001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Power Systems</v>
          </cell>
          <cell r="C523">
            <v>241</v>
          </cell>
          <cell r="D523" t="str">
            <v>Not A &amp; G</v>
          </cell>
          <cell r="E523">
            <v>2419</v>
          </cell>
          <cell r="F523" t="str">
            <v>Brevard Supvs &amp; Designers</v>
          </cell>
          <cell r="G523" t="str">
            <v>NB</v>
          </cell>
          <cell r="H523" t="str">
            <v>I</v>
          </cell>
          <cell r="I523" t="str">
            <v>01X63</v>
          </cell>
          <cell r="J523" t="str">
            <v>ADMINISTRATIVE SPECIALIST I</v>
          </cell>
          <cell r="K523">
            <v>2</v>
          </cell>
          <cell r="L523">
            <v>16.66</v>
          </cell>
          <cell r="M523">
            <v>33.32</v>
          </cell>
          <cell r="N523" t="str">
            <v>Spv/Sup</v>
          </cell>
          <cell r="O523">
            <v>0</v>
          </cell>
          <cell r="P523">
            <v>33.32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Power Systems</v>
          </cell>
          <cell r="C524">
            <v>241</v>
          </cell>
          <cell r="D524" t="str">
            <v>Not A &amp; G</v>
          </cell>
          <cell r="E524">
            <v>2419</v>
          </cell>
          <cell r="F524" t="str">
            <v>Brevard Supvs &amp; Designers</v>
          </cell>
          <cell r="G524" t="str">
            <v>NB</v>
          </cell>
          <cell r="H524" t="str">
            <v>I</v>
          </cell>
          <cell r="I524" t="str">
            <v>01X64</v>
          </cell>
          <cell r="J524" t="str">
            <v>ADMINISTRATIVE TECHNICIAN</v>
          </cell>
          <cell r="K524">
            <v>1</v>
          </cell>
          <cell r="L524">
            <v>17.63</v>
          </cell>
          <cell r="M524">
            <v>17.63</v>
          </cell>
          <cell r="N524" t="str">
            <v>Spv/Sup</v>
          </cell>
          <cell r="O524">
            <v>0</v>
          </cell>
          <cell r="P524">
            <v>17.63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Power Systems</v>
          </cell>
          <cell r="C525">
            <v>241</v>
          </cell>
          <cell r="D525" t="str">
            <v>Not A &amp; G</v>
          </cell>
          <cell r="E525">
            <v>2419</v>
          </cell>
          <cell r="F525" t="str">
            <v>Brevard Supvs &amp; Designers</v>
          </cell>
          <cell r="G525" t="str">
            <v>NB</v>
          </cell>
          <cell r="H525" t="str">
            <v>I</v>
          </cell>
          <cell r="I525" t="str">
            <v>01X64</v>
          </cell>
          <cell r="J525" t="str">
            <v>ADMINISTRATIVE TECHNICIAN</v>
          </cell>
          <cell r="K525">
            <v>1</v>
          </cell>
          <cell r="L525">
            <v>18.95</v>
          </cell>
          <cell r="M525">
            <v>18.95</v>
          </cell>
          <cell r="N525" t="str">
            <v>Spv/Sup</v>
          </cell>
          <cell r="O525">
            <v>0</v>
          </cell>
          <cell r="P525">
            <v>18.95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Power Systems</v>
          </cell>
          <cell r="C526">
            <v>241</v>
          </cell>
          <cell r="D526" t="str">
            <v>Not A &amp; G</v>
          </cell>
          <cell r="E526">
            <v>2419</v>
          </cell>
          <cell r="F526" t="str">
            <v>Brevard Supvs &amp; Designers</v>
          </cell>
          <cell r="G526" t="str">
            <v>NB</v>
          </cell>
          <cell r="H526" t="str">
            <v>I</v>
          </cell>
          <cell r="I526" t="str">
            <v>01XE5</v>
          </cell>
          <cell r="J526" t="str">
            <v>DISTRIBUTION ENGINEERING TECHN</v>
          </cell>
          <cell r="K526">
            <v>1</v>
          </cell>
          <cell r="L526">
            <v>19.559999999999999</v>
          </cell>
          <cell r="M526">
            <v>19.559999999999999</v>
          </cell>
          <cell r="N526" t="str">
            <v>Spv/Sup</v>
          </cell>
          <cell r="O526">
            <v>0</v>
          </cell>
          <cell r="P526">
            <v>19.559999999999999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Power Systems</v>
          </cell>
          <cell r="C527">
            <v>241</v>
          </cell>
          <cell r="D527" t="str">
            <v>Not A &amp; G</v>
          </cell>
          <cell r="E527">
            <v>2419</v>
          </cell>
          <cell r="F527" t="str">
            <v>Brevard Supvs &amp; Designers</v>
          </cell>
          <cell r="G527" t="str">
            <v>BU</v>
          </cell>
          <cell r="H527" t="str">
            <v>I</v>
          </cell>
          <cell r="I527" t="str">
            <v>05475</v>
          </cell>
          <cell r="J527" t="str">
            <v>LINE SPECIALIST</v>
          </cell>
          <cell r="K527">
            <v>1</v>
          </cell>
          <cell r="L527">
            <v>26.04</v>
          </cell>
          <cell r="M527">
            <v>26.04</v>
          </cell>
          <cell r="N527" t="str">
            <v>Line</v>
          </cell>
          <cell r="O527">
            <v>0</v>
          </cell>
          <cell r="P527">
            <v>0</v>
          </cell>
          <cell r="Q527">
            <v>0</v>
          </cell>
          <cell r="R527">
            <v>26.04</v>
          </cell>
          <cell r="S527">
            <v>0</v>
          </cell>
        </row>
        <row r="528">
          <cell r="B528" t="str">
            <v>Power Systems</v>
          </cell>
          <cell r="C528">
            <v>241</v>
          </cell>
          <cell r="D528" t="str">
            <v>Not A &amp; G</v>
          </cell>
          <cell r="E528">
            <v>2419</v>
          </cell>
          <cell r="F528" t="str">
            <v>Brevard Supvs &amp; Designers</v>
          </cell>
          <cell r="G528" t="str">
            <v>BU</v>
          </cell>
          <cell r="H528" t="str">
            <v>I</v>
          </cell>
          <cell r="I528" t="str">
            <v>05E75</v>
          </cell>
          <cell r="J528" t="str">
            <v>LINE SPECIALIST EARLY</v>
          </cell>
          <cell r="K528">
            <v>1</v>
          </cell>
          <cell r="L528">
            <v>26.04</v>
          </cell>
          <cell r="M528">
            <v>26.04</v>
          </cell>
          <cell r="N528" t="str">
            <v>Line</v>
          </cell>
          <cell r="O528">
            <v>0</v>
          </cell>
          <cell r="P528">
            <v>0</v>
          </cell>
          <cell r="Q528">
            <v>0</v>
          </cell>
          <cell r="R528">
            <v>26.04</v>
          </cell>
          <cell r="S528">
            <v>0</v>
          </cell>
        </row>
        <row r="529">
          <cell r="B529" t="str">
            <v>Power Systems</v>
          </cell>
          <cell r="C529">
            <v>241</v>
          </cell>
          <cell r="D529" t="str">
            <v>Not A &amp; G</v>
          </cell>
          <cell r="E529">
            <v>2419</v>
          </cell>
          <cell r="F529" t="str">
            <v>Brevard Supvs &amp; Designers</v>
          </cell>
          <cell r="G529" t="str">
            <v>BU</v>
          </cell>
          <cell r="H529" t="str">
            <v>I</v>
          </cell>
          <cell r="I529" t="str">
            <v>05E84</v>
          </cell>
          <cell r="J529" t="str">
            <v>SR LINE SPECIALIST OL EARLY</v>
          </cell>
          <cell r="K529">
            <v>1</v>
          </cell>
          <cell r="L529">
            <v>27.37</v>
          </cell>
          <cell r="M529">
            <v>27.37</v>
          </cell>
          <cell r="N529" t="str">
            <v>Line</v>
          </cell>
          <cell r="O529">
            <v>0</v>
          </cell>
          <cell r="P529">
            <v>0</v>
          </cell>
          <cell r="Q529">
            <v>0</v>
          </cell>
          <cell r="R529">
            <v>27.37</v>
          </cell>
          <cell r="S529">
            <v>0</v>
          </cell>
        </row>
        <row r="530">
          <cell r="B530" t="str">
            <v>Power Systems</v>
          </cell>
          <cell r="C530">
            <v>242</v>
          </cell>
          <cell r="D530" t="str">
            <v>A &amp; G</v>
          </cell>
          <cell r="E530">
            <v>2420</v>
          </cell>
          <cell r="F530" t="str">
            <v>Ps Customer Communications</v>
          </cell>
          <cell r="G530" t="str">
            <v>XM</v>
          </cell>
          <cell r="H530" t="str">
            <v>S</v>
          </cell>
          <cell r="I530" t="str">
            <v>01A56</v>
          </cell>
          <cell r="J530" t="str">
            <v>TEAM SUPERVISOR I</v>
          </cell>
          <cell r="K530">
            <v>1</v>
          </cell>
          <cell r="L530">
            <v>23.03</v>
          </cell>
          <cell r="M530">
            <v>23.03</v>
          </cell>
          <cell r="N530" t="str">
            <v>A &amp; G</v>
          </cell>
          <cell r="O530">
            <v>23.03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Power Systems</v>
          </cell>
          <cell r="C531">
            <v>242</v>
          </cell>
          <cell r="D531" t="str">
            <v>A &amp; G</v>
          </cell>
          <cell r="E531">
            <v>2420</v>
          </cell>
          <cell r="F531" t="str">
            <v>Ps Customer Communications</v>
          </cell>
          <cell r="G531" t="str">
            <v>XM</v>
          </cell>
          <cell r="H531" t="str">
            <v>I</v>
          </cell>
          <cell r="I531" t="str">
            <v>01DF2</v>
          </cell>
          <cell r="J531" t="str">
            <v>ANALYST II</v>
          </cell>
          <cell r="K531">
            <v>1</v>
          </cell>
          <cell r="L531">
            <v>25.31</v>
          </cell>
          <cell r="M531">
            <v>25.31</v>
          </cell>
          <cell r="N531" t="str">
            <v>A &amp; G</v>
          </cell>
          <cell r="O531">
            <v>25.31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Power Systems</v>
          </cell>
          <cell r="C532">
            <v>242</v>
          </cell>
          <cell r="D532" t="str">
            <v>A &amp; G</v>
          </cell>
          <cell r="E532">
            <v>2420</v>
          </cell>
          <cell r="F532" t="str">
            <v>Ps Customer Communications</v>
          </cell>
          <cell r="G532" t="str">
            <v>XM</v>
          </cell>
          <cell r="H532" t="str">
            <v>I</v>
          </cell>
          <cell r="I532" t="str">
            <v>01MC4</v>
          </cell>
          <cell r="J532" t="str">
            <v>DISTRIBUTION ANALYST II</v>
          </cell>
          <cell r="K532">
            <v>1</v>
          </cell>
          <cell r="L532">
            <v>25.16</v>
          </cell>
          <cell r="M532">
            <v>25.16</v>
          </cell>
          <cell r="N532" t="str">
            <v>A &amp; G</v>
          </cell>
          <cell r="O532">
            <v>25.16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Power Systems</v>
          </cell>
          <cell r="C533">
            <v>242</v>
          </cell>
          <cell r="D533" t="str">
            <v>A &amp; G</v>
          </cell>
          <cell r="E533">
            <v>2420</v>
          </cell>
          <cell r="F533" t="str">
            <v>Ps Customer Communications</v>
          </cell>
          <cell r="G533" t="str">
            <v>XM</v>
          </cell>
          <cell r="H533" t="str">
            <v>M</v>
          </cell>
          <cell r="I533" t="str">
            <v>01MF8</v>
          </cell>
          <cell r="J533" t="str">
            <v>CUSTOMER COMMUNICATIONS MGR</v>
          </cell>
          <cell r="K533">
            <v>1</v>
          </cell>
          <cell r="L533">
            <v>43.43</v>
          </cell>
          <cell r="M533">
            <v>43.43</v>
          </cell>
          <cell r="N533" t="str">
            <v>A &amp; G</v>
          </cell>
          <cell r="O533">
            <v>43.43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Power Systems</v>
          </cell>
          <cell r="C534">
            <v>242</v>
          </cell>
          <cell r="D534" t="str">
            <v>A &amp; G</v>
          </cell>
          <cell r="E534">
            <v>2420</v>
          </cell>
          <cell r="F534" t="str">
            <v>Ps Customer Communications</v>
          </cell>
          <cell r="G534" t="str">
            <v>NB</v>
          </cell>
          <cell r="H534" t="str">
            <v>I</v>
          </cell>
          <cell r="I534" t="str">
            <v>01XE3</v>
          </cell>
          <cell r="J534" t="str">
            <v>DISTRIBUTION ENGINEERING TECHN</v>
          </cell>
          <cell r="K534">
            <v>1</v>
          </cell>
          <cell r="L534">
            <v>13.38</v>
          </cell>
          <cell r="M534">
            <v>13.38</v>
          </cell>
          <cell r="N534" t="str">
            <v>A &amp; G</v>
          </cell>
          <cell r="O534">
            <v>13.38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Power Systems</v>
          </cell>
          <cell r="C535">
            <v>242</v>
          </cell>
          <cell r="D535" t="str">
            <v>A &amp; G</v>
          </cell>
          <cell r="E535">
            <v>2420</v>
          </cell>
          <cell r="F535" t="str">
            <v>Ps Customer Communications</v>
          </cell>
          <cell r="G535" t="str">
            <v>NB</v>
          </cell>
          <cell r="H535" t="str">
            <v>I</v>
          </cell>
          <cell r="I535" t="str">
            <v>01XE3</v>
          </cell>
          <cell r="J535" t="str">
            <v>DISTRIBUTION ENGINEERING TECHN</v>
          </cell>
          <cell r="K535">
            <v>1</v>
          </cell>
          <cell r="L535">
            <v>14.04</v>
          </cell>
          <cell r="M535">
            <v>14.04</v>
          </cell>
          <cell r="N535" t="str">
            <v>A &amp; G</v>
          </cell>
          <cell r="O535">
            <v>14.04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Power Systems</v>
          </cell>
          <cell r="C536">
            <v>242</v>
          </cell>
          <cell r="D536" t="str">
            <v>A &amp; G</v>
          </cell>
          <cell r="E536">
            <v>2420</v>
          </cell>
          <cell r="F536" t="str">
            <v>Ps Customer Communications</v>
          </cell>
          <cell r="G536" t="str">
            <v>NB</v>
          </cell>
          <cell r="H536" t="str">
            <v>I</v>
          </cell>
          <cell r="I536" t="str">
            <v>01XE3</v>
          </cell>
          <cell r="J536" t="str">
            <v>DISTRIBUTION ENGINEERING TECHN</v>
          </cell>
          <cell r="K536">
            <v>1</v>
          </cell>
          <cell r="L536">
            <v>14.73</v>
          </cell>
          <cell r="M536">
            <v>14.73</v>
          </cell>
          <cell r="N536" t="str">
            <v>A &amp; G</v>
          </cell>
          <cell r="O536">
            <v>14.73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Power Systems</v>
          </cell>
          <cell r="C537">
            <v>242</v>
          </cell>
          <cell r="D537" t="str">
            <v>A &amp; G</v>
          </cell>
          <cell r="E537">
            <v>2420</v>
          </cell>
          <cell r="F537" t="str">
            <v>Ps Customer Communications</v>
          </cell>
          <cell r="G537" t="str">
            <v>NB</v>
          </cell>
          <cell r="H537" t="str">
            <v>I</v>
          </cell>
          <cell r="I537" t="str">
            <v>01XE3</v>
          </cell>
          <cell r="J537" t="str">
            <v>DISTRIBUTION ENGINEERING TECHN</v>
          </cell>
          <cell r="K537">
            <v>1</v>
          </cell>
          <cell r="L537">
            <v>15.11</v>
          </cell>
          <cell r="M537">
            <v>15.11</v>
          </cell>
          <cell r="N537" t="str">
            <v>A &amp; G</v>
          </cell>
          <cell r="O537">
            <v>15.11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Power Systems</v>
          </cell>
          <cell r="C538">
            <v>242</v>
          </cell>
          <cell r="D538" t="str">
            <v>A &amp; G</v>
          </cell>
          <cell r="E538">
            <v>2420</v>
          </cell>
          <cell r="F538" t="str">
            <v>Ps Customer Communications</v>
          </cell>
          <cell r="G538" t="str">
            <v>NB</v>
          </cell>
          <cell r="H538" t="str">
            <v>I</v>
          </cell>
          <cell r="I538" t="str">
            <v>01XE3</v>
          </cell>
          <cell r="J538" t="str">
            <v>DISTRIBUTION ENGINEERING TECHN</v>
          </cell>
          <cell r="K538">
            <v>1</v>
          </cell>
          <cell r="L538">
            <v>15.21</v>
          </cell>
          <cell r="M538">
            <v>15.21</v>
          </cell>
          <cell r="N538" t="str">
            <v>A &amp; G</v>
          </cell>
          <cell r="O538">
            <v>15.21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Power Systems</v>
          </cell>
          <cell r="C539">
            <v>242</v>
          </cell>
          <cell r="D539" t="str">
            <v>A &amp; G</v>
          </cell>
          <cell r="E539">
            <v>2420</v>
          </cell>
          <cell r="F539" t="str">
            <v>Ps Customer Communications</v>
          </cell>
          <cell r="G539" t="str">
            <v>NB</v>
          </cell>
          <cell r="H539" t="str">
            <v>I</v>
          </cell>
          <cell r="I539" t="str">
            <v>01XE3</v>
          </cell>
          <cell r="J539" t="str">
            <v>DISTRIBUTION ENGINEERING TECHN</v>
          </cell>
          <cell r="K539">
            <v>1</v>
          </cell>
          <cell r="L539">
            <v>15.56</v>
          </cell>
          <cell r="M539">
            <v>15.56</v>
          </cell>
          <cell r="N539" t="str">
            <v>A &amp; G</v>
          </cell>
          <cell r="O539">
            <v>15.56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Power Systems</v>
          </cell>
          <cell r="C540">
            <v>242</v>
          </cell>
          <cell r="D540" t="str">
            <v>A &amp; G</v>
          </cell>
          <cell r="E540">
            <v>2420</v>
          </cell>
          <cell r="F540" t="str">
            <v>Ps Customer Communications</v>
          </cell>
          <cell r="G540" t="str">
            <v>NB</v>
          </cell>
          <cell r="H540" t="str">
            <v>I</v>
          </cell>
          <cell r="I540" t="str">
            <v>01XE4</v>
          </cell>
          <cell r="J540" t="str">
            <v>DISTRIBUTION ENGINEERING TECHN</v>
          </cell>
          <cell r="K540">
            <v>1</v>
          </cell>
          <cell r="L540">
            <v>19.440000000000001</v>
          </cell>
          <cell r="M540">
            <v>19.440000000000001</v>
          </cell>
          <cell r="N540" t="str">
            <v>A &amp; G</v>
          </cell>
          <cell r="O540">
            <v>19.440000000000001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Power Systems</v>
          </cell>
          <cell r="C541">
            <v>242</v>
          </cell>
          <cell r="D541" t="str">
            <v>A &amp; G</v>
          </cell>
          <cell r="E541">
            <v>2420</v>
          </cell>
          <cell r="F541" t="str">
            <v>Ps Customer Communications</v>
          </cell>
          <cell r="G541" t="str">
            <v>NB</v>
          </cell>
          <cell r="H541" t="str">
            <v>I</v>
          </cell>
          <cell r="I541" t="str">
            <v>01XE5</v>
          </cell>
          <cell r="J541" t="str">
            <v>DISTRIBUTION ENGINEERING TECHN</v>
          </cell>
          <cell r="K541">
            <v>1</v>
          </cell>
          <cell r="L541">
            <v>18.95</v>
          </cell>
          <cell r="M541">
            <v>18.95</v>
          </cell>
          <cell r="N541" t="str">
            <v>A &amp; G</v>
          </cell>
          <cell r="O541">
            <v>18.95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Power Systems</v>
          </cell>
          <cell r="C542">
            <v>242</v>
          </cell>
          <cell r="D542" t="str">
            <v>A &amp; G</v>
          </cell>
          <cell r="E542">
            <v>2420</v>
          </cell>
          <cell r="F542" t="str">
            <v>Ps Customer Communications</v>
          </cell>
          <cell r="G542" t="str">
            <v>NB</v>
          </cell>
          <cell r="H542" t="str">
            <v>I</v>
          </cell>
          <cell r="I542" t="str">
            <v>01XE5</v>
          </cell>
          <cell r="J542" t="str">
            <v>DISTRIBUTION ENGINEERING TECHN</v>
          </cell>
          <cell r="K542">
            <v>1</v>
          </cell>
          <cell r="L542">
            <v>20.190000000000001</v>
          </cell>
          <cell r="M542">
            <v>20.190000000000001</v>
          </cell>
          <cell r="N542" t="str">
            <v>A &amp; G</v>
          </cell>
          <cell r="O542">
            <v>20.190000000000001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Power Systems</v>
          </cell>
          <cell r="C543">
            <v>242</v>
          </cell>
          <cell r="D543" t="str">
            <v>A &amp; G</v>
          </cell>
          <cell r="E543">
            <v>2420</v>
          </cell>
          <cell r="F543" t="str">
            <v>Ps Customer Communications</v>
          </cell>
          <cell r="G543" t="str">
            <v>NB</v>
          </cell>
          <cell r="H543" t="str">
            <v>I</v>
          </cell>
          <cell r="I543" t="str">
            <v>01XE5</v>
          </cell>
          <cell r="J543" t="str">
            <v>DISTRIBUTION ENGINEERING TECHN</v>
          </cell>
          <cell r="K543">
            <v>2</v>
          </cell>
          <cell r="L543">
            <v>20.81</v>
          </cell>
          <cell r="M543">
            <v>41.62</v>
          </cell>
          <cell r="N543" t="str">
            <v>A &amp; G</v>
          </cell>
          <cell r="O543">
            <v>41.62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Power Systems</v>
          </cell>
          <cell r="C544">
            <v>242</v>
          </cell>
          <cell r="D544" t="str">
            <v>A &amp; G</v>
          </cell>
          <cell r="E544">
            <v>2420</v>
          </cell>
          <cell r="F544" t="str">
            <v>Ps Customer Communications</v>
          </cell>
          <cell r="G544" t="str">
            <v>NB</v>
          </cell>
          <cell r="H544" t="str">
            <v>I</v>
          </cell>
          <cell r="I544" t="str">
            <v>01XE5</v>
          </cell>
          <cell r="J544" t="str">
            <v>DISTRIBUTION ENGINEERING TECHN</v>
          </cell>
          <cell r="K544">
            <v>1</v>
          </cell>
          <cell r="L544">
            <v>21.13</v>
          </cell>
          <cell r="M544">
            <v>21.13</v>
          </cell>
          <cell r="N544" t="str">
            <v>A &amp; G</v>
          </cell>
          <cell r="O544">
            <v>21.13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Power Systems</v>
          </cell>
          <cell r="C545">
            <v>242</v>
          </cell>
          <cell r="D545" t="str">
            <v>A &amp; G</v>
          </cell>
          <cell r="E545">
            <v>2420</v>
          </cell>
          <cell r="F545" t="str">
            <v>Ps Customer Communications</v>
          </cell>
          <cell r="G545" t="str">
            <v>NB</v>
          </cell>
          <cell r="H545" t="str">
            <v>I</v>
          </cell>
          <cell r="I545" t="str">
            <v>01XE5</v>
          </cell>
          <cell r="J545" t="str">
            <v>DISTRIBUTION ENGINEERING TECHN</v>
          </cell>
          <cell r="K545">
            <v>1</v>
          </cell>
          <cell r="L545">
            <v>21.56</v>
          </cell>
          <cell r="M545">
            <v>21.56</v>
          </cell>
          <cell r="N545" t="str">
            <v>A &amp; G</v>
          </cell>
          <cell r="O545">
            <v>21.56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Power Systems</v>
          </cell>
          <cell r="C546">
            <v>242</v>
          </cell>
          <cell r="D546" t="str">
            <v>A &amp; G</v>
          </cell>
          <cell r="E546">
            <v>2420</v>
          </cell>
          <cell r="F546" t="str">
            <v>Ps Customer Communications</v>
          </cell>
          <cell r="G546" t="str">
            <v>NB</v>
          </cell>
          <cell r="H546" t="str">
            <v>I</v>
          </cell>
          <cell r="I546" t="str">
            <v>01XE5</v>
          </cell>
          <cell r="J546" t="str">
            <v>DISTRIBUTION ENGINEERING TECHN</v>
          </cell>
          <cell r="K546">
            <v>1</v>
          </cell>
          <cell r="L546">
            <v>22.19</v>
          </cell>
          <cell r="M546">
            <v>22.19</v>
          </cell>
          <cell r="N546" t="str">
            <v>A &amp; G</v>
          </cell>
          <cell r="O546">
            <v>22.19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Power Systems</v>
          </cell>
          <cell r="C547">
            <v>316</v>
          </cell>
          <cell r="D547" t="str">
            <v>Not A &amp; G</v>
          </cell>
          <cell r="E547">
            <v>316</v>
          </cell>
          <cell r="F547" t="str">
            <v>Fleet Services Maintenance Ctr</v>
          </cell>
          <cell r="G547" t="str">
            <v>XM</v>
          </cell>
          <cell r="H547" t="str">
            <v>I</v>
          </cell>
          <cell r="I547" t="str">
            <v>01E6E</v>
          </cell>
          <cell r="J547" t="str">
            <v>AUTO SPECIALIST I</v>
          </cell>
          <cell r="K547">
            <v>1</v>
          </cell>
          <cell r="L547">
            <v>26.79</v>
          </cell>
          <cell r="M547">
            <v>26.79</v>
          </cell>
          <cell r="N547" t="str">
            <v>Fleet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26.79</v>
          </cell>
        </row>
        <row r="548">
          <cell r="B548" t="str">
            <v>Power Systems</v>
          </cell>
          <cell r="C548">
            <v>316</v>
          </cell>
          <cell r="D548" t="str">
            <v>Not A &amp; G</v>
          </cell>
          <cell r="E548">
            <v>316</v>
          </cell>
          <cell r="F548" t="str">
            <v>Fleet Services Maintenance Ctr</v>
          </cell>
          <cell r="G548" t="str">
            <v>XM</v>
          </cell>
          <cell r="H548" t="str">
            <v>M</v>
          </cell>
          <cell r="I548" t="str">
            <v>01EJ3</v>
          </cell>
          <cell r="J548" t="str">
            <v>CORPORATE FLEET MAINTENANCE MG</v>
          </cell>
          <cell r="K548">
            <v>1</v>
          </cell>
          <cell r="L548">
            <v>42.2</v>
          </cell>
          <cell r="M548">
            <v>42.2</v>
          </cell>
          <cell r="N548" t="str">
            <v>Fleet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42.2</v>
          </cell>
        </row>
        <row r="549">
          <cell r="B549" t="str">
            <v>Power Systems</v>
          </cell>
          <cell r="C549">
            <v>316</v>
          </cell>
          <cell r="D549" t="str">
            <v>Not A &amp; G</v>
          </cell>
          <cell r="E549">
            <v>316</v>
          </cell>
          <cell r="F549" t="str">
            <v>Fleet Services Maintenance Ctr</v>
          </cell>
          <cell r="G549" t="str">
            <v>XM</v>
          </cell>
          <cell r="H549" t="str">
            <v>I</v>
          </cell>
          <cell r="I549" t="str">
            <v>01KEE</v>
          </cell>
          <cell r="J549" t="str">
            <v>ASSOCIATE HEALTH &amp; SAFETY ADVI</v>
          </cell>
          <cell r="K549">
            <v>1</v>
          </cell>
          <cell r="L549">
            <v>24.98</v>
          </cell>
          <cell r="M549">
            <v>24.98</v>
          </cell>
          <cell r="N549" t="str">
            <v>Fleet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24.98</v>
          </cell>
        </row>
        <row r="550">
          <cell r="B550" t="str">
            <v>Power Systems</v>
          </cell>
          <cell r="C550">
            <v>316</v>
          </cell>
          <cell r="D550" t="str">
            <v>Not A &amp; G</v>
          </cell>
          <cell r="E550">
            <v>316</v>
          </cell>
          <cell r="F550" t="str">
            <v>Fleet Services Maintenance Ctr</v>
          </cell>
          <cell r="G550" t="str">
            <v>XM</v>
          </cell>
          <cell r="H550" t="str">
            <v>S</v>
          </cell>
          <cell r="I550" t="str">
            <v>01T67</v>
          </cell>
          <cell r="J550" t="str">
            <v>FLEET RESOURCE SUPERVISOR</v>
          </cell>
          <cell r="K550">
            <v>1</v>
          </cell>
          <cell r="L550">
            <v>29.09</v>
          </cell>
          <cell r="M550">
            <v>29.09</v>
          </cell>
          <cell r="N550" t="str">
            <v>Fleet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29.09</v>
          </cell>
        </row>
        <row r="551">
          <cell r="B551" t="str">
            <v>Power Systems</v>
          </cell>
          <cell r="C551">
            <v>316</v>
          </cell>
          <cell r="D551" t="str">
            <v>Not A &amp; G</v>
          </cell>
          <cell r="E551">
            <v>316</v>
          </cell>
          <cell r="F551" t="str">
            <v>Fleet Services Maintenance Ctr</v>
          </cell>
          <cell r="G551" t="str">
            <v>NB</v>
          </cell>
          <cell r="H551" t="str">
            <v>I</v>
          </cell>
          <cell r="I551" t="str">
            <v>01X62</v>
          </cell>
          <cell r="J551" t="str">
            <v>ADMINISTRATIVE SPECIALIST II</v>
          </cell>
          <cell r="K551">
            <v>1</v>
          </cell>
          <cell r="L551">
            <v>14.58</v>
          </cell>
          <cell r="M551">
            <v>14.58</v>
          </cell>
          <cell r="N551" t="str">
            <v>Fleet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14.58</v>
          </cell>
        </row>
        <row r="552">
          <cell r="B552" t="str">
            <v>Power Systems</v>
          </cell>
          <cell r="C552">
            <v>317</v>
          </cell>
          <cell r="D552" t="str">
            <v>Not A &amp; G</v>
          </cell>
          <cell r="E552">
            <v>317</v>
          </cell>
          <cell r="F552" t="str">
            <v>Fleet Services Power Plants</v>
          </cell>
          <cell r="G552" t="str">
            <v>XM</v>
          </cell>
          <cell r="H552" t="str">
            <v>S</v>
          </cell>
          <cell r="I552" t="str">
            <v>01E6G</v>
          </cell>
          <cell r="J552" t="str">
            <v>FLEET SERVICES AREA SUPV</v>
          </cell>
          <cell r="K552">
            <v>1</v>
          </cell>
          <cell r="L552">
            <v>31.28</v>
          </cell>
          <cell r="M552">
            <v>31.28</v>
          </cell>
          <cell r="N552" t="str">
            <v>Fleet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31.28</v>
          </cell>
        </row>
        <row r="553">
          <cell r="B553" t="str">
            <v>Power Systems</v>
          </cell>
          <cell r="C553">
            <v>317</v>
          </cell>
          <cell r="D553" t="str">
            <v>Not A &amp; G</v>
          </cell>
          <cell r="E553">
            <v>317</v>
          </cell>
          <cell r="F553" t="str">
            <v>Fleet Services Power Plants</v>
          </cell>
          <cell r="G553" t="str">
            <v>XM</v>
          </cell>
          <cell r="H553" t="str">
            <v>M</v>
          </cell>
          <cell r="I553" t="str">
            <v>01EK3</v>
          </cell>
          <cell r="J553" t="str">
            <v>FLEET SERVICES REGIONAL MGR</v>
          </cell>
          <cell r="K553">
            <v>1</v>
          </cell>
          <cell r="L553">
            <v>41.49</v>
          </cell>
          <cell r="M553">
            <v>41.49</v>
          </cell>
          <cell r="N553" t="str">
            <v>Fleet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41.49</v>
          </cell>
        </row>
        <row r="554">
          <cell r="B554" t="str">
            <v>Power Systems</v>
          </cell>
          <cell r="C554">
            <v>165</v>
          </cell>
          <cell r="D554" t="str">
            <v>Not A &amp; G</v>
          </cell>
          <cell r="E554">
            <v>1119</v>
          </cell>
          <cell r="F554" t="str">
            <v>Dsbn - Cntrl Fl Supv/Dsgn</v>
          </cell>
          <cell r="G554" t="str">
            <v>XM</v>
          </cell>
          <cell r="H554" t="str">
            <v>S</v>
          </cell>
          <cell r="I554" t="str">
            <v>01MQ5</v>
          </cell>
          <cell r="J554" t="str">
            <v>DISTRIBUTION SUPV III</v>
          </cell>
          <cell r="K554">
            <v>1</v>
          </cell>
          <cell r="L554">
            <v>29.81</v>
          </cell>
          <cell r="M554">
            <v>29.81</v>
          </cell>
          <cell r="N554" t="str">
            <v>Spv/Sup</v>
          </cell>
          <cell r="O554">
            <v>0</v>
          </cell>
          <cell r="P554">
            <v>29.81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Power Systems</v>
          </cell>
          <cell r="C555">
            <v>165</v>
          </cell>
          <cell r="D555" t="str">
            <v>Not A &amp; G</v>
          </cell>
          <cell r="E555">
            <v>1119</v>
          </cell>
          <cell r="F555" t="str">
            <v>Dsbn - Cntrl Fl Supv/Dsgn</v>
          </cell>
          <cell r="G555" t="str">
            <v>XM</v>
          </cell>
          <cell r="H555" t="str">
            <v>S</v>
          </cell>
          <cell r="I555" t="str">
            <v>01MQ5</v>
          </cell>
          <cell r="J555" t="str">
            <v>DISTRIBUTION SUPV III</v>
          </cell>
          <cell r="K555">
            <v>1</v>
          </cell>
          <cell r="L555">
            <v>33.39</v>
          </cell>
          <cell r="M555">
            <v>33.39</v>
          </cell>
          <cell r="N555" t="str">
            <v>Spv/Sup</v>
          </cell>
          <cell r="O555">
            <v>0</v>
          </cell>
          <cell r="P555">
            <v>33.39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Power Systems</v>
          </cell>
          <cell r="C556">
            <v>165</v>
          </cell>
          <cell r="D556" t="str">
            <v>Not A &amp; G</v>
          </cell>
          <cell r="E556">
            <v>1119</v>
          </cell>
          <cell r="F556" t="str">
            <v>Dsbn - Cntrl Fl Supv/Dsgn</v>
          </cell>
          <cell r="G556" t="str">
            <v>XM</v>
          </cell>
          <cell r="H556" t="str">
            <v>S</v>
          </cell>
          <cell r="I556" t="str">
            <v>01MQ5</v>
          </cell>
          <cell r="J556" t="str">
            <v>DISTRIBUTION SUPV III</v>
          </cell>
          <cell r="K556">
            <v>1</v>
          </cell>
          <cell r="L556">
            <v>33.6</v>
          </cell>
          <cell r="M556">
            <v>33.6</v>
          </cell>
          <cell r="N556" t="str">
            <v>Spv/Sup</v>
          </cell>
          <cell r="O556">
            <v>0</v>
          </cell>
          <cell r="P556">
            <v>33.6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Power Systems</v>
          </cell>
          <cell r="C557">
            <v>165</v>
          </cell>
          <cell r="D557" t="str">
            <v>Not A &amp; G</v>
          </cell>
          <cell r="E557">
            <v>1119</v>
          </cell>
          <cell r="F557" t="str">
            <v>Dsbn - Cntrl Fl Supv/Dsgn</v>
          </cell>
          <cell r="G557" t="str">
            <v>NB</v>
          </cell>
          <cell r="H557" t="str">
            <v>I</v>
          </cell>
          <cell r="I557" t="str">
            <v>01X63</v>
          </cell>
          <cell r="J557" t="str">
            <v>ADMINISTRATIVE SPECIALIST I</v>
          </cell>
          <cell r="K557">
            <v>1</v>
          </cell>
          <cell r="L557">
            <v>16.850000000000001</v>
          </cell>
          <cell r="M557">
            <v>16.850000000000001</v>
          </cell>
          <cell r="N557" t="str">
            <v>Spv/Sup</v>
          </cell>
          <cell r="O557">
            <v>0</v>
          </cell>
          <cell r="P557">
            <v>16.850000000000001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Power Systems</v>
          </cell>
          <cell r="C558">
            <v>165</v>
          </cell>
          <cell r="D558" t="str">
            <v>Not A &amp; G</v>
          </cell>
          <cell r="E558">
            <v>1119</v>
          </cell>
          <cell r="F558" t="str">
            <v>Dsbn - Cntrl Fl Supv/Dsgn</v>
          </cell>
          <cell r="G558" t="str">
            <v>NB</v>
          </cell>
          <cell r="H558" t="str">
            <v>I</v>
          </cell>
          <cell r="I558" t="str">
            <v>01X63</v>
          </cell>
          <cell r="J558" t="str">
            <v>ADMINISTRATIVE SPECIALIST I</v>
          </cell>
          <cell r="K558">
            <v>1</v>
          </cell>
          <cell r="L558">
            <v>16.89</v>
          </cell>
          <cell r="M558">
            <v>16.89</v>
          </cell>
          <cell r="N558" t="str">
            <v>Spv/Sup</v>
          </cell>
          <cell r="O558">
            <v>0</v>
          </cell>
          <cell r="P558">
            <v>16.89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Power Systems</v>
          </cell>
          <cell r="C559">
            <v>165</v>
          </cell>
          <cell r="D559" t="str">
            <v>Not A &amp; G</v>
          </cell>
          <cell r="E559">
            <v>1119</v>
          </cell>
          <cell r="F559" t="str">
            <v>Dsbn - Cntrl Fl Supv/Dsgn</v>
          </cell>
          <cell r="G559" t="str">
            <v>NB</v>
          </cell>
          <cell r="H559" t="str">
            <v>I</v>
          </cell>
          <cell r="I559" t="str">
            <v>01X63</v>
          </cell>
          <cell r="J559" t="str">
            <v>ADMINISTRATIVE SPECIALIST I</v>
          </cell>
          <cell r="K559">
            <v>1</v>
          </cell>
          <cell r="L559">
            <v>17.03</v>
          </cell>
          <cell r="M559">
            <v>17.03</v>
          </cell>
          <cell r="N559" t="str">
            <v>Spv/Sup</v>
          </cell>
          <cell r="O559">
            <v>0</v>
          </cell>
          <cell r="P559">
            <v>17.03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Power Systems</v>
          </cell>
          <cell r="C560">
            <v>165</v>
          </cell>
          <cell r="D560" t="str">
            <v>Not A &amp; G</v>
          </cell>
          <cell r="E560">
            <v>1119</v>
          </cell>
          <cell r="F560" t="str">
            <v>Dsbn - Cntrl Fl Supv/Dsgn</v>
          </cell>
          <cell r="G560" t="str">
            <v>NB</v>
          </cell>
          <cell r="H560" t="str">
            <v>I</v>
          </cell>
          <cell r="I560" t="str">
            <v>01X63</v>
          </cell>
          <cell r="J560" t="str">
            <v>ADMINISTRATIVE SPECIALIST I</v>
          </cell>
          <cell r="K560">
            <v>1</v>
          </cell>
          <cell r="L560">
            <v>18.309999999999999</v>
          </cell>
          <cell r="M560">
            <v>18.309999999999999</v>
          </cell>
          <cell r="N560" t="str">
            <v>Spv/Sup</v>
          </cell>
          <cell r="O560">
            <v>0</v>
          </cell>
          <cell r="P560">
            <v>18.309999999999999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Power Systems</v>
          </cell>
          <cell r="C561">
            <v>165</v>
          </cell>
          <cell r="D561" t="str">
            <v>Not A &amp; G</v>
          </cell>
          <cell r="E561">
            <v>1119</v>
          </cell>
          <cell r="F561" t="str">
            <v>Dsbn - Cntrl Fl Supv/Dsgn</v>
          </cell>
          <cell r="G561" t="str">
            <v>NB</v>
          </cell>
          <cell r="H561" t="str">
            <v>I</v>
          </cell>
          <cell r="I561" t="str">
            <v>01XH3</v>
          </cell>
          <cell r="J561" t="str">
            <v>CONSTRUCTION REGULATION PERMIT</v>
          </cell>
          <cell r="K561">
            <v>1</v>
          </cell>
          <cell r="L561">
            <v>18.940000000000001</v>
          </cell>
          <cell r="M561">
            <v>18.940000000000001</v>
          </cell>
          <cell r="N561" t="str">
            <v>Spv/Sup</v>
          </cell>
          <cell r="O561">
            <v>0</v>
          </cell>
          <cell r="P561">
            <v>18.940000000000001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Power Systems</v>
          </cell>
          <cell r="C562">
            <v>165</v>
          </cell>
          <cell r="D562" t="str">
            <v>Not A &amp; G</v>
          </cell>
          <cell r="E562">
            <v>1119</v>
          </cell>
          <cell r="F562" t="str">
            <v>Dsbn - Cntrl Fl Supv/Dsgn</v>
          </cell>
          <cell r="G562" t="str">
            <v>BU</v>
          </cell>
          <cell r="H562" t="str">
            <v>I</v>
          </cell>
          <cell r="I562" t="str">
            <v>05944</v>
          </cell>
          <cell r="J562" t="str">
            <v>RESTORATION SPEC</v>
          </cell>
          <cell r="K562">
            <v>1</v>
          </cell>
          <cell r="L562">
            <v>26.3</v>
          </cell>
          <cell r="M562">
            <v>26.3</v>
          </cell>
          <cell r="N562" t="str">
            <v>Line</v>
          </cell>
          <cell r="O562">
            <v>0</v>
          </cell>
          <cell r="P562">
            <v>0</v>
          </cell>
          <cell r="Q562">
            <v>0</v>
          </cell>
          <cell r="R562">
            <v>26.3</v>
          </cell>
          <cell r="S562">
            <v>0</v>
          </cell>
        </row>
        <row r="563">
          <cell r="B563" t="str">
            <v>Power Systems</v>
          </cell>
          <cell r="C563">
            <v>165</v>
          </cell>
          <cell r="D563" t="str">
            <v>Not A &amp; G</v>
          </cell>
          <cell r="E563">
            <v>1119</v>
          </cell>
          <cell r="F563" t="str">
            <v>Dsbn - Cntrl Fl Supv/Dsgn</v>
          </cell>
          <cell r="G563" t="str">
            <v>BU</v>
          </cell>
          <cell r="H563" t="str">
            <v>I</v>
          </cell>
          <cell r="I563" t="str">
            <v>05E37</v>
          </cell>
          <cell r="J563" t="str">
            <v>GROUND WORKER EARLY</v>
          </cell>
          <cell r="K563">
            <v>1</v>
          </cell>
          <cell r="L563">
            <v>19.22</v>
          </cell>
          <cell r="M563">
            <v>19.22</v>
          </cell>
          <cell r="N563" t="str">
            <v>Line</v>
          </cell>
          <cell r="O563">
            <v>0</v>
          </cell>
          <cell r="P563">
            <v>0</v>
          </cell>
          <cell r="Q563">
            <v>0</v>
          </cell>
          <cell r="R563">
            <v>19.22</v>
          </cell>
          <cell r="S563">
            <v>0</v>
          </cell>
        </row>
        <row r="564">
          <cell r="B564" t="str">
            <v>Power Systems</v>
          </cell>
          <cell r="C564">
            <v>165</v>
          </cell>
          <cell r="D564" t="str">
            <v>Not A &amp; G</v>
          </cell>
          <cell r="E564">
            <v>1119</v>
          </cell>
          <cell r="F564" t="str">
            <v>Dsbn - Cntrl Fl Supv/Dsgn</v>
          </cell>
          <cell r="G564" t="str">
            <v>BU</v>
          </cell>
          <cell r="H564" t="str">
            <v>I</v>
          </cell>
          <cell r="I564" t="str">
            <v>05E75</v>
          </cell>
          <cell r="J564" t="str">
            <v>LINE SPECIALIST EARLY</v>
          </cell>
          <cell r="K564">
            <v>1</v>
          </cell>
          <cell r="L564">
            <v>26.04</v>
          </cell>
          <cell r="M564">
            <v>26.04</v>
          </cell>
          <cell r="N564" t="str">
            <v>Line</v>
          </cell>
          <cell r="O564">
            <v>0</v>
          </cell>
          <cell r="P564">
            <v>0</v>
          </cell>
          <cell r="Q564">
            <v>0</v>
          </cell>
          <cell r="R564">
            <v>26.04</v>
          </cell>
          <cell r="S564">
            <v>0</v>
          </cell>
        </row>
        <row r="565">
          <cell r="B565" t="str">
            <v>Power Systems</v>
          </cell>
          <cell r="C565">
            <v>883</v>
          </cell>
          <cell r="D565" t="str">
            <v>Not A &amp; G</v>
          </cell>
          <cell r="E565">
            <v>8831</v>
          </cell>
          <cell r="F565" t="str">
            <v>Dsbn - Cntrl Operations</v>
          </cell>
          <cell r="G565" t="str">
            <v>BU</v>
          </cell>
          <cell r="H565" t="str">
            <v>I</v>
          </cell>
          <cell r="I565" t="str">
            <v>05140</v>
          </cell>
          <cell r="J565" t="str">
            <v>CABLE SPLICER</v>
          </cell>
          <cell r="K565">
            <v>3</v>
          </cell>
          <cell r="L565">
            <v>26.3</v>
          </cell>
          <cell r="M565">
            <v>78.900000000000006</v>
          </cell>
          <cell r="N565" t="str">
            <v>Line</v>
          </cell>
          <cell r="O565">
            <v>0</v>
          </cell>
          <cell r="P565">
            <v>0</v>
          </cell>
          <cell r="Q565">
            <v>0</v>
          </cell>
          <cell r="R565">
            <v>78.900000000000006</v>
          </cell>
          <cell r="S565">
            <v>0</v>
          </cell>
        </row>
        <row r="566">
          <cell r="B566" t="str">
            <v>Power Systems</v>
          </cell>
          <cell r="C566">
            <v>883</v>
          </cell>
          <cell r="D566" t="str">
            <v>Not A &amp; G</v>
          </cell>
          <cell r="E566">
            <v>8831</v>
          </cell>
          <cell r="F566" t="str">
            <v>Dsbn - Cntrl Operations</v>
          </cell>
          <cell r="G566" t="str">
            <v>BU</v>
          </cell>
          <cell r="H566" t="str">
            <v>I</v>
          </cell>
          <cell r="I566" t="str">
            <v>05258</v>
          </cell>
          <cell r="J566" t="str">
            <v>DISPATCHER CLERK</v>
          </cell>
          <cell r="K566">
            <v>1</v>
          </cell>
          <cell r="L566">
            <v>20.25</v>
          </cell>
          <cell r="M566">
            <v>20.25</v>
          </cell>
          <cell r="N566" t="str">
            <v>Barg Unit Supp</v>
          </cell>
          <cell r="O566">
            <v>0</v>
          </cell>
          <cell r="P566">
            <v>0</v>
          </cell>
          <cell r="Q566">
            <v>20.25</v>
          </cell>
          <cell r="R566">
            <v>0</v>
          </cell>
          <cell r="S566">
            <v>0</v>
          </cell>
        </row>
        <row r="567">
          <cell r="B567" t="str">
            <v>Power Systems</v>
          </cell>
          <cell r="C567">
            <v>883</v>
          </cell>
          <cell r="D567" t="str">
            <v>Not A &amp; G</v>
          </cell>
          <cell r="E567">
            <v>8831</v>
          </cell>
          <cell r="F567" t="str">
            <v>Dsbn - Cntrl Operations</v>
          </cell>
          <cell r="G567" t="str">
            <v>BU</v>
          </cell>
          <cell r="H567" t="str">
            <v>I</v>
          </cell>
          <cell r="I567" t="str">
            <v>05475</v>
          </cell>
          <cell r="J567" t="str">
            <v>LINE SPEC</v>
          </cell>
          <cell r="K567">
            <v>4</v>
          </cell>
          <cell r="L567">
            <v>26.04</v>
          </cell>
          <cell r="M567">
            <v>104.16</v>
          </cell>
          <cell r="N567" t="str">
            <v>Line</v>
          </cell>
          <cell r="O567">
            <v>0</v>
          </cell>
          <cell r="P567">
            <v>0</v>
          </cell>
          <cell r="Q567">
            <v>0</v>
          </cell>
          <cell r="R567">
            <v>104.16</v>
          </cell>
          <cell r="S567">
            <v>0</v>
          </cell>
        </row>
        <row r="568">
          <cell r="B568" t="str">
            <v>Power Systems</v>
          </cell>
          <cell r="C568">
            <v>883</v>
          </cell>
          <cell r="D568" t="str">
            <v>Not A &amp; G</v>
          </cell>
          <cell r="E568">
            <v>8831</v>
          </cell>
          <cell r="F568" t="str">
            <v>Dsbn - Cntrl Operations</v>
          </cell>
          <cell r="G568" t="str">
            <v>BU</v>
          </cell>
          <cell r="H568" t="str">
            <v>I</v>
          </cell>
          <cell r="I568" t="str">
            <v>05937</v>
          </cell>
          <cell r="J568" t="str">
            <v>GROUND WORKER</v>
          </cell>
          <cell r="K568">
            <v>3</v>
          </cell>
          <cell r="L568">
            <v>19.22</v>
          </cell>
          <cell r="M568">
            <v>57.66</v>
          </cell>
          <cell r="N568" t="str">
            <v>Line</v>
          </cell>
          <cell r="O568">
            <v>0</v>
          </cell>
          <cell r="P568">
            <v>0</v>
          </cell>
          <cell r="Q568">
            <v>0</v>
          </cell>
          <cell r="R568">
            <v>57.66</v>
          </cell>
          <cell r="S568">
            <v>0</v>
          </cell>
        </row>
        <row r="569">
          <cell r="B569" t="str">
            <v>Power Systems</v>
          </cell>
          <cell r="C569">
            <v>883</v>
          </cell>
          <cell r="D569" t="str">
            <v>Not A &amp; G</v>
          </cell>
          <cell r="E569">
            <v>8831</v>
          </cell>
          <cell r="F569" t="str">
            <v>Dsbn - Cntrl Operations</v>
          </cell>
          <cell r="G569" t="str">
            <v>BU</v>
          </cell>
          <cell r="H569" t="str">
            <v>I</v>
          </cell>
          <cell r="I569" t="str">
            <v>05944</v>
          </cell>
          <cell r="J569" t="str">
            <v>RESTORATION SPEC</v>
          </cell>
          <cell r="K569">
            <v>16</v>
          </cell>
          <cell r="L569">
            <v>26.3</v>
          </cell>
          <cell r="M569">
            <v>420.8</v>
          </cell>
          <cell r="N569" t="str">
            <v>Line</v>
          </cell>
          <cell r="O569">
            <v>0</v>
          </cell>
          <cell r="P569">
            <v>0</v>
          </cell>
          <cell r="Q569">
            <v>0</v>
          </cell>
          <cell r="R569">
            <v>420.8</v>
          </cell>
          <cell r="S569">
            <v>0</v>
          </cell>
        </row>
        <row r="570">
          <cell r="B570" t="str">
            <v>Power Systems</v>
          </cell>
          <cell r="C570">
            <v>883</v>
          </cell>
          <cell r="D570" t="str">
            <v>Not A &amp; G</v>
          </cell>
          <cell r="E570">
            <v>8831</v>
          </cell>
          <cell r="F570" t="str">
            <v>Dsbn - Cntrl Operations</v>
          </cell>
          <cell r="G570" t="str">
            <v>BU</v>
          </cell>
          <cell r="H570" t="str">
            <v>I</v>
          </cell>
          <cell r="I570" t="str">
            <v>05953</v>
          </cell>
          <cell r="J570" t="str">
            <v>TRUCK ATTENDANT</v>
          </cell>
          <cell r="K570">
            <v>1</v>
          </cell>
          <cell r="L570">
            <v>18.170000000000002</v>
          </cell>
          <cell r="M570">
            <v>18.170000000000002</v>
          </cell>
          <cell r="N570" t="str">
            <v>Barg Unit Supp</v>
          </cell>
          <cell r="O570">
            <v>0</v>
          </cell>
          <cell r="P570">
            <v>0</v>
          </cell>
          <cell r="Q570">
            <v>18.170000000000002</v>
          </cell>
          <cell r="R570">
            <v>0</v>
          </cell>
          <cell r="S570">
            <v>0</v>
          </cell>
        </row>
        <row r="571">
          <cell r="B571" t="str">
            <v>Power Systems</v>
          </cell>
          <cell r="C571">
            <v>883</v>
          </cell>
          <cell r="D571" t="str">
            <v>Not A &amp; G</v>
          </cell>
          <cell r="E571">
            <v>8831</v>
          </cell>
          <cell r="F571" t="str">
            <v>Dsbn - Cntrl Operations</v>
          </cell>
          <cell r="G571" t="str">
            <v>BU</v>
          </cell>
          <cell r="H571" t="str">
            <v>I</v>
          </cell>
          <cell r="I571" t="str">
            <v>05984</v>
          </cell>
          <cell r="J571" t="str">
            <v>SR LINE SPEC OL</v>
          </cell>
          <cell r="K571">
            <v>2</v>
          </cell>
          <cell r="L571">
            <v>27.37</v>
          </cell>
          <cell r="M571">
            <v>54.74</v>
          </cell>
          <cell r="N571" t="str">
            <v>Line</v>
          </cell>
          <cell r="O571">
            <v>0</v>
          </cell>
          <cell r="P571">
            <v>0</v>
          </cell>
          <cell r="Q571">
            <v>0</v>
          </cell>
          <cell r="R571">
            <v>54.74</v>
          </cell>
          <cell r="S571">
            <v>0</v>
          </cell>
        </row>
        <row r="572">
          <cell r="B572" t="str">
            <v>Power Systems</v>
          </cell>
          <cell r="C572">
            <v>883</v>
          </cell>
          <cell r="D572" t="str">
            <v>Not A &amp; G</v>
          </cell>
          <cell r="E572">
            <v>8831</v>
          </cell>
          <cell r="F572" t="str">
            <v>Dsbn - Cntrl Operations</v>
          </cell>
          <cell r="G572" t="str">
            <v>BU</v>
          </cell>
          <cell r="H572" t="str">
            <v>I</v>
          </cell>
          <cell r="I572" t="str">
            <v>05E05</v>
          </cell>
          <cell r="J572" t="str">
            <v>OPERATION CLERK A STENO EARLY</v>
          </cell>
          <cell r="K572">
            <v>5</v>
          </cell>
          <cell r="L572">
            <v>20.12</v>
          </cell>
          <cell r="M572">
            <v>100.60000000000001</v>
          </cell>
          <cell r="N572" t="str">
            <v>Barg Unit Supp</v>
          </cell>
          <cell r="O572">
            <v>0</v>
          </cell>
          <cell r="P572">
            <v>0</v>
          </cell>
          <cell r="Q572">
            <v>100.60000000000001</v>
          </cell>
          <cell r="R572">
            <v>0</v>
          </cell>
          <cell r="S572">
            <v>0</v>
          </cell>
        </row>
        <row r="573">
          <cell r="B573" t="str">
            <v>Power Systems</v>
          </cell>
          <cell r="C573">
            <v>883</v>
          </cell>
          <cell r="D573" t="str">
            <v>Not A &amp; G</v>
          </cell>
          <cell r="E573">
            <v>8831</v>
          </cell>
          <cell r="F573" t="str">
            <v>Dsbn - Cntrl Operations</v>
          </cell>
          <cell r="G573" t="str">
            <v>BU</v>
          </cell>
          <cell r="H573" t="str">
            <v>I</v>
          </cell>
          <cell r="I573" t="str">
            <v>05E11</v>
          </cell>
          <cell r="J573" t="str">
            <v>REPAIR TECH A UG EARLY</v>
          </cell>
          <cell r="K573">
            <v>1</v>
          </cell>
          <cell r="L573">
            <v>25.28</v>
          </cell>
          <cell r="M573">
            <v>25.28</v>
          </cell>
          <cell r="N573" t="str">
            <v>Line</v>
          </cell>
          <cell r="O573">
            <v>0</v>
          </cell>
          <cell r="P573">
            <v>0</v>
          </cell>
          <cell r="Q573">
            <v>0</v>
          </cell>
          <cell r="R573">
            <v>25.28</v>
          </cell>
          <cell r="S573">
            <v>0</v>
          </cell>
        </row>
        <row r="574">
          <cell r="B574" t="str">
            <v>Power Systems</v>
          </cell>
          <cell r="C574">
            <v>883</v>
          </cell>
          <cell r="D574" t="str">
            <v>Not A &amp; G</v>
          </cell>
          <cell r="E574">
            <v>8831</v>
          </cell>
          <cell r="F574" t="str">
            <v>Dsbn - Cntrl Operations</v>
          </cell>
          <cell r="G574" t="str">
            <v>BU</v>
          </cell>
          <cell r="H574" t="str">
            <v>I</v>
          </cell>
          <cell r="I574" t="str">
            <v>05E33</v>
          </cell>
          <cell r="J574" t="str">
            <v>HELPER - EARLY</v>
          </cell>
          <cell r="K574">
            <v>1</v>
          </cell>
          <cell r="L574">
            <v>13.82</v>
          </cell>
          <cell r="M574">
            <v>13.82</v>
          </cell>
          <cell r="N574" t="str">
            <v>Line</v>
          </cell>
          <cell r="O574">
            <v>0</v>
          </cell>
          <cell r="P574">
            <v>0</v>
          </cell>
          <cell r="Q574">
            <v>0</v>
          </cell>
          <cell r="R574">
            <v>13.82</v>
          </cell>
          <cell r="S574">
            <v>0</v>
          </cell>
        </row>
        <row r="575">
          <cell r="B575" t="str">
            <v>Power Systems</v>
          </cell>
          <cell r="C575">
            <v>883</v>
          </cell>
          <cell r="D575" t="str">
            <v>Not A &amp; G</v>
          </cell>
          <cell r="E575">
            <v>8831</v>
          </cell>
          <cell r="F575" t="str">
            <v>Dsbn - Cntrl Operations</v>
          </cell>
          <cell r="G575" t="str">
            <v>BU</v>
          </cell>
          <cell r="H575" t="str">
            <v>I</v>
          </cell>
          <cell r="I575" t="str">
            <v>05E37</v>
          </cell>
          <cell r="J575" t="str">
            <v>GROUND WORKER - EARLY</v>
          </cell>
          <cell r="K575">
            <v>17</v>
          </cell>
          <cell r="L575">
            <v>19.22</v>
          </cell>
          <cell r="M575">
            <v>326.74</v>
          </cell>
          <cell r="N575" t="str">
            <v>Line</v>
          </cell>
          <cell r="O575">
            <v>0</v>
          </cell>
          <cell r="P575">
            <v>0</v>
          </cell>
          <cell r="Q575">
            <v>0</v>
          </cell>
          <cell r="R575">
            <v>326.74</v>
          </cell>
          <cell r="S575">
            <v>0</v>
          </cell>
        </row>
        <row r="576">
          <cell r="B576" t="str">
            <v>Power Systems</v>
          </cell>
          <cell r="C576">
            <v>883</v>
          </cell>
          <cell r="D576" t="str">
            <v>Not A &amp; G</v>
          </cell>
          <cell r="E576">
            <v>8831</v>
          </cell>
          <cell r="F576" t="str">
            <v>Dsbn - Cntrl Operations</v>
          </cell>
          <cell r="G576" t="str">
            <v>BU</v>
          </cell>
          <cell r="H576" t="str">
            <v>I</v>
          </cell>
          <cell r="I576" t="str">
            <v>05E40</v>
          </cell>
          <cell r="J576" t="str">
            <v>CABLE SPLICER - EARLY</v>
          </cell>
          <cell r="K576">
            <v>15</v>
          </cell>
          <cell r="L576">
            <v>26.3</v>
          </cell>
          <cell r="M576">
            <v>394.5</v>
          </cell>
          <cell r="N576" t="str">
            <v>Line</v>
          </cell>
          <cell r="O576">
            <v>0</v>
          </cell>
          <cell r="P576">
            <v>0</v>
          </cell>
          <cell r="Q576">
            <v>0</v>
          </cell>
          <cell r="R576">
            <v>394.5</v>
          </cell>
          <cell r="S576">
            <v>0</v>
          </cell>
        </row>
        <row r="577">
          <cell r="B577" t="str">
            <v>Power Systems</v>
          </cell>
          <cell r="C577">
            <v>883</v>
          </cell>
          <cell r="D577" t="str">
            <v>Not A &amp; G</v>
          </cell>
          <cell r="E577">
            <v>8831</v>
          </cell>
          <cell r="F577" t="str">
            <v>Dsbn - Cntrl Operations</v>
          </cell>
          <cell r="G577" t="str">
            <v>BU</v>
          </cell>
          <cell r="H577" t="str">
            <v>I</v>
          </cell>
          <cell r="I577" t="str">
            <v>05E53</v>
          </cell>
          <cell r="J577" t="str">
            <v>TRUCK ATTENDANT EARLY</v>
          </cell>
          <cell r="K577">
            <v>1</v>
          </cell>
          <cell r="L577">
            <v>18.170000000000002</v>
          </cell>
          <cell r="M577">
            <v>18.170000000000002</v>
          </cell>
          <cell r="N577" t="str">
            <v>Barg Unit Supp</v>
          </cell>
          <cell r="O577">
            <v>0</v>
          </cell>
          <cell r="P577">
            <v>0</v>
          </cell>
          <cell r="Q577">
            <v>18.170000000000002</v>
          </cell>
          <cell r="R577">
            <v>0</v>
          </cell>
          <cell r="S577">
            <v>0</v>
          </cell>
        </row>
        <row r="578">
          <cell r="B578" t="str">
            <v>Power Systems</v>
          </cell>
          <cell r="C578">
            <v>883</v>
          </cell>
          <cell r="D578" t="str">
            <v>Not A &amp; G</v>
          </cell>
          <cell r="E578">
            <v>8831</v>
          </cell>
          <cell r="F578" t="str">
            <v>Dsbn - Cntrl Operations</v>
          </cell>
          <cell r="G578" t="str">
            <v>BU</v>
          </cell>
          <cell r="H578" t="str">
            <v>I</v>
          </cell>
          <cell r="I578" t="str">
            <v>05E58</v>
          </cell>
          <cell r="J578" t="str">
            <v>DISPATCHER CLERK EARLY</v>
          </cell>
          <cell r="K578">
            <v>1</v>
          </cell>
          <cell r="L578">
            <v>20.25</v>
          </cell>
          <cell r="M578">
            <v>20.25</v>
          </cell>
          <cell r="N578" t="str">
            <v>Barg Unit Supp</v>
          </cell>
          <cell r="O578">
            <v>0</v>
          </cell>
          <cell r="P578">
            <v>0</v>
          </cell>
          <cell r="Q578">
            <v>20.25</v>
          </cell>
          <cell r="R578">
            <v>0</v>
          </cell>
          <cell r="S578">
            <v>0</v>
          </cell>
        </row>
        <row r="579">
          <cell r="B579" t="str">
            <v>Power Systems</v>
          </cell>
          <cell r="C579">
            <v>883</v>
          </cell>
          <cell r="D579" t="str">
            <v>Not A &amp; G</v>
          </cell>
          <cell r="E579">
            <v>8831</v>
          </cell>
          <cell r="F579" t="str">
            <v>Dsbn - Cntrl Operations</v>
          </cell>
          <cell r="G579" t="str">
            <v>BU</v>
          </cell>
          <cell r="H579" t="str">
            <v>I</v>
          </cell>
          <cell r="I579" t="str">
            <v>05E61</v>
          </cell>
          <cell r="J579" t="str">
            <v>NETWORK MAINT ELECT EARLY</v>
          </cell>
          <cell r="K579">
            <v>2</v>
          </cell>
          <cell r="L579">
            <v>26.1</v>
          </cell>
          <cell r="M579">
            <v>52.2</v>
          </cell>
          <cell r="N579" t="str">
            <v>Line</v>
          </cell>
          <cell r="O579">
            <v>0</v>
          </cell>
          <cell r="P579">
            <v>0</v>
          </cell>
          <cell r="Q579">
            <v>0</v>
          </cell>
          <cell r="R579">
            <v>52.2</v>
          </cell>
          <cell r="S579">
            <v>0</v>
          </cell>
        </row>
        <row r="580">
          <cell r="B580" t="str">
            <v>Power Systems</v>
          </cell>
          <cell r="C580">
            <v>883</v>
          </cell>
          <cell r="D580" t="str">
            <v>Not A &amp; G</v>
          </cell>
          <cell r="E580">
            <v>8831</v>
          </cell>
          <cell r="F580" t="str">
            <v>Dsbn - Cntrl Operations</v>
          </cell>
          <cell r="G580" t="str">
            <v>BU</v>
          </cell>
          <cell r="H580" t="str">
            <v>I</v>
          </cell>
          <cell r="I580" t="str">
            <v>05E75</v>
          </cell>
          <cell r="J580" t="str">
            <v>LINE SPEC</v>
          </cell>
          <cell r="K580">
            <v>1</v>
          </cell>
          <cell r="L580">
            <v>26.04</v>
          </cell>
          <cell r="M580">
            <v>26.04</v>
          </cell>
          <cell r="N580" t="str">
            <v>Line</v>
          </cell>
          <cell r="O580">
            <v>0</v>
          </cell>
          <cell r="P580">
            <v>0</v>
          </cell>
          <cell r="Q580">
            <v>0</v>
          </cell>
          <cell r="R580">
            <v>26.04</v>
          </cell>
          <cell r="S580">
            <v>0</v>
          </cell>
        </row>
        <row r="581">
          <cell r="B581" t="str">
            <v>Power Systems</v>
          </cell>
          <cell r="C581">
            <v>883</v>
          </cell>
          <cell r="D581" t="str">
            <v>Not A &amp; G</v>
          </cell>
          <cell r="E581">
            <v>8831</v>
          </cell>
          <cell r="F581" t="str">
            <v>Dsbn - Cntrl Operations</v>
          </cell>
          <cell r="G581" t="str">
            <v>BU</v>
          </cell>
          <cell r="H581" t="str">
            <v>I</v>
          </cell>
          <cell r="I581" t="str">
            <v>05E75</v>
          </cell>
          <cell r="J581" t="str">
            <v>LINE SPEC EARLY</v>
          </cell>
          <cell r="K581">
            <v>9</v>
          </cell>
          <cell r="L581">
            <v>26.04</v>
          </cell>
          <cell r="M581">
            <v>234.35999999999999</v>
          </cell>
          <cell r="N581" t="str">
            <v>Line</v>
          </cell>
          <cell r="O581">
            <v>0</v>
          </cell>
          <cell r="P581">
            <v>0</v>
          </cell>
          <cell r="Q581">
            <v>0</v>
          </cell>
          <cell r="R581">
            <v>234.35999999999999</v>
          </cell>
          <cell r="S581">
            <v>0</v>
          </cell>
        </row>
        <row r="582">
          <cell r="B582" t="str">
            <v>Power Systems</v>
          </cell>
          <cell r="C582">
            <v>883</v>
          </cell>
          <cell r="D582" t="str">
            <v>Not A &amp; G</v>
          </cell>
          <cell r="E582">
            <v>8831</v>
          </cell>
          <cell r="F582" t="str">
            <v>Dsbn - Cntrl Operations</v>
          </cell>
          <cell r="G582" t="str">
            <v>BU</v>
          </cell>
          <cell r="H582" t="str">
            <v>I</v>
          </cell>
          <cell r="I582" t="str">
            <v>05E75</v>
          </cell>
          <cell r="J582" t="str">
            <v>LINE SPECIALIST EARLY</v>
          </cell>
          <cell r="K582">
            <v>2</v>
          </cell>
          <cell r="L582">
            <v>26.04</v>
          </cell>
          <cell r="M582">
            <v>52.08</v>
          </cell>
          <cell r="N582" t="str">
            <v>Line</v>
          </cell>
          <cell r="O582">
            <v>0</v>
          </cell>
          <cell r="P582">
            <v>0</v>
          </cell>
          <cell r="Q582">
            <v>0</v>
          </cell>
          <cell r="R582">
            <v>52.08</v>
          </cell>
          <cell r="S582">
            <v>0</v>
          </cell>
        </row>
        <row r="583">
          <cell r="B583" t="str">
            <v>Power Systems</v>
          </cell>
          <cell r="C583">
            <v>883</v>
          </cell>
          <cell r="D583" t="str">
            <v>Not A &amp; G</v>
          </cell>
          <cell r="E583">
            <v>8831</v>
          </cell>
          <cell r="F583" t="str">
            <v>Dsbn - Cntrl Operations</v>
          </cell>
          <cell r="G583" t="str">
            <v>BU</v>
          </cell>
          <cell r="H583" t="str">
            <v>I</v>
          </cell>
          <cell r="I583" t="str">
            <v>05E75</v>
          </cell>
          <cell r="J583" t="str">
            <v>LINE SPECIALIST EARLY</v>
          </cell>
          <cell r="K583">
            <v>1</v>
          </cell>
          <cell r="L583">
            <v>26.04</v>
          </cell>
          <cell r="M583">
            <v>26.04</v>
          </cell>
          <cell r="N583" t="str">
            <v>Line</v>
          </cell>
          <cell r="O583">
            <v>0</v>
          </cell>
          <cell r="P583">
            <v>0</v>
          </cell>
          <cell r="Q583">
            <v>0</v>
          </cell>
          <cell r="R583">
            <v>26.04</v>
          </cell>
          <cell r="S583">
            <v>0</v>
          </cell>
        </row>
        <row r="584">
          <cell r="B584" t="str">
            <v>Power Systems</v>
          </cell>
          <cell r="C584">
            <v>883</v>
          </cell>
          <cell r="D584" t="str">
            <v>Not A &amp; G</v>
          </cell>
          <cell r="E584">
            <v>8831</v>
          </cell>
          <cell r="F584" t="str">
            <v>Dsbn - Cntrl Operations</v>
          </cell>
          <cell r="G584" t="str">
            <v>BU</v>
          </cell>
          <cell r="H584" t="str">
            <v>I</v>
          </cell>
          <cell r="I584" t="str">
            <v>05E84</v>
          </cell>
          <cell r="J584" t="str">
            <v>SR LINE SPEC OL EARLY</v>
          </cell>
          <cell r="K584">
            <v>10</v>
          </cell>
          <cell r="L584">
            <v>27.37</v>
          </cell>
          <cell r="M584">
            <v>273.7</v>
          </cell>
          <cell r="N584" t="str">
            <v>Line</v>
          </cell>
          <cell r="O584">
            <v>0</v>
          </cell>
          <cell r="P584">
            <v>0</v>
          </cell>
          <cell r="Q584">
            <v>0</v>
          </cell>
          <cell r="R584">
            <v>273.7</v>
          </cell>
          <cell r="S584">
            <v>0</v>
          </cell>
        </row>
        <row r="585">
          <cell r="B585" t="str">
            <v>Power Systems</v>
          </cell>
          <cell r="C585">
            <v>883</v>
          </cell>
          <cell r="D585" t="str">
            <v>Not A &amp; G</v>
          </cell>
          <cell r="E585">
            <v>8831</v>
          </cell>
          <cell r="F585" t="str">
            <v>Dsbn - Cntrl Operations</v>
          </cell>
          <cell r="G585" t="str">
            <v>BU</v>
          </cell>
          <cell r="H585" t="str">
            <v>I</v>
          </cell>
          <cell r="I585" t="str">
            <v>05E99</v>
          </cell>
          <cell r="J585" t="str">
            <v>LEAD CONSTR SPEC EARLY</v>
          </cell>
          <cell r="K585">
            <v>1</v>
          </cell>
          <cell r="L585">
            <v>27.71</v>
          </cell>
          <cell r="M585">
            <v>27.71</v>
          </cell>
          <cell r="N585" t="str">
            <v>Line</v>
          </cell>
          <cell r="O585">
            <v>0</v>
          </cell>
          <cell r="P585">
            <v>0</v>
          </cell>
          <cell r="Q585">
            <v>0</v>
          </cell>
          <cell r="R585">
            <v>27.71</v>
          </cell>
          <cell r="S585">
            <v>0</v>
          </cell>
        </row>
        <row r="586">
          <cell r="B586" t="str">
            <v>Power Systems</v>
          </cell>
          <cell r="C586">
            <v>883</v>
          </cell>
          <cell r="D586" t="str">
            <v>Not A &amp; G</v>
          </cell>
          <cell r="E586">
            <v>8831</v>
          </cell>
          <cell r="F586" t="str">
            <v>Dsbn - Cntrl Operations</v>
          </cell>
          <cell r="G586" t="str">
            <v>BU</v>
          </cell>
          <cell r="H586" t="str">
            <v>I</v>
          </cell>
          <cell r="I586" t="str">
            <v>05L37</v>
          </cell>
          <cell r="J586" t="str">
            <v>GROUND WORKER - LATE</v>
          </cell>
          <cell r="K586">
            <v>1</v>
          </cell>
          <cell r="L586">
            <v>19.22</v>
          </cell>
          <cell r="M586">
            <v>19.22</v>
          </cell>
          <cell r="N586" t="str">
            <v>Line</v>
          </cell>
          <cell r="O586">
            <v>0</v>
          </cell>
          <cell r="P586">
            <v>0</v>
          </cell>
          <cell r="Q586">
            <v>0</v>
          </cell>
          <cell r="R586">
            <v>19.22</v>
          </cell>
          <cell r="S586">
            <v>0</v>
          </cell>
        </row>
        <row r="587">
          <cell r="B587" t="str">
            <v>Power Systems</v>
          </cell>
          <cell r="C587">
            <v>883</v>
          </cell>
          <cell r="D587" t="str">
            <v>Not A &amp; G</v>
          </cell>
          <cell r="E587">
            <v>8831</v>
          </cell>
          <cell r="F587" t="str">
            <v>Dsbn - Cntrl Operations</v>
          </cell>
          <cell r="G587" t="str">
            <v>BU</v>
          </cell>
          <cell r="H587" t="str">
            <v>I</v>
          </cell>
          <cell r="I587" t="str">
            <v>05L40</v>
          </cell>
          <cell r="J587" t="str">
            <v>CABLE SPLICER - LATE</v>
          </cell>
          <cell r="K587">
            <v>2</v>
          </cell>
          <cell r="L587">
            <v>26.3</v>
          </cell>
          <cell r="M587">
            <v>52.6</v>
          </cell>
          <cell r="N587" t="str">
            <v>Line</v>
          </cell>
          <cell r="O587">
            <v>0</v>
          </cell>
          <cell r="P587">
            <v>0</v>
          </cell>
          <cell r="Q587">
            <v>0</v>
          </cell>
          <cell r="R587">
            <v>52.6</v>
          </cell>
          <cell r="S587">
            <v>0</v>
          </cell>
        </row>
        <row r="588">
          <cell r="B588" t="str">
            <v>Power Systems</v>
          </cell>
          <cell r="C588">
            <v>883</v>
          </cell>
          <cell r="D588" t="str">
            <v>Not A &amp; G</v>
          </cell>
          <cell r="E588">
            <v>8831</v>
          </cell>
          <cell r="F588" t="str">
            <v>Dsbn - Cntrl Operations</v>
          </cell>
          <cell r="G588" t="str">
            <v>BU</v>
          </cell>
          <cell r="H588" t="str">
            <v>I</v>
          </cell>
          <cell r="I588" t="str">
            <v>05L75</v>
          </cell>
          <cell r="J588" t="str">
            <v>LINE SPEC LATE</v>
          </cell>
          <cell r="K588">
            <v>2</v>
          </cell>
          <cell r="L588">
            <v>26.04</v>
          </cell>
          <cell r="M588">
            <v>52.08</v>
          </cell>
          <cell r="N588" t="str">
            <v>Line</v>
          </cell>
          <cell r="O588">
            <v>0</v>
          </cell>
          <cell r="P588">
            <v>0</v>
          </cell>
          <cell r="Q588">
            <v>0</v>
          </cell>
          <cell r="R588">
            <v>52.08</v>
          </cell>
          <cell r="S588">
            <v>0</v>
          </cell>
        </row>
        <row r="589">
          <cell r="B589" t="str">
            <v>Power Systems</v>
          </cell>
          <cell r="C589">
            <v>883</v>
          </cell>
          <cell r="D589" t="str">
            <v>Not A &amp; G</v>
          </cell>
          <cell r="E589">
            <v>8831</v>
          </cell>
          <cell r="F589" t="str">
            <v>Dsbn - Cntrl Operations</v>
          </cell>
          <cell r="G589" t="str">
            <v>BU</v>
          </cell>
          <cell r="H589" t="str">
            <v>I</v>
          </cell>
          <cell r="I589" t="str">
            <v>05L84</v>
          </cell>
          <cell r="J589" t="str">
            <v>SR LINE SPEC OL LATE</v>
          </cell>
          <cell r="K589">
            <v>2</v>
          </cell>
          <cell r="L589">
            <v>27.37</v>
          </cell>
          <cell r="M589">
            <v>54.74</v>
          </cell>
          <cell r="N589" t="str">
            <v>Line</v>
          </cell>
          <cell r="O589">
            <v>0</v>
          </cell>
          <cell r="P589">
            <v>0</v>
          </cell>
          <cell r="Q589">
            <v>0</v>
          </cell>
          <cell r="R589">
            <v>54.74</v>
          </cell>
          <cell r="S589">
            <v>0</v>
          </cell>
        </row>
        <row r="590">
          <cell r="B590" t="str">
            <v>Power Systems</v>
          </cell>
          <cell r="C590">
            <v>828</v>
          </cell>
          <cell r="D590" t="str">
            <v>Not A &amp; G</v>
          </cell>
          <cell r="E590">
            <v>8839</v>
          </cell>
          <cell r="F590" t="str">
            <v>Dsbn - Cntrl Supv/Dsgn</v>
          </cell>
          <cell r="G590" t="str">
            <v>XM</v>
          </cell>
          <cell r="H590" t="str">
            <v>S</v>
          </cell>
          <cell r="I590" t="str">
            <v>01M05</v>
          </cell>
          <cell r="J590" t="str">
            <v>DISTRIBUTION SUPV I</v>
          </cell>
          <cell r="K590">
            <v>1</v>
          </cell>
          <cell r="L590">
            <v>41.73</v>
          </cell>
          <cell r="M590">
            <v>41.73</v>
          </cell>
          <cell r="N590" t="str">
            <v>Spv/Sup</v>
          </cell>
          <cell r="O590">
            <v>0</v>
          </cell>
          <cell r="P590">
            <v>41.73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Power Systems</v>
          </cell>
          <cell r="C591">
            <v>828</v>
          </cell>
          <cell r="D591" t="str">
            <v>Not A &amp; G</v>
          </cell>
          <cell r="E591">
            <v>8839</v>
          </cell>
          <cell r="F591" t="str">
            <v>Dsbn - Cntrl Supv/Dsgn</v>
          </cell>
          <cell r="G591" t="str">
            <v>XM</v>
          </cell>
          <cell r="H591" t="str">
            <v>S</v>
          </cell>
          <cell r="I591" t="str">
            <v>01M05</v>
          </cell>
          <cell r="J591" t="str">
            <v>DISTRIBUTION SUPV I</v>
          </cell>
          <cell r="K591">
            <v>1</v>
          </cell>
          <cell r="L591">
            <v>42.63</v>
          </cell>
          <cell r="M591">
            <v>42.63</v>
          </cell>
          <cell r="N591" t="str">
            <v>Spv/Sup</v>
          </cell>
          <cell r="O591">
            <v>0</v>
          </cell>
          <cell r="P591">
            <v>42.63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Power Systems</v>
          </cell>
          <cell r="C592">
            <v>828</v>
          </cell>
          <cell r="D592" t="str">
            <v>Not A &amp; G</v>
          </cell>
          <cell r="E592">
            <v>8839</v>
          </cell>
          <cell r="F592" t="str">
            <v>Dsbn - Cntrl Supv/Dsgn</v>
          </cell>
          <cell r="G592" t="str">
            <v>XM</v>
          </cell>
          <cell r="H592" t="str">
            <v>I</v>
          </cell>
          <cell r="I592" t="str">
            <v>01M14</v>
          </cell>
          <cell r="J592" t="str">
            <v>DISTRIBUTION ENG &amp; OPS SR ENGI</v>
          </cell>
          <cell r="K592">
            <v>1</v>
          </cell>
          <cell r="L592">
            <v>37.44</v>
          </cell>
          <cell r="M592">
            <v>37.44</v>
          </cell>
          <cell r="N592" t="str">
            <v>Spv/Sup</v>
          </cell>
          <cell r="O592">
            <v>0</v>
          </cell>
          <cell r="P592">
            <v>37.44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Power Systems</v>
          </cell>
          <cell r="C593">
            <v>828</v>
          </cell>
          <cell r="D593" t="str">
            <v>Not A &amp; G</v>
          </cell>
          <cell r="E593">
            <v>8839</v>
          </cell>
          <cell r="F593" t="str">
            <v>Dsbn - Cntrl Supv/Dsgn</v>
          </cell>
          <cell r="G593" t="str">
            <v>XM</v>
          </cell>
          <cell r="H593" t="str">
            <v>I</v>
          </cell>
          <cell r="I593" t="str">
            <v>01MAA</v>
          </cell>
          <cell r="J593" t="str">
            <v>SR SYSTEM PROJECT MGR</v>
          </cell>
          <cell r="K593">
            <v>1</v>
          </cell>
          <cell r="L593">
            <v>32.090000000000003</v>
          </cell>
          <cell r="M593">
            <v>32.090000000000003</v>
          </cell>
          <cell r="N593" t="str">
            <v>Spv/Sup</v>
          </cell>
          <cell r="O593">
            <v>0</v>
          </cell>
          <cell r="P593">
            <v>32.090000000000003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Power Systems</v>
          </cell>
          <cell r="C594">
            <v>828</v>
          </cell>
          <cell r="D594" t="str">
            <v>Not A &amp; G</v>
          </cell>
          <cell r="E594">
            <v>8839</v>
          </cell>
          <cell r="F594" t="str">
            <v>Dsbn - Cntrl Supv/Dsgn</v>
          </cell>
          <cell r="G594" t="str">
            <v>XM</v>
          </cell>
          <cell r="H594" t="str">
            <v>I</v>
          </cell>
          <cell r="I594" t="str">
            <v>01MAA</v>
          </cell>
          <cell r="J594" t="str">
            <v>SR SYSTEM PROJECT MGR</v>
          </cell>
          <cell r="K594">
            <v>1</v>
          </cell>
          <cell r="L594">
            <v>33.11</v>
          </cell>
          <cell r="M594">
            <v>33.11</v>
          </cell>
          <cell r="N594" t="str">
            <v>Spv/Sup</v>
          </cell>
          <cell r="O594">
            <v>0</v>
          </cell>
          <cell r="P594">
            <v>33.11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Power Systems</v>
          </cell>
          <cell r="C595">
            <v>828</v>
          </cell>
          <cell r="D595" t="str">
            <v>Not A &amp; G</v>
          </cell>
          <cell r="E595">
            <v>8839</v>
          </cell>
          <cell r="F595" t="str">
            <v>Dsbn - Cntrl Supv/Dsgn</v>
          </cell>
          <cell r="G595" t="str">
            <v>XM</v>
          </cell>
          <cell r="H595" t="str">
            <v>I</v>
          </cell>
          <cell r="I595" t="str">
            <v>01MAA</v>
          </cell>
          <cell r="J595" t="str">
            <v>SR SYSTEM PROJECT MGR</v>
          </cell>
          <cell r="K595">
            <v>1</v>
          </cell>
          <cell r="L595">
            <v>34.24</v>
          </cell>
          <cell r="M595">
            <v>34.24</v>
          </cell>
          <cell r="N595" t="str">
            <v>Spv/Sup</v>
          </cell>
          <cell r="O595">
            <v>0</v>
          </cell>
          <cell r="P595">
            <v>34.24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Power Systems</v>
          </cell>
          <cell r="C596">
            <v>828</v>
          </cell>
          <cell r="D596" t="str">
            <v>Not A &amp; G</v>
          </cell>
          <cell r="E596">
            <v>8839</v>
          </cell>
          <cell r="F596" t="str">
            <v>Dsbn - Cntrl Supv/Dsgn</v>
          </cell>
          <cell r="G596" t="str">
            <v>XM</v>
          </cell>
          <cell r="H596" t="str">
            <v>I</v>
          </cell>
          <cell r="I596" t="str">
            <v>01MB6</v>
          </cell>
          <cell r="J596" t="str">
            <v>SYSTEM PROJECT MGR</v>
          </cell>
          <cell r="K596">
            <v>1</v>
          </cell>
          <cell r="L596">
            <v>29.24</v>
          </cell>
          <cell r="M596">
            <v>29.24</v>
          </cell>
          <cell r="N596" t="str">
            <v>Spv/Sup</v>
          </cell>
          <cell r="O596">
            <v>0</v>
          </cell>
          <cell r="P596">
            <v>29.24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Power Systems</v>
          </cell>
          <cell r="C597">
            <v>828</v>
          </cell>
          <cell r="D597" t="str">
            <v>Not A &amp; G</v>
          </cell>
          <cell r="E597">
            <v>8839</v>
          </cell>
          <cell r="F597" t="str">
            <v>Dsbn - Cntrl Supv/Dsgn</v>
          </cell>
          <cell r="G597" t="str">
            <v>XM</v>
          </cell>
          <cell r="H597" t="str">
            <v>I</v>
          </cell>
          <cell r="I597" t="str">
            <v>01MC6</v>
          </cell>
          <cell r="J597" t="str">
            <v>PROJECT DESIGNER I</v>
          </cell>
          <cell r="K597">
            <v>1</v>
          </cell>
          <cell r="L597">
            <v>24.46</v>
          </cell>
          <cell r="M597">
            <v>24.46</v>
          </cell>
          <cell r="N597" t="str">
            <v>Spv/Sup</v>
          </cell>
          <cell r="O597">
            <v>0</v>
          </cell>
          <cell r="P597">
            <v>24.46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Power Systems</v>
          </cell>
          <cell r="C598">
            <v>352</v>
          </cell>
          <cell r="D598" t="str">
            <v>A &amp; G</v>
          </cell>
          <cell r="E598">
            <v>6002</v>
          </cell>
          <cell r="F598" t="str">
            <v>Transm Construct Mgt</v>
          </cell>
          <cell r="G598" t="str">
            <v>XM</v>
          </cell>
          <cell r="H598" t="str">
            <v>S</v>
          </cell>
          <cell r="I598" t="str">
            <v>01T55</v>
          </cell>
          <cell r="J598" t="str">
            <v>CONSTRUCTION LEADER I</v>
          </cell>
          <cell r="K598">
            <v>1</v>
          </cell>
          <cell r="L598">
            <v>40.69</v>
          </cell>
          <cell r="M598">
            <v>40.69</v>
          </cell>
          <cell r="N598" t="str">
            <v>A &amp; G</v>
          </cell>
          <cell r="O598">
            <v>40.69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Power Systems</v>
          </cell>
          <cell r="C599">
            <v>352</v>
          </cell>
          <cell r="D599" t="str">
            <v>A &amp; G</v>
          </cell>
          <cell r="E599">
            <v>6002</v>
          </cell>
          <cell r="F599" t="str">
            <v>Transm Construct Mgt</v>
          </cell>
          <cell r="G599" t="str">
            <v>XM</v>
          </cell>
          <cell r="H599" t="str">
            <v>S</v>
          </cell>
          <cell r="I599" t="str">
            <v>01T55</v>
          </cell>
          <cell r="J599" t="str">
            <v>CONSTRUCTION LEADER I</v>
          </cell>
          <cell r="K599">
            <v>1</v>
          </cell>
          <cell r="L599">
            <v>40.71</v>
          </cell>
          <cell r="M599">
            <v>40.71</v>
          </cell>
          <cell r="N599" t="str">
            <v>A &amp; G</v>
          </cell>
          <cell r="O599">
            <v>40.71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Power Systems</v>
          </cell>
          <cell r="C600">
            <v>352</v>
          </cell>
          <cell r="D600" t="str">
            <v>A &amp; G</v>
          </cell>
          <cell r="E600">
            <v>6002</v>
          </cell>
          <cell r="F600" t="str">
            <v>Transm Construct Mgt</v>
          </cell>
          <cell r="G600" t="str">
            <v>XM</v>
          </cell>
          <cell r="H600" t="str">
            <v>S</v>
          </cell>
          <cell r="I600" t="str">
            <v>01T55</v>
          </cell>
          <cell r="J600" t="str">
            <v>CONSTRUCTION LEADER I</v>
          </cell>
          <cell r="K600">
            <v>1</v>
          </cell>
          <cell r="L600">
            <v>40.799999999999997</v>
          </cell>
          <cell r="M600">
            <v>40.799999999999997</v>
          </cell>
          <cell r="N600" t="str">
            <v>A &amp; G</v>
          </cell>
          <cell r="O600">
            <v>40.799999999999997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Power Systems</v>
          </cell>
          <cell r="C601">
            <v>352</v>
          </cell>
          <cell r="D601" t="str">
            <v>A &amp; G</v>
          </cell>
          <cell r="E601">
            <v>6002</v>
          </cell>
          <cell r="F601" t="str">
            <v>Transm Construct Mgt</v>
          </cell>
          <cell r="G601" t="str">
            <v>XM</v>
          </cell>
          <cell r="H601" t="str">
            <v>S</v>
          </cell>
          <cell r="I601" t="str">
            <v>01TAB</v>
          </cell>
          <cell r="J601" t="str">
            <v>SR CONSTRUCTION LEADER</v>
          </cell>
          <cell r="K601">
            <v>1</v>
          </cell>
          <cell r="L601">
            <v>43.04</v>
          </cell>
          <cell r="M601">
            <v>43.04</v>
          </cell>
          <cell r="N601" t="str">
            <v>A &amp; G</v>
          </cell>
          <cell r="O601">
            <v>43.04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Power Systems</v>
          </cell>
          <cell r="C602">
            <v>352</v>
          </cell>
          <cell r="D602" t="str">
            <v>A &amp; G</v>
          </cell>
          <cell r="E602">
            <v>6002</v>
          </cell>
          <cell r="F602" t="str">
            <v>Transm Construct Mgt</v>
          </cell>
          <cell r="G602" t="str">
            <v>XM</v>
          </cell>
          <cell r="H602" t="str">
            <v>S</v>
          </cell>
          <cell r="I602" t="str">
            <v>01TAB</v>
          </cell>
          <cell r="J602" t="str">
            <v>SR CONSTRUCTION LEADER</v>
          </cell>
          <cell r="K602">
            <v>1</v>
          </cell>
          <cell r="L602">
            <v>43.11</v>
          </cell>
          <cell r="M602">
            <v>43.11</v>
          </cell>
          <cell r="N602" t="str">
            <v>A &amp; G</v>
          </cell>
          <cell r="O602">
            <v>43.11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Power Systems</v>
          </cell>
          <cell r="C603">
            <v>352</v>
          </cell>
          <cell r="D603" t="str">
            <v>A &amp; G</v>
          </cell>
          <cell r="E603">
            <v>6002</v>
          </cell>
          <cell r="F603" t="str">
            <v>Transm Construct Mgt</v>
          </cell>
          <cell r="G603" t="str">
            <v>XM</v>
          </cell>
          <cell r="H603" t="str">
            <v>S</v>
          </cell>
          <cell r="I603" t="str">
            <v>01TAB</v>
          </cell>
          <cell r="J603" t="str">
            <v>SR CONSTRUCTION LEADER</v>
          </cell>
          <cell r="K603">
            <v>1</v>
          </cell>
          <cell r="L603">
            <v>43.31</v>
          </cell>
          <cell r="M603">
            <v>43.31</v>
          </cell>
          <cell r="N603" t="str">
            <v>A &amp; G</v>
          </cell>
          <cell r="O603">
            <v>43.31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Power Systems</v>
          </cell>
          <cell r="C604">
            <v>352</v>
          </cell>
          <cell r="D604" t="str">
            <v>A &amp; G</v>
          </cell>
          <cell r="E604">
            <v>6002</v>
          </cell>
          <cell r="F604" t="str">
            <v>Transm Construct Mgt</v>
          </cell>
          <cell r="G604" t="str">
            <v>XM</v>
          </cell>
          <cell r="H604" t="str">
            <v>S</v>
          </cell>
          <cell r="I604" t="str">
            <v>01TAB</v>
          </cell>
          <cell r="J604" t="str">
            <v>SR CONSTRUCTION LEADER</v>
          </cell>
          <cell r="K604">
            <v>1</v>
          </cell>
          <cell r="L604">
            <v>43.9</v>
          </cell>
          <cell r="M604">
            <v>43.9</v>
          </cell>
          <cell r="N604" t="str">
            <v>A &amp; G</v>
          </cell>
          <cell r="O604">
            <v>43.9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Power Systems</v>
          </cell>
          <cell r="C605">
            <v>352</v>
          </cell>
          <cell r="D605" t="str">
            <v>A &amp; G</v>
          </cell>
          <cell r="E605">
            <v>6002</v>
          </cell>
          <cell r="F605" t="str">
            <v>Transm Construct Mgt</v>
          </cell>
          <cell r="G605" t="str">
            <v>XM</v>
          </cell>
          <cell r="H605" t="str">
            <v>S</v>
          </cell>
          <cell r="I605" t="str">
            <v>01TAB</v>
          </cell>
          <cell r="J605" t="str">
            <v>SR CONSTRUCTION LEADER</v>
          </cell>
          <cell r="K605">
            <v>1</v>
          </cell>
          <cell r="L605">
            <v>44.65</v>
          </cell>
          <cell r="M605">
            <v>44.65</v>
          </cell>
          <cell r="N605" t="str">
            <v>A &amp; G</v>
          </cell>
          <cell r="O605">
            <v>44.65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Power Systems</v>
          </cell>
          <cell r="C606">
            <v>352</v>
          </cell>
          <cell r="D606" t="str">
            <v>A &amp; G</v>
          </cell>
          <cell r="E606">
            <v>6002</v>
          </cell>
          <cell r="F606" t="str">
            <v>Transm Construct Mgt</v>
          </cell>
          <cell r="G606" t="str">
            <v>XM</v>
          </cell>
          <cell r="H606" t="str">
            <v>S</v>
          </cell>
          <cell r="I606" t="str">
            <v>01TT5</v>
          </cell>
          <cell r="J606" t="str">
            <v>CONSTRUCTION LEADER II</v>
          </cell>
          <cell r="K606">
            <v>1</v>
          </cell>
          <cell r="L606">
            <v>35.409999999999997</v>
          </cell>
          <cell r="M606">
            <v>35.409999999999997</v>
          </cell>
          <cell r="N606" t="str">
            <v>A &amp; G</v>
          </cell>
          <cell r="O606">
            <v>35.409999999999997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Power Systems</v>
          </cell>
          <cell r="C607">
            <v>352</v>
          </cell>
          <cell r="D607" t="str">
            <v>A &amp; G</v>
          </cell>
          <cell r="E607">
            <v>6002</v>
          </cell>
          <cell r="F607" t="str">
            <v>Transm Construct Mgt</v>
          </cell>
          <cell r="G607" t="str">
            <v>XM</v>
          </cell>
          <cell r="H607" t="str">
            <v>S</v>
          </cell>
          <cell r="I607" t="str">
            <v>01TT5</v>
          </cell>
          <cell r="J607" t="str">
            <v>CONSTRUCTION LEADER II</v>
          </cell>
          <cell r="K607">
            <v>1</v>
          </cell>
          <cell r="L607">
            <v>35.74</v>
          </cell>
          <cell r="M607">
            <v>35.74</v>
          </cell>
          <cell r="N607" t="str">
            <v>A &amp; G</v>
          </cell>
          <cell r="O607">
            <v>35.74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Power Systems</v>
          </cell>
          <cell r="C608">
            <v>352</v>
          </cell>
          <cell r="D608" t="str">
            <v>A &amp; G</v>
          </cell>
          <cell r="E608">
            <v>6002</v>
          </cell>
          <cell r="F608" t="str">
            <v>Transm Construct Mgt</v>
          </cell>
          <cell r="G608" t="str">
            <v>XM</v>
          </cell>
          <cell r="H608" t="str">
            <v>S</v>
          </cell>
          <cell r="I608" t="str">
            <v>01TT5</v>
          </cell>
          <cell r="J608" t="str">
            <v>CONSTRUCTION LEADER II</v>
          </cell>
          <cell r="K608">
            <v>1</v>
          </cell>
          <cell r="L608">
            <v>35.85</v>
          </cell>
          <cell r="M608">
            <v>35.85</v>
          </cell>
          <cell r="N608" t="str">
            <v>A &amp; G</v>
          </cell>
          <cell r="O608">
            <v>35.85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Power Systems</v>
          </cell>
          <cell r="C609">
            <v>352</v>
          </cell>
          <cell r="D609" t="str">
            <v>A &amp; G</v>
          </cell>
          <cell r="E609">
            <v>6002</v>
          </cell>
          <cell r="F609" t="str">
            <v>Transm Construct Mgt</v>
          </cell>
          <cell r="G609" t="str">
            <v>XM</v>
          </cell>
          <cell r="H609" t="str">
            <v>S</v>
          </cell>
          <cell r="I609" t="str">
            <v>01TT5</v>
          </cell>
          <cell r="J609" t="str">
            <v>CONSTRUCTION LEADER II</v>
          </cell>
          <cell r="K609">
            <v>1</v>
          </cell>
          <cell r="L609">
            <v>37.700000000000003</v>
          </cell>
          <cell r="M609">
            <v>37.700000000000003</v>
          </cell>
          <cell r="N609" t="str">
            <v>A &amp; G</v>
          </cell>
          <cell r="O609">
            <v>37.700000000000003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Power Systems</v>
          </cell>
          <cell r="C610">
            <v>352</v>
          </cell>
          <cell r="D610" t="str">
            <v>A &amp; G</v>
          </cell>
          <cell r="E610">
            <v>6002</v>
          </cell>
          <cell r="F610" t="str">
            <v>Transm Construct Mgt</v>
          </cell>
          <cell r="G610" t="str">
            <v>NB</v>
          </cell>
          <cell r="H610" t="str">
            <v>I</v>
          </cell>
          <cell r="I610" t="str">
            <v>01X63</v>
          </cell>
          <cell r="J610" t="str">
            <v>ADMINISTRATIVE SPECIALIST I</v>
          </cell>
          <cell r="K610">
            <v>1</v>
          </cell>
          <cell r="L610">
            <v>13.38</v>
          </cell>
          <cell r="M610">
            <v>13.38</v>
          </cell>
          <cell r="N610" t="str">
            <v>A &amp; G</v>
          </cell>
          <cell r="O610">
            <v>13.38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Power Systems</v>
          </cell>
          <cell r="C611">
            <v>352</v>
          </cell>
          <cell r="D611" t="str">
            <v>A &amp; G</v>
          </cell>
          <cell r="E611">
            <v>6002</v>
          </cell>
          <cell r="F611" t="str">
            <v>Transm Construct Mgt</v>
          </cell>
          <cell r="G611" t="str">
            <v>NB</v>
          </cell>
          <cell r="H611" t="str">
            <v>I</v>
          </cell>
          <cell r="I611" t="str">
            <v>01X63</v>
          </cell>
          <cell r="J611" t="str">
            <v>ADMINISTRATIVE SPECIALIST I</v>
          </cell>
          <cell r="K611">
            <v>1</v>
          </cell>
          <cell r="L611">
            <v>17.010000000000002</v>
          </cell>
          <cell r="M611">
            <v>17.010000000000002</v>
          </cell>
          <cell r="N611" t="str">
            <v>A &amp; G</v>
          </cell>
          <cell r="O611">
            <v>17.010000000000002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Power Systems</v>
          </cell>
          <cell r="C612">
            <v>352</v>
          </cell>
          <cell r="D612" t="str">
            <v>A &amp; G</v>
          </cell>
          <cell r="E612">
            <v>6002</v>
          </cell>
          <cell r="F612" t="str">
            <v>Transm Construct Mgt</v>
          </cell>
          <cell r="G612" t="str">
            <v>NB</v>
          </cell>
          <cell r="H612" t="str">
            <v>I</v>
          </cell>
          <cell r="I612" t="str">
            <v>01X64</v>
          </cell>
          <cell r="J612" t="str">
            <v>ADMINISTRATIVE TECHNICIAN</v>
          </cell>
          <cell r="K612">
            <v>1</v>
          </cell>
          <cell r="L612">
            <v>19.350000000000001</v>
          </cell>
          <cell r="M612">
            <v>19.350000000000001</v>
          </cell>
          <cell r="N612" t="str">
            <v>A &amp; G</v>
          </cell>
          <cell r="O612">
            <v>19.350000000000001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Power Systems</v>
          </cell>
          <cell r="C613">
            <v>370</v>
          </cell>
          <cell r="D613" t="str">
            <v>Not A &amp; G</v>
          </cell>
          <cell r="E613">
            <v>9722</v>
          </cell>
          <cell r="F613" t="str">
            <v>Protection &amp; Control - Dade</v>
          </cell>
          <cell r="G613" t="str">
            <v>XM</v>
          </cell>
          <cell r="H613" t="str">
            <v>I</v>
          </cell>
          <cell r="I613" t="str">
            <v>01TB6</v>
          </cell>
          <cell r="J613" t="str">
            <v>ENGINEER II POWER DELIVERY</v>
          </cell>
          <cell r="K613">
            <v>1</v>
          </cell>
          <cell r="L613">
            <v>26.01</v>
          </cell>
          <cell r="M613">
            <v>26.01</v>
          </cell>
          <cell r="N613" t="str">
            <v>Spv/Sup</v>
          </cell>
          <cell r="O613">
            <v>0</v>
          </cell>
          <cell r="P613">
            <v>26.01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Power Systems</v>
          </cell>
          <cell r="C614">
            <v>370</v>
          </cell>
          <cell r="D614" t="str">
            <v>Not A &amp; G</v>
          </cell>
          <cell r="E614">
            <v>9722</v>
          </cell>
          <cell r="F614" t="str">
            <v>Protection &amp; Control - Dade</v>
          </cell>
          <cell r="G614" t="str">
            <v>XM</v>
          </cell>
          <cell r="H614" t="str">
            <v>I</v>
          </cell>
          <cell r="I614" t="str">
            <v>01TB6</v>
          </cell>
          <cell r="J614" t="str">
            <v>ENGINEER II POWER DELIVERY</v>
          </cell>
          <cell r="K614">
            <v>1</v>
          </cell>
          <cell r="L614">
            <v>27.44</v>
          </cell>
          <cell r="M614">
            <v>27.44</v>
          </cell>
          <cell r="N614" t="str">
            <v>Spv/Sup</v>
          </cell>
          <cell r="O614">
            <v>0</v>
          </cell>
          <cell r="P614">
            <v>27.44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Power Systems</v>
          </cell>
          <cell r="C615">
            <v>370</v>
          </cell>
          <cell r="D615" t="str">
            <v>Not A &amp; G</v>
          </cell>
          <cell r="E615">
            <v>9722</v>
          </cell>
          <cell r="F615" t="str">
            <v>Protection &amp; Control - Dade</v>
          </cell>
          <cell r="G615" t="str">
            <v>XM</v>
          </cell>
          <cell r="H615" t="str">
            <v>I</v>
          </cell>
          <cell r="I615" t="str">
            <v>01TH6</v>
          </cell>
          <cell r="J615" t="str">
            <v>ASSOCIATE ENGINEER POWER DELIV</v>
          </cell>
          <cell r="K615">
            <v>3</v>
          </cell>
          <cell r="L615">
            <v>23.31</v>
          </cell>
          <cell r="M615">
            <v>69.929999999999993</v>
          </cell>
          <cell r="N615" t="str">
            <v>Spv/Sup</v>
          </cell>
          <cell r="O615">
            <v>0</v>
          </cell>
          <cell r="P615">
            <v>69.929999999999993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Power Systems</v>
          </cell>
          <cell r="C616">
            <v>370</v>
          </cell>
          <cell r="D616" t="str">
            <v>Not A &amp; G</v>
          </cell>
          <cell r="E616">
            <v>9722</v>
          </cell>
          <cell r="F616" t="str">
            <v>Protection &amp; Control - Dade</v>
          </cell>
          <cell r="G616" t="str">
            <v>XM</v>
          </cell>
          <cell r="H616" t="str">
            <v>I</v>
          </cell>
          <cell r="I616" t="str">
            <v>01TH6</v>
          </cell>
          <cell r="J616" t="str">
            <v>ASSOCIATE ENGINEER POWER DELIV</v>
          </cell>
          <cell r="K616">
            <v>1</v>
          </cell>
          <cell r="L616">
            <v>24.04</v>
          </cell>
          <cell r="M616">
            <v>24.04</v>
          </cell>
          <cell r="N616" t="str">
            <v>Spv/Sup</v>
          </cell>
          <cell r="O616">
            <v>0</v>
          </cell>
          <cell r="P616">
            <v>24.04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Power Systems</v>
          </cell>
          <cell r="C617">
            <v>370</v>
          </cell>
          <cell r="D617" t="str">
            <v>Not A &amp; G</v>
          </cell>
          <cell r="E617">
            <v>9722</v>
          </cell>
          <cell r="F617" t="str">
            <v>Protection &amp; Control - Dade</v>
          </cell>
          <cell r="G617" t="str">
            <v>XM</v>
          </cell>
          <cell r="H617" t="str">
            <v>I</v>
          </cell>
          <cell r="I617" t="str">
            <v>01TH6</v>
          </cell>
          <cell r="J617" t="str">
            <v>ASSOCIATE ENGINEER POWER DELIV</v>
          </cell>
          <cell r="K617">
            <v>1</v>
          </cell>
          <cell r="L617">
            <v>24.05</v>
          </cell>
          <cell r="M617">
            <v>24.05</v>
          </cell>
          <cell r="N617" t="str">
            <v>Spv/Sup</v>
          </cell>
          <cell r="O617">
            <v>0</v>
          </cell>
          <cell r="P617">
            <v>24.05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Power Systems</v>
          </cell>
          <cell r="C618">
            <v>370</v>
          </cell>
          <cell r="D618" t="str">
            <v>Not A &amp; G</v>
          </cell>
          <cell r="E618">
            <v>9722</v>
          </cell>
          <cell r="F618" t="str">
            <v>Protection &amp; Control - Dade</v>
          </cell>
          <cell r="G618" t="str">
            <v>XM</v>
          </cell>
          <cell r="H618" t="str">
            <v>I</v>
          </cell>
          <cell r="I618" t="str">
            <v>01TH6</v>
          </cell>
          <cell r="J618" t="str">
            <v>ASSOCIATE ENGINEER POWER DELIV</v>
          </cell>
          <cell r="K618">
            <v>1</v>
          </cell>
          <cell r="L618">
            <v>24.53</v>
          </cell>
          <cell r="M618">
            <v>24.53</v>
          </cell>
          <cell r="N618" t="str">
            <v>Spv/Sup</v>
          </cell>
          <cell r="O618">
            <v>0</v>
          </cell>
          <cell r="P618">
            <v>24.53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Power Systems</v>
          </cell>
          <cell r="C619">
            <v>370</v>
          </cell>
          <cell r="D619" t="str">
            <v>Not A &amp; G</v>
          </cell>
          <cell r="E619">
            <v>9722</v>
          </cell>
          <cell r="F619" t="str">
            <v>Protection &amp; Control - Dade</v>
          </cell>
          <cell r="G619" t="str">
            <v>XM</v>
          </cell>
          <cell r="H619" t="str">
            <v>I</v>
          </cell>
          <cell r="I619" t="str">
            <v>01TJ5</v>
          </cell>
          <cell r="J619" t="str">
            <v>SR ENGINEER POWER DELIVERY</v>
          </cell>
          <cell r="K619">
            <v>1</v>
          </cell>
          <cell r="L619">
            <v>33.130000000000003</v>
          </cell>
          <cell r="M619">
            <v>33.130000000000003</v>
          </cell>
          <cell r="N619" t="str">
            <v>Spv/Sup</v>
          </cell>
          <cell r="O619">
            <v>0</v>
          </cell>
          <cell r="P619">
            <v>33.130000000000003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Power Systems</v>
          </cell>
          <cell r="C620">
            <v>370</v>
          </cell>
          <cell r="D620" t="str">
            <v>Not A &amp; G</v>
          </cell>
          <cell r="E620">
            <v>9722</v>
          </cell>
          <cell r="F620" t="str">
            <v>Protection &amp; Control - Dade</v>
          </cell>
          <cell r="G620" t="str">
            <v>XM</v>
          </cell>
          <cell r="H620" t="str">
            <v>I</v>
          </cell>
          <cell r="I620" t="str">
            <v>01TJ5</v>
          </cell>
          <cell r="J620" t="str">
            <v>SR ENGINEER POWER DELIVERY</v>
          </cell>
          <cell r="K620">
            <v>1</v>
          </cell>
          <cell r="L620">
            <v>35.880000000000003</v>
          </cell>
          <cell r="M620">
            <v>35.880000000000003</v>
          </cell>
          <cell r="N620" t="str">
            <v>Spv/Sup</v>
          </cell>
          <cell r="O620">
            <v>0</v>
          </cell>
          <cell r="P620">
            <v>35.880000000000003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Power Systems</v>
          </cell>
          <cell r="C621">
            <v>370</v>
          </cell>
          <cell r="D621" t="str">
            <v>Not A &amp; G</v>
          </cell>
          <cell r="E621">
            <v>9722</v>
          </cell>
          <cell r="F621" t="str">
            <v>Protection &amp; Control - Dade</v>
          </cell>
          <cell r="G621" t="str">
            <v>XM</v>
          </cell>
          <cell r="H621" t="str">
            <v>I</v>
          </cell>
          <cell r="I621" t="str">
            <v>01TJ5</v>
          </cell>
          <cell r="J621" t="str">
            <v>SR ENGINEER POWER DELIVERY</v>
          </cell>
          <cell r="K621">
            <v>3</v>
          </cell>
          <cell r="L621">
            <v>36.5</v>
          </cell>
          <cell r="M621">
            <v>109.5</v>
          </cell>
          <cell r="N621" t="str">
            <v>Spv/Sup</v>
          </cell>
          <cell r="O621">
            <v>0</v>
          </cell>
          <cell r="P621">
            <v>109.5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Power Systems</v>
          </cell>
          <cell r="C622">
            <v>370</v>
          </cell>
          <cell r="D622" t="str">
            <v>Not A &amp; G</v>
          </cell>
          <cell r="E622">
            <v>9722</v>
          </cell>
          <cell r="F622" t="str">
            <v>Protection &amp; Control - Dade</v>
          </cell>
          <cell r="G622" t="str">
            <v>XM</v>
          </cell>
          <cell r="H622" t="str">
            <v>I</v>
          </cell>
          <cell r="I622" t="str">
            <v>01TJ5</v>
          </cell>
          <cell r="J622" t="str">
            <v>SR ENGINEER POWER DELIVERY</v>
          </cell>
          <cell r="K622">
            <v>1</v>
          </cell>
          <cell r="L622">
            <v>40.15</v>
          </cell>
          <cell r="M622">
            <v>40.15</v>
          </cell>
          <cell r="N622" t="str">
            <v>Spv/Sup</v>
          </cell>
          <cell r="O622">
            <v>0</v>
          </cell>
          <cell r="P622">
            <v>40.15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Power Systems</v>
          </cell>
          <cell r="C623">
            <v>370</v>
          </cell>
          <cell r="D623" t="str">
            <v>Not A &amp; G</v>
          </cell>
          <cell r="E623">
            <v>9722</v>
          </cell>
          <cell r="F623" t="str">
            <v>Protection &amp; Control - Dade</v>
          </cell>
          <cell r="G623" t="str">
            <v>XM</v>
          </cell>
          <cell r="H623" t="str">
            <v>I</v>
          </cell>
          <cell r="I623" t="str">
            <v>01TK5</v>
          </cell>
          <cell r="J623" t="str">
            <v>ENGINEER 1</v>
          </cell>
          <cell r="K623">
            <v>1</v>
          </cell>
          <cell r="L623">
            <v>27.61</v>
          </cell>
          <cell r="M623">
            <v>27.61</v>
          </cell>
          <cell r="N623" t="str">
            <v>Spv/Sup</v>
          </cell>
          <cell r="O623">
            <v>0</v>
          </cell>
          <cell r="P623">
            <v>27.61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Power Systems</v>
          </cell>
          <cell r="C624">
            <v>370</v>
          </cell>
          <cell r="D624" t="str">
            <v>Not A &amp; G</v>
          </cell>
          <cell r="E624">
            <v>9722</v>
          </cell>
          <cell r="F624" t="str">
            <v>Protection &amp; Control - Dade</v>
          </cell>
          <cell r="G624" t="str">
            <v>XM</v>
          </cell>
          <cell r="H624" t="str">
            <v>I</v>
          </cell>
          <cell r="I624" t="str">
            <v>01TK5</v>
          </cell>
          <cell r="J624" t="str">
            <v>ENGINEER I POWER DELIVERY</v>
          </cell>
          <cell r="K624">
            <v>1</v>
          </cell>
          <cell r="L624">
            <v>31.11</v>
          </cell>
          <cell r="M624">
            <v>31.11</v>
          </cell>
          <cell r="N624" t="str">
            <v>Spv/Sup</v>
          </cell>
          <cell r="O624">
            <v>0</v>
          </cell>
          <cell r="P624">
            <v>31.11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Power Systems</v>
          </cell>
          <cell r="C625">
            <v>374</v>
          </cell>
          <cell r="D625" t="str">
            <v>Not A &amp; G</v>
          </cell>
          <cell r="E625">
            <v>9730</v>
          </cell>
          <cell r="F625" t="str">
            <v>Prot &amp; Cntrl - North Area</v>
          </cell>
          <cell r="G625" t="str">
            <v>XM</v>
          </cell>
          <cell r="H625" t="str">
            <v>I</v>
          </cell>
          <cell r="I625" t="str">
            <v>01DE2</v>
          </cell>
          <cell r="J625" t="str">
            <v>ENGINEER II</v>
          </cell>
          <cell r="K625">
            <v>1</v>
          </cell>
          <cell r="L625">
            <v>27.41</v>
          </cell>
          <cell r="M625">
            <v>27.41</v>
          </cell>
          <cell r="N625" t="str">
            <v>Spv/Sup</v>
          </cell>
          <cell r="O625">
            <v>0</v>
          </cell>
          <cell r="P625">
            <v>27.41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Power Systems</v>
          </cell>
          <cell r="C626">
            <v>374</v>
          </cell>
          <cell r="D626" t="str">
            <v>Not A &amp; G</v>
          </cell>
          <cell r="E626">
            <v>9730</v>
          </cell>
          <cell r="F626" t="str">
            <v>Prot &amp; Cntrl - North Area</v>
          </cell>
          <cell r="G626" t="str">
            <v>XM</v>
          </cell>
          <cell r="H626" t="str">
            <v>I</v>
          </cell>
          <cell r="I626" t="str">
            <v>01DE2</v>
          </cell>
          <cell r="J626" t="str">
            <v>ENGINEER II</v>
          </cell>
          <cell r="K626">
            <v>1</v>
          </cell>
          <cell r="L626">
            <v>31.66</v>
          </cell>
          <cell r="M626">
            <v>31.66</v>
          </cell>
          <cell r="N626" t="str">
            <v>Spv/Sup</v>
          </cell>
          <cell r="O626">
            <v>0</v>
          </cell>
          <cell r="P626">
            <v>31.66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Power Systems</v>
          </cell>
          <cell r="C627">
            <v>374</v>
          </cell>
          <cell r="D627" t="str">
            <v>Not A &amp; G</v>
          </cell>
          <cell r="E627">
            <v>9730</v>
          </cell>
          <cell r="F627" t="str">
            <v>Prot &amp; Cntrl - North Area</v>
          </cell>
          <cell r="G627" t="str">
            <v>XM</v>
          </cell>
          <cell r="H627" t="str">
            <v>I</v>
          </cell>
          <cell r="I627" t="str">
            <v>01DE3</v>
          </cell>
          <cell r="J627" t="str">
            <v>ENGINEER I</v>
          </cell>
          <cell r="K627">
            <v>1</v>
          </cell>
          <cell r="L627">
            <v>28.85</v>
          </cell>
          <cell r="M627">
            <v>28.85</v>
          </cell>
          <cell r="N627" t="str">
            <v>Spv/Sup</v>
          </cell>
          <cell r="O627">
            <v>0</v>
          </cell>
          <cell r="P627">
            <v>28.85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Power Systems</v>
          </cell>
          <cell r="C628">
            <v>374</v>
          </cell>
          <cell r="D628" t="str">
            <v>Not A &amp; G</v>
          </cell>
          <cell r="E628">
            <v>9730</v>
          </cell>
          <cell r="F628" t="str">
            <v>Prot &amp; Cntrl - North Area</v>
          </cell>
          <cell r="G628" t="str">
            <v>XM</v>
          </cell>
          <cell r="H628" t="str">
            <v>I</v>
          </cell>
          <cell r="I628" t="str">
            <v>01T2A</v>
          </cell>
          <cell r="J628" t="str">
            <v>PROTECTION &amp; CONTROL SPECIALIS</v>
          </cell>
          <cell r="K628">
            <v>1</v>
          </cell>
          <cell r="L628">
            <v>23.31</v>
          </cell>
          <cell r="M628">
            <v>23.31</v>
          </cell>
          <cell r="N628" t="str">
            <v>Spv/Sup</v>
          </cell>
          <cell r="O628">
            <v>0</v>
          </cell>
          <cell r="P628">
            <v>23.31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Power Systems</v>
          </cell>
          <cell r="C629">
            <v>374</v>
          </cell>
          <cell r="D629" t="str">
            <v>Not A &amp; G</v>
          </cell>
          <cell r="E629">
            <v>9730</v>
          </cell>
          <cell r="F629" t="str">
            <v>Prot &amp; Cntrl - North Area</v>
          </cell>
          <cell r="G629" t="str">
            <v>XM</v>
          </cell>
          <cell r="H629" t="str">
            <v>S</v>
          </cell>
          <cell r="I629" t="str">
            <v>01T42</v>
          </cell>
          <cell r="J629" t="str">
            <v>PGD OPERATIONS LEADER II</v>
          </cell>
          <cell r="K629">
            <v>1</v>
          </cell>
          <cell r="L629">
            <v>40.46</v>
          </cell>
          <cell r="M629">
            <v>40.46</v>
          </cell>
          <cell r="N629" t="str">
            <v>Spv/Sup</v>
          </cell>
          <cell r="O629">
            <v>0</v>
          </cell>
          <cell r="P629">
            <v>40.46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Power Systems</v>
          </cell>
          <cell r="C630">
            <v>374</v>
          </cell>
          <cell r="D630" t="str">
            <v>Not A &amp; G</v>
          </cell>
          <cell r="E630">
            <v>9730</v>
          </cell>
          <cell r="F630" t="str">
            <v>Prot &amp; Cntrl - North Area</v>
          </cell>
          <cell r="G630" t="str">
            <v>XM</v>
          </cell>
          <cell r="H630" t="str">
            <v>I</v>
          </cell>
          <cell r="I630" t="str">
            <v>01TB6</v>
          </cell>
          <cell r="J630" t="str">
            <v>ENGINEER II POWER DELIVERY</v>
          </cell>
          <cell r="K630">
            <v>1</v>
          </cell>
          <cell r="L630">
            <v>26</v>
          </cell>
          <cell r="M630">
            <v>26</v>
          </cell>
          <cell r="N630" t="str">
            <v>Spv/Sup</v>
          </cell>
          <cell r="O630">
            <v>0</v>
          </cell>
          <cell r="P630">
            <v>26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Power Systems</v>
          </cell>
          <cell r="C631">
            <v>374</v>
          </cell>
          <cell r="D631" t="str">
            <v>Not A &amp; G</v>
          </cell>
          <cell r="E631">
            <v>9730</v>
          </cell>
          <cell r="F631" t="str">
            <v>Prot &amp; Cntrl - North Area</v>
          </cell>
          <cell r="G631" t="str">
            <v>XM</v>
          </cell>
          <cell r="H631" t="str">
            <v>I</v>
          </cell>
          <cell r="I631" t="str">
            <v>01TH6</v>
          </cell>
          <cell r="J631" t="str">
            <v>ASSOCIATE ENGINEER POWER DELIV</v>
          </cell>
          <cell r="K631">
            <v>2</v>
          </cell>
          <cell r="L631">
            <v>23.31</v>
          </cell>
          <cell r="M631">
            <v>46.62</v>
          </cell>
          <cell r="N631" t="str">
            <v>Spv/Sup</v>
          </cell>
          <cell r="O631">
            <v>0</v>
          </cell>
          <cell r="P631">
            <v>46.62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Power Systems</v>
          </cell>
          <cell r="C632">
            <v>374</v>
          </cell>
          <cell r="D632" t="str">
            <v>Not A &amp; G</v>
          </cell>
          <cell r="E632">
            <v>9730</v>
          </cell>
          <cell r="F632" t="str">
            <v>Prot &amp; Cntrl - North Area</v>
          </cell>
          <cell r="G632" t="str">
            <v>XM</v>
          </cell>
          <cell r="H632" t="str">
            <v>I</v>
          </cell>
          <cell r="I632" t="str">
            <v>01TJ5</v>
          </cell>
          <cell r="J632" t="str">
            <v>SR ENGINEER POWER DELIVERY</v>
          </cell>
          <cell r="K632">
            <v>1</v>
          </cell>
          <cell r="L632">
            <v>34.840000000000003</v>
          </cell>
          <cell r="M632">
            <v>34.840000000000003</v>
          </cell>
          <cell r="N632" t="str">
            <v>Spv/Sup</v>
          </cell>
          <cell r="O632">
            <v>0</v>
          </cell>
          <cell r="P632">
            <v>34.840000000000003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Power Systems</v>
          </cell>
          <cell r="C633">
            <v>374</v>
          </cell>
          <cell r="D633" t="str">
            <v>Not A &amp; G</v>
          </cell>
          <cell r="E633">
            <v>9730</v>
          </cell>
          <cell r="F633" t="str">
            <v>Prot &amp; Cntrl - North Area</v>
          </cell>
          <cell r="G633" t="str">
            <v>XM</v>
          </cell>
          <cell r="H633" t="str">
            <v>I</v>
          </cell>
          <cell r="I633" t="str">
            <v>01TJ5</v>
          </cell>
          <cell r="J633" t="str">
            <v>SR ENGINEER POWER DELIVERY</v>
          </cell>
          <cell r="K633">
            <v>1</v>
          </cell>
          <cell r="L633">
            <v>34.880000000000003</v>
          </cell>
          <cell r="M633">
            <v>34.880000000000003</v>
          </cell>
          <cell r="N633" t="str">
            <v>Spv/Sup</v>
          </cell>
          <cell r="O633">
            <v>0</v>
          </cell>
          <cell r="P633">
            <v>34.880000000000003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Power Systems</v>
          </cell>
          <cell r="C634">
            <v>374</v>
          </cell>
          <cell r="D634" t="str">
            <v>Not A &amp; G</v>
          </cell>
          <cell r="E634">
            <v>9730</v>
          </cell>
          <cell r="F634" t="str">
            <v>Prot &amp; Cntrl - North Area</v>
          </cell>
          <cell r="G634" t="str">
            <v>XM</v>
          </cell>
          <cell r="H634" t="str">
            <v>I</v>
          </cell>
          <cell r="I634" t="str">
            <v>01TJ5</v>
          </cell>
          <cell r="J634" t="str">
            <v>SR ENGINEER POWER DELIVERY</v>
          </cell>
          <cell r="K634">
            <v>1</v>
          </cell>
          <cell r="L634">
            <v>36.44</v>
          </cell>
          <cell r="M634">
            <v>36.44</v>
          </cell>
          <cell r="N634" t="str">
            <v>Spv/Sup</v>
          </cell>
          <cell r="O634">
            <v>0</v>
          </cell>
          <cell r="P634">
            <v>36.44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Power Systems</v>
          </cell>
          <cell r="C635">
            <v>374</v>
          </cell>
          <cell r="D635" t="str">
            <v>Not A &amp; G</v>
          </cell>
          <cell r="E635">
            <v>9730</v>
          </cell>
          <cell r="F635" t="str">
            <v>Prot &amp; Cntrl - North Area</v>
          </cell>
          <cell r="G635" t="str">
            <v>XM</v>
          </cell>
          <cell r="H635" t="str">
            <v>I</v>
          </cell>
          <cell r="I635" t="str">
            <v>01TJ5</v>
          </cell>
          <cell r="J635" t="str">
            <v>SR ENGINEER POWER DELIVERY</v>
          </cell>
          <cell r="K635">
            <v>1</v>
          </cell>
          <cell r="L635">
            <v>36.5</v>
          </cell>
          <cell r="M635">
            <v>36.5</v>
          </cell>
          <cell r="N635" t="str">
            <v>Spv/Sup</v>
          </cell>
          <cell r="O635">
            <v>0</v>
          </cell>
          <cell r="P635">
            <v>36.5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Power Systems</v>
          </cell>
          <cell r="C636">
            <v>374</v>
          </cell>
          <cell r="D636" t="str">
            <v>Not A &amp; G</v>
          </cell>
          <cell r="E636">
            <v>9730</v>
          </cell>
          <cell r="F636" t="str">
            <v>Prot &amp; Cntrl - North Area</v>
          </cell>
          <cell r="G636" t="str">
            <v>XM</v>
          </cell>
          <cell r="H636" t="str">
            <v>I</v>
          </cell>
          <cell r="I636" t="str">
            <v>01TJ5</v>
          </cell>
          <cell r="J636" t="str">
            <v>SR ENGINEER POWER DELIVERY</v>
          </cell>
          <cell r="K636">
            <v>1</v>
          </cell>
          <cell r="L636">
            <v>36.99</v>
          </cell>
          <cell r="M636">
            <v>36.99</v>
          </cell>
          <cell r="N636" t="str">
            <v>Spv/Sup</v>
          </cell>
          <cell r="O636">
            <v>0</v>
          </cell>
          <cell r="P636">
            <v>36.99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Power Systems</v>
          </cell>
          <cell r="C637">
            <v>374</v>
          </cell>
          <cell r="D637" t="str">
            <v>Not A &amp; G</v>
          </cell>
          <cell r="E637">
            <v>9730</v>
          </cell>
          <cell r="F637" t="str">
            <v>Prot &amp; Cntrl - North Area</v>
          </cell>
          <cell r="G637" t="str">
            <v>XM</v>
          </cell>
          <cell r="H637" t="str">
            <v>I</v>
          </cell>
          <cell r="I637" t="str">
            <v>01TJ5</v>
          </cell>
          <cell r="J637" t="str">
            <v>SR ENGINEER POWER DELIVERY</v>
          </cell>
          <cell r="K637">
            <v>1</v>
          </cell>
          <cell r="L637">
            <v>37.24</v>
          </cell>
          <cell r="M637">
            <v>37.24</v>
          </cell>
          <cell r="N637" t="str">
            <v>Spv/Sup</v>
          </cell>
          <cell r="O637">
            <v>0</v>
          </cell>
          <cell r="P637">
            <v>37.24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Power Systems</v>
          </cell>
          <cell r="C638">
            <v>374</v>
          </cell>
          <cell r="D638" t="str">
            <v>Not A &amp; G</v>
          </cell>
          <cell r="E638">
            <v>9730</v>
          </cell>
          <cell r="F638" t="str">
            <v>Prot &amp; Cntrl - North Area</v>
          </cell>
          <cell r="G638" t="str">
            <v>XM</v>
          </cell>
          <cell r="H638" t="str">
            <v>I</v>
          </cell>
          <cell r="I638" t="str">
            <v>01TJ5</v>
          </cell>
          <cell r="J638" t="str">
            <v>SR ENGINEER POWER DELIVERY</v>
          </cell>
          <cell r="K638">
            <v>1</v>
          </cell>
          <cell r="L638">
            <v>37.28</v>
          </cell>
          <cell r="M638">
            <v>37.28</v>
          </cell>
          <cell r="N638" t="str">
            <v>Spv/Sup</v>
          </cell>
          <cell r="O638">
            <v>0</v>
          </cell>
          <cell r="P638">
            <v>37.28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Power Systems</v>
          </cell>
          <cell r="C639">
            <v>384</v>
          </cell>
          <cell r="D639" t="str">
            <v>A &amp; G</v>
          </cell>
          <cell r="E639">
            <v>315</v>
          </cell>
          <cell r="F639" t="str">
            <v>Subst Oper &amp; Plan</v>
          </cell>
          <cell r="G639" t="str">
            <v>XM</v>
          </cell>
          <cell r="H639" t="str">
            <v>P</v>
          </cell>
          <cell r="I639" t="str">
            <v>01DE5</v>
          </cell>
          <cell r="J639" t="str">
            <v>PRINCIPAL ENGINEER</v>
          </cell>
          <cell r="K639">
            <v>1</v>
          </cell>
          <cell r="L639">
            <v>40.43</v>
          </cell>
          <cell r="M639">
            <v>40.43</v>
          </cell>
          <cell r="N639" t="str">
            <v>A &amp; G</v>
          </cell>
          <cell r="O639">
            <v>40.43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Power Systems</v>
          </cell>
          <cell r="C640">
            <v>384</v>
          </cell>
          <cell r="D640" t="str">
            <v>A &amp; G</v>
          </cell>
          <cell r="E640">
            <v>315</v>
          </cell>
          <cell r="F640" t="str">
            <v>Subst Oper &amp; Plan</v>
          </cell>
          <cell r="G640" t="str">
            <v>XM</v>
          </cell>
          <cell r="H640" t="str">
            <v>P</v>
          </cell>
          <cell r="I640" t="str">
            <v>01DE5</v>
          </cell>
          <cell r="J640" t="str">
            <v>PRINCIPAL ENGINEER</v>
          </cell>
          <cell r="K640">
            <v>1</v>
          </cell>
          <cell r="L640">
            <v>40.9</v>
          </cell>
          <cell r="M640">
            <v>40.9</v>
          </cell>
          <cell r="N640" t="str">
            <v>A &amp; G</v>
          </cell>
          <cell r="O640">
            <v>40.9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Power Systems</v>
          </cell>
          <cell r="C641">
            <v>384</v>
          </cell>
          <cell r="D641" t="str">
            <v>A &amp; G</v>
          </cell>
          <cell r="E641">
            <v>315</v>
          </cell>
          <cell r="F641" t="str">
            <v>Subst Oper &amp; Plan</v>
          </cell>
          <cell r="G641" t="str">
            <v>XM</v>
          </cell>
          <cell r="H641" t="str">
            <v>P</v>
          </cell>
          <cell r="I641" t="str">
            <v>01DE5</v>
          </cell>
          <cell r="J641" t="str">
            <v>PRINCIPAL ENGINEER</v>
          </cell>
          <cell r="K641">
            <v>1</v>
          </cell>
          <cell r="L641">
            <v>41.18</v>
          </cell>
          <cell r="M641">
            <v>41.18</v>
          </cell>
          <cell r="N641" t="str">
            <v>A &amp; G</v>
          </cell>
          <cell r="O641">
            <v>41.18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Power Systems</v>
          </cell>
          <cell r="C642">
            <v>384</v>
          </cell>
          <cell r="D642" t="str">
            <v>A &amp; G</v>
          </cell>
          <cell r="E642">
            <v>315</v>
          </cell>
          <cell r="F642" t="str">
            <v>Subst Oper &amp; Plan</v>
          </cell>
          <cell r="G642" t="str">
            <v>XM</v>
          </cell>
          <cell r="H642" t="str">
            <v>I</v>
          </cell>
          <cell r="I642" t="str">
            <v>01DE9</v>
          </cell>
          <cell r="J642" t="str">
            <v>ANALYST I</v>
          </cell>
          <cell r="K642">
            <v>1</v>
          </cell>
          <cell r="L642">
            <v>33.25</v>
          </cell>
          <cell r="M642">
            <v>33.25</v>
          </cell>
          <cell r="N642" t="str">
            <v>A &amp; G</v>
          </cell>
          <cell r="O642">
            <v>33.25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Power Systems</v>
          </cell>
          <cell r="C643">
            <v>384</v>
          </cell>
          <cell r="D643" t="str">
            <v>A &amp; G</v>
          </cell>
          <cell r="E643">
            <v>315</v>
          </cell>
          <cell r="F643" t="str">
            <v>Subst Oper &amp; Plan</v>
          </cell>
          <cell r="G643" t="str">
            <v>XM</v>
          </cell>
          <cell r="H643" t="str">
            <v>I</v>
          </cell>
          <cell r="I643" t="str">
            <v>01T05</v>
          </cell>
          <cell r="J643" t="str">
            <v>SR SPECIALIST</v>
          </cell>
          <cell r="K643">
            <v>1</v>
          </cell>
          <cell r="L643">
            <v>36.03</v>
          </cell>
          <cell r="M643">
            <v>36.03</v>
          </cell>
          <cell r="N643" t="str">
            <v>A &amp; G</v>
          </cell>
          <cell r="O643">
            <v>36.03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Power Systems</v>
          </cell>
          <cell r="C644">
            <v>384</v>
          </cell>
          <cell r="D644" t="str">
            <v>A &amp; G</v>
          </cell>
          <cell r="E644">
            <v>315</v>
          </cell>
          <cell r="F644" t="str">
            <v>Subst Oper &amp; Plan</v>
          </cell>
          <cell r="G644" t="str">
            <v>XM</v>
          </cell>
          <cell r="H644" t="str">
            <v>I</v>
          </cell>
          <cell r="I644" t="str">
            <v>01T05</v>
          </cell>
          <cell r="J644" t="str">
            <v>SR SPECIALIST</v>
          </cell>
          <cell r="K644">
            <v>1</v>
          </cell>
          <cell r="L644">
            <v>36.340000000000003</v>
          </cell>
          <cell r="M644">
            <v>36.340000000000003</v>
          </cell>
          <cell r="N644" t="str">
            <v>A &amp; G</v>
          </cell>
          <cell r="O644">
            <v>36.340000000000003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Power Systems</v>
          </cell>
          <cell r="C645">
            <v>384</v>
          </cell>
          <cell r="D645" t="str">
            <v>A &amp; G</v>
          </cell>
          <cell r="E645">
            <v>315</v>
          </cell>
          <cell r="F645" t="str">
            <v>Subst Oper &amp; Plan</v>
          </cell>
          <cell r="G645" t="str">
            <v>XM</v>
          </cell>
          <cell r="H645" t="str">
            <v>M</v>
          </cell>
          <cell r="I645" t="str">
            <v>01T84</v>
          </cell>
          <cell r="J645" t="str">
            <v>STATION OPERATIONS MGR</v>
          </cell>
          <cell r="K645">
            <v>1</v>
          </cell>
          <cell r="L645">
            <v>59.91</v>
          </cell>
          <cell r="M645">
            <v>59.91</v>
          </cell>
          <cell r="N645" t="str">
            <v>A &amp; G</v>
          </cell>
          <cell r="O645">
            <v>59.91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Power Systems</v>
          </cell>
          <cell r="C646">
            <v>384</v>
          </cell>
          <cell r="D646" t="str">
            <v>A &amp; G</v>
          </cell>
          <cell r="E646">
            <v>315</v>
          </cell>
          <cell r="F646" t="str">
            <v>Subst Oper &amp; Plan</v>
          </cell>
          <cell r="G646" t="str">
            <v>XM</v>
          </cell>
          <cell r="H646" t="str">
            <v>M</v>
          </cell>
          <cell r="I646" t="str">
            <v>01T85</v>
          </cell>
          <cell r="J646" t="str">
            <v>POWERY DELIVERY AREA MGR III</v>
          </cell>
          <cell r="K646">
            <v>1</v>
          </cell>
          <cell r="L646">
            <v>49.46</v>
          </cell>
          <cell r="M646">
            <v>49.46</v>
          </cell>
          <cell r="N646" t="str">
            <v>A &amp; G</v>
          </cell>
          <cell r="O646">
            <v>49.46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Power Systems</v>
          </cell>
          <cell r="C647">
            <v>384</v>
          </cell>
          <cell r="D647" t="str">
            <v>A &amp; G</v>
          </cell>
          <cell r="E647">
            <v>315</v>
          </cell>
          <cell r="F647" t="str">
            <v>Subst Oper &amp; Plan</v>
          </cell>
          <cell r="G647" t="str">
            <v>XM</v>
          </cell>
          <cell r="H647" t="str">
            <v>I</v>
          </cell>
          <cell r="I647" t="str">
            <v>01TB6</v>
          </cell>
          <cell r="J647" t="str">
            <v>ENGINEER II POWER DELIVERY</v>
          </cell>
          <cell r="K647">
            <v>1</v>
          </cell>
          <cell r="L647">
            <v>26.09</v>
          </cell>
          <cell r="M647">
            <v>26.09</v>
          </cell>
          <cell r="N647" t="str">
            <v>A &amp; G</v>
          </cell>
          <cell r="O647">
            <v>26.09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Power Systems</v>
          </cell>
          <cell r="C648">
            <v>384</v>
          </cell>
          <cell r="D648" t="str">
            <v>A &amp; G</v>
          </cell>
          <cell r="E648">
            <v>315</v>
          </cell>
          <cell r="F648" t="str">
            <v>Subst Oper &amp; Plan</v>
          </cell>
          <cell r="G648" t="str">
            <v>XM</v>
          </cell>
          <cell r="H648" t="str">
            <v>P</v>
          </cell>
          <cell r="I648" t="str">
            <v>01TD4</v>
          </cell>
          <cell r="J648" t="str">
            <v>STAFF ENGINEER TRANSMISSION DE</v>
          </cell>
          <cell r="K648">
            <v>1</v>
          </cell>
          <cell r="L648">
            <v>45.28</v>
          </cell>
          <cell r="M648">
            <v>45.28</v>
          </cell>
          <cell r="N648" t="str">
            <v>A &amp; G</v>
          </cell>
          <cell r="O648">
            <v>45.28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Power Systems</v>
          </cell>
          <cell r="C649">
            <v>384</v>
          </cell>
          <cell r="D649" t="str">
            <v>A &amp; G</v>
          </cell>
          <cell r="E649">
            <v>315</v>
          </cell>
          <cell r="F649" t="str">
            <v>Subst Oper &amp; Plan</v>
          </cell>
          <cell r="G649" t="str">
            <v>XM</v>
          </cell>
          <cell r="H649" t="str">
            <v>D</v>
          </cell>
          <cell r="I649" t="str">
            <v>01TE2</v>
          </cell>
          <cell r="J649" t="str">
            <v>DIRECTOR SUBSTATION</v>
          </cell>
          <cell r="K649">
            <v>1</v>
          </cell>
          <cell r="L649">
            <v>68.459999999999994</v>
          </cell>
          <cell r="M649">
            <v>68.459999999999994</v>
          </cell>
          <cell r="N649" t="str">
            <v>A &amp; G</v>
          </cell>
          <cell r="O649">
            <v>68.459999999999994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Power Systems</v>
          </cell>
          <cell r="C650">
            <v>384</v>
          </cell>
          <cell r="D650" t="str">
            <v>A &amp; G</v>
          </cell>
          <cell r="E650">
            <v>315</v>
          </cell>
          <cell r="F650" t="str">
            <v>Subst Oper &amp; Plan</v>
          </cell>
          <cell r="G650" t="str">
            <v>XM</v>
          </cell>
          <cell r="H650" t="str">
            <v>I</v>
          </cell>
          <cell r="I650" t="str">
            <v>01TJ5</v>
          </cell>
          <cell r="J650" t="str">
            <v>SR ENGINEER POWER DELIVERY</v>
          </cell>
          <cell r="K650">
            <v>1</v>
          </cell>
          <cell r="L650">
            <v>35.54</v>
          </cell>
          <cell r="M650">
            <v>35.54</v>
          </cell>
          <cell r="N650" t="str">
            <v>A &amp; G</v>
          </cell>
          <cell r="O650">
            <v>35.54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Power Systems</v>
          </cell>
          <cell r="C651">
            <v>384</v>
          </cell>
          <cell r="D651" t="str">
            <v>A &amp; G</v>
          </cell>
          <cell r="E651">
            <v>315</v>
          </cell>
          <cell r="F651" t="str">
            <v>Subst Oper &amp; Plan</v>
          </cell>
          <cell r="G651" t="str">
            <v>XM</v>
          </cell>
          <cell r="H651" t="str">
            <v>I</v>
          </cell>
          <cell r="I651" t="str">
            <v>01TJ5</v>
          </cell>
          <cell r="J651" t="str">
            <v>SR ENGINEER POWER DELIVERY</v>
          </cell>
          <cell r="K651">
            <v>2</v>
          </cell>
          <cell r="L651">
            <v>36.340000000000003</v>
          </cell>
          <cell r="M651">
            <v>72.680000000000007</v>
          </cell>
          <cell r="N651" t="str">
            <v>A &amp; G</v>
          </cell>
          <cell r="O651">
            <v>72.680000000000007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Power Systems</v>
          </cell>
          <cell r="C652">
            <v>384</v>
          </cell>
          <cell r="D652" t="str">
            <v>A &amp; G</v>
          </cell>
          <cell r="E652">
            <v>315</v>
          </cell>
          <cell r="F652" t="str">
            <v>Subst Oper &amp; Plan</v>
          </cell>
          <cell r="G652" t="str">
            <v>XM</v>
          </cell>
          <cell r="H652" t="str">
            <v>I</v>
          </cell>
          <cell r="I652" t="str">
            <v>01TJ5</v>
          </cell>
          <cell r="J652" t="str">
            <v>SR ENGINEER POWER DELIVERY</v>
          </cell>
          <cell r="K652">
            <v>1</v>
          </cell>
          <cell r="L652">
            <v>36.71</v>
          </cell>
          <cell r="M652">
            <v>36.71</v>
          </cell>
          <cell r="N652" t="str">
            <v>A &amp; G</v>
          </cell>
          <cell r="O652">
            <v>36.71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Power Systems</v>
          </cell>
          <cell r="C653">
            <v>384</v>
          </cell>
          <cell r="D653" t="str">
            <v>A &amp; G</v>
          </cell>
          <cell r="E653">
            <v>315</v>
          </cell>
          <cell r="F653" t="str">
            <v>Subst Oper &amp; Plan</v>
          </cell>
          <cell r="G653" t="str">
            <v>XM</v>
          </cell>
          <cell r="H653" t="str">
            <v>I</v>
          </cell>
          <cell r="I653" t="str">
            <v>01TJ5</v>
          </cell>
          <cell r="J653" t="str">
            <v>SR ENGINEER POWER DELIVERY</v>
          </cell>
          <cell r="K653">
            <v>1</v>
          </cell>
          <cell r="L653">
            <v>36.89</v>
          </cell>
          <cell r="M653">
            <v>36.89</v>
          </cell>
          <cell r="N653" t="str">
            <v>A &amp; G</v>
          </cell>
          <cell r="O653">
            <v>36.89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Power Systems</v>
          </cell>
          <cell r="C654">
            <v>384</v>
          </cell>
          <cell r="D654" t="str">
            <v>A &amp; G</v>
          </cell>
          <cell r="E654">
            <v>315</v>
          </cell>
          <cell r="F654" t="str">
            <v>Subst Oper &amp; Plan</v>
          </cell>
          <cell r="G654" t="str">
            <v>XM</v>
          </cell>
          <cell r="H654" t="str">
            <v>I</v>
          </cell>
          <cell r="I654" t="str">
            <v>01TJ5</v>
          </cell>
          <cell r="J654" t="str">
            <v>SR ENGINEER POWER DELIVERY</v>
          </cell>
          <cell r="K654">
            <v>1</v>
          </cell>
          <cell r="L654">
            <v>37.450000000000003</v>
          </cell>
          <cell r="M654">
            <v>37.450000000000003</v>
          </cell>
          <cell r="N654" t="str">
            <v>A &amp; G</v>
          </cell>
          <cell r="O654">
            <v>37.450000000000003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Power Systems</v>
          </cell>
          <cell r="C655">
            <v>384</v>
          </cell>
          <cell r="D655" t="str">
            <v>A &amp; G</v>
          </cell>
          <cell r="E655">
            <v>315</v>
          </cell>
          <cell r="F655" t="str">
            <v>Subst Oper &amp; Plan</v>
          </cell>
          <cell r="G655" t="str">
            <v>XM</v>
          </cell>
          <cell r="H655" t="str">
            <v>I</v>
          </cell>
          <cell r="I655" t="str">
            <v>01TK5</v>
          </cell>
          <cell r="J655" t="str">
            <v>ENGINEER I POWER DELIVERY</v>
          </cell>
          <cell r="K655">
            <v>1</v>
          </cell>
          <cell r="L655">
            <v>32.799999999999997</v>
          </cell>
          <cell r="M655">
            <v>32.799999999999997</v>
          </cell>
          <cell r="N655" t="str">
            <v>A &amp; G</v>
          </cell>
          <cell r="O655">
            <v>32.799999999999997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Power Systems</v>
          </cell>
          <cell r="C656">
            <v>384</v>
          </cell>
          <cell r="D656" t="str">
            <v>A &amp; G</v>
          </cell>
          <cell r="E656">
            <v>315</v>
          </cell>
          <cell r="F656" t="str">
            <v>Subst Oper &amp; Plan</v>
          </cell>
          <cell r="G656" t="str">
            <v>XM</v>
          </cell>
          <cell r="H656" t="str">
            <v>S</v>
          </cell>
          <cell r="I656" t="str">
            <v>01TW7</v>
          </cell>
          <cell r="J656" t="str">
            <v>COMPONENT TEAM MGR I</v>
          </cell>
          <cell r="K656">
            <v>1</v>
          </cell>
          <cell r="L656">
            <v>43.29</v>
          </cell>
          <cell r="M656">
            <v>43.29</v>
          </cell>
          <cell r="N656" t="str">
            <v>A &amp; G</v>
          </cell>
          <cell r="O656">
            <v>43.29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Power Systems</v>
          </cell>
          <cell r="C657">
            <v>384</v>
          </cell>
          <cell r="D657" t="str">
            <v>A &amp; G</v>
          </cell>
          <cell r="E657">
            <v>315</v>
          </cell>
          <cell r="F657" t="str">
            <v>Subst Oper &amp; Plan</v>
          </cell>
          <cell r="G657" t="str">
            <v>XM</v>
          </cell>
          <cell r="H657" t="str">
            <v>S</v>
          </cell>
          <cell r="I657" t="str">
            <v>01TW7</v>
          </cell>
          <cell r="J657" t="str">
            <v>COMPONENT TEAM MGR I</v>
          </cell>
          <cell r="K657">
            <v>1</v>
          </cell>
          <cell r="L657">
            <v>43.39</v>
          </cell>
          <cell r="M657">
            <v>43.39</v>
          </cell>
          <cell r="N657" t="str">
            <v>A &amp; G</v>
          </cell>
          <cell r="O657">
            <v>43.39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Power Systems</v>
          </cell>
          <cell r="C658">
            <v>384</v>
          </cell>
          <cell r="D658" t="str">
            <v>A &amp; G</v>
          </cell>
          <cell r="E658">
            <v>315</v>
          </cell>
          <cell r="F658" t="str">
            <v>Subst Oper &amp; Plan</v>
          </cell>
          <cell r="G658" t="str">
            <v>XM</v>
          </cell>
          <cell r="H658" t="str">
            <v>S</v>
          </cell>
          <cell r="I658" t="str">
            <v>01TW7</v>
          </cell>
          <cell r="J658" t="str">
            <v>COMPONENT TEAM MGR I</v>
          </cell>
          <cell r="K658">
            <v>1</v>
          </cell>
          <cell r="L658">
            <v>44.89</v>
          </cell>
          <cell r="M658">
            <v>44.89</v>
          </cell>
          <cell r="N658" t="str">
            <v>A &amp; G</v>
          </cell>
          <cell r="O658">
            <v>44.89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Power Systems</v>
          </cell>
          <cell r="C659">
            <v>384</v>
          </cell>
          <cell r="D659" t="str">
            <v>A &amp; G</v>
          </cell>
          <cell r="E659">
            <v>315</v>
          </cell>
          <cell r="F659" t="str">
            <v>Subst Oper &amp; Plan</v>
          </cell>
          <cell r="G659" t="str">
            <v>XM</v>
          </cell>
          <cell r="H659" t="str">
            <v>I</v>
          </cell>
          <cell r="I659" t="str">
            <v>01TX4</v>
          </cell>
          <cell r="J659" t="str">
            <v>PROTECTION &amp; CONTROL COORDINAT</v>
          </cell>
          <cell r="K659">
            <v>1</v>
          </cell>
          <cell r="L659">
            <v>43.63</v>
          </cell>
          <cell r="M659">
            <v>43.63</v>
          </cell>
          <cell r="N659" t="str">
            <v>A &amp; G</v>
          </cell>
          <cell r="O659">
            <v>43.63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Power Systems</v>
          </cell>
          <cell r="C660">
            <v>384</v>
          </cell>
          <cell r="D660" t="str">
            <v>A &amp; G</v>
          </cell>
          <cell r="E660">
            <v>315</v>
          </cell>
          <cell r="F660" t="str">
            <v>Subst Oper &amp; Plan</v>
          </cell>
          <cell r="G660" t="str">
            <v>XM</v>
          </cell>
          <cell r="H660" t="str">
            <v>I</v>
          </cell>
          <cell r="I660" t="str">
            <v>01W53</v>
          </cell>
          <cell r="J660" t="str">
            <v>PROJECT MGR</v>
          </cell>
          <cell r="K660">
            <v>1</v>
          </cell>
          <cell r="L660">
            <v>50.41</v>
          </cell>
          <cell r="M660">
            <v>50.41</v>
          </cell>
          <cell r="N660" t="str">
            <v>A &amp; G</v>
          </cell>
          <cell r="O660">
            <v>50.41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Power Systems</v>
          </cell>
          <cell r="C661">
            <v>384</v>
          </cell>
          <cell r="D661" t="str">
            <v>A &amp; G</v>
          </cell>
          <cell r="E661">
            <v>315</v>
          </cell>
          <cell r="F661" t="str">
            <v>Subst Oper &amp; Plan</v>
          </cell>
          <cell r="G661" t="str">
            <v>XM</v>
          </cell>
          <cell r="H661" t="str">
            <v>P</v>
          </cell>
          <cell r="I661" t="str">
            <v>01WVC</v>
          </cell>
          <cell r="J661" t="str">
            <v>STATISTICAL SPECIALIST</v>
          </cell>
          <cell r="K661">
            <v>1</v>
          </cell>
          <cell r="L661">
            <v>40.5</v>
          </cell>
          <cell r="M661">
            <v>40.5</v>
          </cell>
          <cell r="N661" t="str">
            <v>A &amp; G</v>
          </cell>
          <cell r="O661">
            <v>40.5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Power Systems</v>
          </cell>
          <cell r="C662">
            <v>384</v>
          </cell>
          <cell r="D662" t="str">
            <v>A &amp; G</v>
          </cell>
          <cell r="E662">
            <v>315</v>
          </cell>
          <cell r="F662" t="str">
            <v>Subst Oper &amp; Plan</v>
          </cell>
          <cell r="G662" t="str">
            <v>NB</v>
          </cell>
          <cell r="H662" t="str">
            <v>I</v>
          </cell>
          <cell r="I662" t="str">
            <v>01X64</v>
          </cell>
          <cell r="J662" t="str">
            <v>ADMINISTRATIVE TECHNICIAN</v>
          </cell>
          <cell r="K662">
            <v>1</v>
          </cell>
          <cell r="L662">
            <v>21.04</v>
          </cell>
          <cell r="M662">
            <v>21.04</v>
          </cell>
          <cell r="N662" t="str">
            <v>A &amp; G</v>
          </cell>
          <cell r="O662">
            <v>21.04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Power Systems</v>
          </cell>
          <cell r="C663">
            <v>407</v>
          </cell>
          <cell r="D663" t="str">
            <v>Not A &amp; G</v>
          </cell>
          <cell r="E663">
            <v>4059</v>
          </cell>
          <cell r="F663" t="str">
            <v>Palm Bch So - Subst Supv</v>
          </cell>
          <cell r="G663" t="str">
            <v>XM</v>
          </cell>
          <cell r="H663" t="str">
            <v>M</v>
          </cell>
          <cell r="I663" t="str">
            <v>01T87</v>
          </cell>
          <cell r="J663" t="str">
            <v>POWER DELIVERY AREA MGR II</v>
          </cell>
          <cell r="K663">
            <v>1</v>
          </cell>
          <cell r="L663">
            <v>54.45</v>
          </cell>
          <cell r="M663">
            <v>54.45</v>
          </cell>
          <cell r="N663" t="str">
            <v>Spv/Sup</v>
          </cell>
          <cell r="O663">
            <v>0</v>
          </cell>
          <cell r="P663">
            <v>54.45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Power Systems</v>
          </cell>
          <cell r="C664">
            <v>407</v>
          </cell>
          <cell r="D664" t="str">
            <v>Not A &amp; G</v>
          </cell>
          <cell r="E664">
            <v>4059</v>
          </cell>
          <cell r="F664" t="str">
            <v>Palm Bch So - Subst Supv</v>
          </cell>
          <cell r="G664" t="str">
            <v>XM</v>
          </cell>
          <cell r="H664" t="str">
            <v>I</v>
          </cell>
          <cell r="I664" t="str">
            <v>01TJ5</v>
          </cell>
          <cell r="J664" t="str">
            <v>SR ENGINEER POWER DELIVERY</v>
          </cell>
          <cell r="K664">
            <v>1</v>
          </cell>
          <cell r="L664">
            <v>35.85</v>
          </cell>
          <cell r="M664">
            <v>35.85</v>
          </cell>
          <cell r="N664" t="str">
            <v>Spv/Sup</v>
          </cell>
          <cell r="O664">
            <v>0</v>
          </cell>
          <cell r="P664">
            <v>35.85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Power Systems</v>
          </cell>
          <cell r="C665">
            <v>407</v>
          </cell>
          <cell r="D665" t="str">
            <v>Not A &amp; G</v>
          </cell>
          <cell r="E665">
            <v>4051</v>
          </cell>
          <cell r="F665" t="str">
            <v>Palm Bch So - Subst Crew</v>
          </cell>
          <cell r="G665" t="str">
            <v>BU</v>
          </cell>
          <cell r="H665" t="str">
            <v>I</v>
          </cell>
          <cell r="I665" t="str">
            <v>05330</v>
          </cell>
          <cell r="J665" t="str">
            <v>ELEC SUBST</v>
          </cell>
          <cell r="K665">
            <v>3</v>
          </cell>
          <cell r="L665">
            <v>26.04</v>
          </cell>
          <cell r="M665">
            <v>78.12</v>
          </cell>
          <cell r="N665" t="str">
            <v>Line</v>
          </cell>
          <cell r="O665">
            <v>0</v>
          </cell>
          <cell r="P665">
            <v>0</v>
          </cell>
          <cell r="Q665">
            <v>0</v>
          </cell>
          <cell r="R665">
            <v>78.12</v>
          </cell>
          <cell r="S665">
            <v>0</v>
          </cell>
        </row>
        <row r="666">
          <cell r="B666" t="str">
            <v>Power Systems</v>
          </cell>
          <cell r="C666">
            <v>407</v>
          </cell>
          <cell r="D666" t="str">
            <v>Not A &amp; G</v>
          </cell>
          <cell r="E666">
            <v>4052</v>
          </cell>
          <cell r="F666" t="str">
            <v>Palm Bch So - Subst Biwkl</v>
          </cell>
          <cell r="G666" t="str">
            <v>BU</v>
          </cell>
          <cell r="H666" t="str">
            <v>I</v>
          </cell>
          <cell r="I666" t="str">
            <v>05854</v>
          </cell>
          <cell r="J666" t="str">
            <v>CHIEF SUBST ELECT</v>
          </cell>
          <cell r="K666">
            <v>1</v>
          </cell>
          <cell r="L666">
            <v>27.71</v>
          </cell>
          <cell r="M666">
            <v>27.71</v>
          </cell>
          <cell r="N666" t="str">
            <v>Line</v>
          </cell>
          <cell r="O666">
            <v>0</v>
          </cell>
          <cell r="P666">
            <v>0</v>
          </cell>
          <cell r="Q666">
            <v>0</v>
          </cell>
          <cell r="R666">
            <v>27.71</v>
          </cell>
          <cell r="S666">
            <v>0</v>
          </cell>
        </row>
        <row r="667">
          <cell r="B667" t="str">
            <v>Power Systems</v>
          </cell>
          <cell r="C667">
            <v>407</v>
          </cell>
          <cell r="D667" t="str">
            <v>Not A &amp; G</v>
          </cell>
          <cell r="E667">
            <v>4051</v>
          </cell>
          <cell r="F667" t="str">
            <v>Palm Bch So - Subst Crew</v>
          </cell>
          <cell r="G667" t="str">
            <v>BU</v>
          </cell>
          <cell r="H667" t="str">
            <v>I</v>
          </cell>
          <cell r="I667" t="str">
            <v>06189</v>
          </cell>
          <cell r="J667" t="str">
            <v>LEAD ELECT</v>
          </cell>
          <cell r="K667">
            <v>2</v>
          </cell>
          <cell r="L667">
            <v>26.66</v>
          </cell>
          <cell r="M667">
            <v>53.32</v>
          </cell>
          <cell r="N667" t="str">
            <v>Line</v>
          </cell>
          <cell r="O667">
            <v>0</v>
          </cell>
          <cell r="P667">
            <v>0</v>
          </cell>
          <cell r="Q667">
            <v>0</v>
          </cell>
          <cell r="R667">
            <v>53.32</v>
          </cell>
          <cell r="S667">
            <v>0</v>
          </cell>
        </row>
        <row r="668">
          <cell r="B668" t="str">
            <v>Power Systems</v>
          </cell>
          <cell r="C668">
            <v>828</v>
          </cell>
          <cell r="D668" t="str">
            <v>Not A &amp; G</v>
          </cell>
          <cell r="E668">
            <v>8839</v>
          </cell>
          <cell r="F668" t="str">
            <v>Dsbn - Cntrl Supv/Dsgn</v>
          </cell>
          <cell r="G668" t="str">
            <v>XM</v>
          </cell>
          <cell r="H668" t="str">
            <v>I</v>
          </cell>
          <cell r="I668" t="str">
            <v>01MC6</v>
          </cell>
          <cell r="J668" t="str">
            <v>PROJECT DESIGNER I</v>
          </cell>
          <cell r="K668">
            <v>1</v>
          </cell>
          <cell r="L668">
            <v>25</v>
          </cell>
          <cell r="M668">
            <v>25</v>
          </cell>
          <cell r="N668" t="str">
            <v>Spv/Sup</v>
          </cell>
          <cell r="O668">
            <v>0</v>
          </cell>
          <cell r="P668">
            <v>25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Power Systems</v>
          </cell>
          <cell r="C669">
            <v>828</v>
          </cell>
          <cell r="D669" t="str">
            <v>Not A &amp; G</v>
          </cell>
          <cell r="E669">
            <v>8839</v>
          </cell>
          <cell r="F669" t="str">
            <v>Dsbn - Cntrl Supv/Dsgn</v>
          </cell>
          <cell r="G669" t="str">
            <v>XM</v>
          </cell>
          <cell r="H669" t="str">
            <v>I</v>
          </cell>
          <cell r="I669" t="str">
            <v>01MD5</v>
          </cell>
          <cell r="J669" t="str">
            <v>CUSTOMER PROJECT MGR II</v>
          </cell>
          <cell r="K669">
            <v>1</v>
          </cell>
          <cell r="L669">
            <v>23.14</v>
          </cell>
          <cell r="M669">
            <v>23.14</v>
          </cell>
          <cell r="N669" t="str">
            <v>Spv/Sup</v>
          </cell>
          <cell r="O669">
            <v>0</v>
          </cell>
          <cell r="P669">
            <v>23.14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Power Systems</v>
          </cell>
          <cell r="C670">
            <v>828</v>
          </cell>
          <cell r="D670" t="str">
            <v>Not A &amp; G</v>
          </cell>
          <cell r="E670">
            <v>8839</v>
          </cell>
          <cell r="F670" t="str">
            <v>Dsbn - Cntrl Supv/Dsgn</v>
          </cell>
          <cell r="G670" t="str">
            <v>XM</v>
          </cell>
          <cell r="H670" t="str">
            <v>I</v>
          </cell>
          <cell r="I670" t="str">
            <v>01MD5</v>
          </cell>
          <cell r="J670" t="str">
            <v>CUSTOMER PROJECT MGR II</v>
          </cell>
          <cell r="K670">
            <v>1</v>
          </cell>
          <cell r="L670">
            <v>23.33</v>
          </cell>
          <cell r="M670">
            <v>23.33</v>
          </cell>
          <cell r="N670" t="str">
            <v>Spv/Sup</v>
          </cell>
          <cell r="O670">
            <v>0</v>
          </cell>
          <cell r="P670">
            <v>23.33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Power Systems</v>
          </cell>
          <cell r="C671">
            <v>828</v>
          </cell>
          <cell r="D671" t="str">
            <v>Not A &amp; G</v>
          </cell>
          <cell r="E671">
            <v>8839</v>
          </cell>
          <cell r="F671" t="str">
            <v>Dsbn - Cntrl Supv/Dsgn</v>
          </cell>
          <cell r="G671" t="str">
            <v>XM</v>
          </cell>
          <cell r="H671" t="str">
            <v>I</v>
          </cell>
          <cell r="I671" t="str">
            <v>01MD6</v>
          </cell>
          <cell r="J671" t="str">
            <v>CUSTOMER PROJECT MGR I</v>
          </cell>
          <cell r="K671">
            <v>1</v>
          </cell>
          <cell r="L671">
            <v>25.66</v>
          </cell>
          <cell r="M671">
            <v>25.66</v>
          </cell>
          <cell r="N671" t="str">
            <v>Spv/Sup</v>
          </cell>
          <cell r="O671">
            <v>0</v>
          </cell>
          <cell r="P671">
            <v>25.66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Power Systems</v>
          </cell>
          <cell r="C672">
            <v>828</v>
          </cell>
          <cell r="D672" t="str">
            <v>Not A &amp; G</v>
          </cell>
          <cell r="E672">
            <v>8839</v>
          </cell>
          <cell r="F672" t="str">
            <v>Dsbn - Cntrl Supv/Dsgn</v>
          </cell>
          <cell r="G672" t="str">
            <v>XM</v>
          </cell>
          <cell r="H672" t="str">
            <v>I</v>
          </cell>
          <cell r="I672" t="str">
            <v>01MD6</v>
          </cell>
          <cell r="J672" t="str">
            <v>CUSTOMER PROJECT MGR I</v>
          </cell>
          <cell r="K672">
            <v>1</v>
          </cell>
          <cell r="L672">
            <v>25.73</v>
          </cell>
          <cell r="M672">
            <v>25.73</v>
          </cell>
          <cell r="N672" t="str">
            <v>Spv/Sup</v>
          </cell>
          <cell r="O672">
            <v>0</v>
          </cell>
          <cell r="P672">
            <v>25.73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Power Systems</v>
          </cell>
          <cell r="C673">
            <v>828</v>
          </cell>
          <cell r="D673" t="str">
            <v>Not A &amp; G</v>
          </cell>
          <cell r="E673">
            <v>8839</v>
          </cell>
          <cell r="F673" t="str">
            <v>Dsbn - Cntrl Supv/Dsgn</v>
          </cell>
          <cell r="G673" t="str">
            <v>XM</v>
          </cell>
          <cell r="H673" t="str">
            <v>M</v>
          </cell>
          <cell r="I673" t="str">
            <v>01ME3</v>
          </cell>
          <cell r="J673" t="str">
            <v>DISTRIBUTION AREA MGR I</v>
          </cell>
          <cell r="K673">
            <v>1</v>
          </cell>
          <cell r="L673">
            <v>58.95</v>
          </cell>
          <cell r="M673">
            <v>58.95</v>
          </cell>
          <cell r="N673" t="str">
            <v>Spv/Sup</v>
          </cell>
          <cell r="O673">
            <v>0</v>
          </cell>
          <cell r="P673">
            <v>58.95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Power Systems</v>
          </cell>
          <cell r="C674">
            <v>828</v>
          </cell>
          <cell r="D674" t="str">
            <v>Not A &amp; G</v>
          </cell>
          <cell r="E674">
            <v>8839</v>
          </cell>
          <cell r="F674" t="str">
            <v>Dsbn - Cntrl Supv/Dsgn</v>
          </cell>
          <cell r="G674" t="str">
            <v>XM</v>
          </cell>
          <cell r="H674" t="str">
            <v>I</v>
          </cell>
          <cell r="I674" t="str">
            <v>01ME6</v>
          </cell>
          <cell r="J674" t="str">
            <v>PROJECT DESIGNER II</v>
          </cell>
          <cell r="K674">
            <v>1</v>
          </cell>
          <cell r="L674">
            <v>23.14</v>
          </cell>
          <cell r="M674">
            <v>23.14</v>
          </cell>
          <cell r="N674" t="str">
            <v>Spv/Sup</v>
          </cell>
          <cell r="O674">
            <v>0</v>
          </cell>
          <cell r="P674">
            <v>23.14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Power Systems</v>
          </cell>
          <cell r="C675">
            <v>828</v>
          </cell>
          <cell r="D675" t="str">
            <v>Not A &amp; G</v>
          </cell>
          <cell r="E675">
            <v>8839</v>
          </cell>
          <cell r="F675" t="str">
            <v>Dsbn - Cntrl Supv/Dsgn</v>
          </cell>
          <cell r="G675" t="str">
            <v>XM</v>
          </cell>
          <cell r="H675" t="str">
            <v>I</v>
          </cell>
          <cell r="I675" t="str">
            <v>01ME6</v>
          </cell>
          <cell r="J675" t="str">
            <v>PROJECT DESIGNER II</v>
          </cell>
          <cell r="K675">
            <v>1</v>
          </cell>
          <cell r="L675">
            <v>23.31</v>
          </cell>
          <cell r="M675">
            <v>23.31</v>
          </cell>
          <cell r="N675" t="str">
            <v>Spv/Sup</v>
          </cell>
          <cell r="O675">
            <v>0</v>
          </cell>
          <cell r="P675">
            <v>23.31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Power Systems</v>
          </cell>
          <cell r="C676">
            <v>828</v>
          </cell>
          <cell r="D676" t="str">
            <v>Not A &amp; G</v>
          </cell>
          <cell r="E676">
            <v>8839</v>
          </cell>
          <cell r="F676" t="str">
            <v>Dsbn - Cntrl Supv/Dsgn</v>
          </cell>
          <cell r="G676" t="str">
            <v>XM</v>
          </cell>
          <cell r="H676" t="str">
            <v>I</v>
          </cell>
          <cell r="I676" t="str">
            <v>01ME6</v>
          </cell>
          <cell r="J676" t="str">
            <v>PROJECT DESIGNER II</v>
          </cell>
          <cell r="K676">
            <v>1</v>
          </cell>
          <cell r="L676">
            <v>23.33</v>
          </cell>
          <cell r="M676">
            <v>23.33</v>
          </cell>
          <cell r="N676" t="str">
            <v>Spv/Sup</v>
          </cell>
          <cell r="O676">
            <v>0</v>
          </cell>
          <cell r="P676">
            <v>23.33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Power Systems</v>
          </cell>
          <cell r="C677">
            <v>828</v>
          </cell>
          <cell r="D677" t="str">
            <v>Not A &amp; G</v>
          </cell>
          <cell r="E677">
            <v>8839</v>
          </cell>
          <cell r="F677" t="str">
            <v>Dsbn - Cntrl Supv/Dsgn</v>
          </cell>
          <cell r="G677" t="str">
            <v>XM</v>
          </cell>
          <cell r="H677" t="str">
            <v>I</v>
          </cell>
          <cell r="I677" t="str">
            <v>01MF6</v>
          </cell>
          <cell r="J677" t="str">
            <v>ASSOCIATE PROJECT DESIGNER</v>
          </cell>
          <cell r="K677">
            <v>1</v>
          </cell>
          <cell r="L677">
            <v>20.84</v>
          </cell>
          <cell r="M677">
            <v>20.84</v>
          </cell>
          <cell r="N677" t="str">
            <v>Spv/Sup</v>
          </cell>
          <cell r="O677">
            <v>0</v>
          </cell>
          <cell r="P677">
            <v>20.84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Power Systems</v>
          </cell>
          <cell r="C678">
            <v>828</v>
          </cell>
          <cell r="D678" t="str">
            <v>Not A &amp; G</v>
          </cell>
          <cell r="E678">
            <v>8839</v>
          </cell>
          <cell r="F678" t="str">
            <v>Dsbn - Cntrl Supv/Dsgn</v>
          </cell>
          <cell r="G678" t="str">
            <v>XM</v>
          </cell>
          <cell r="H678" t="str">
            <v>S</v>
          </cell>
          <cell r="I678" t="str">
            <v>01MK5</v>
          </cell>
          <cell r="J678" t="str">
            <v>SR CONTR CONSTRUCTION REPRESEN</v>
          </cell>
          <cell r="K678">
            <v>1</v>
          </cell>
          <cell r="L678">
            <v>30.94</v>
          </cell>
          <cell r="M678">
            <v>30.94</v>
          </cell>
          <cell r="N678" t="str">
            <v>Spv/Sup</v>
          </cell>
          <cell r="O678">
            <v>0</v>
          </cell>
          <cell r="P678">
            <v>30.94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Power Systems</v>
          </cell>
          <cell r="C679">
            <v>828</v>
          </cell>
          <cell r="D679" t="str">
            <v>Not A &amp; G</v>
          </cell>
          <cell r="E679">
            <v>8839</v>
          </cell>
          <cell r="F679" t="str">
            <v>Dsbn - Cntrl Supv/Dsgn</v>
          </cell>
          <cell r="G679" t="str">
            <v>XM</v>
          </cell>
          <cell r="H679" t="str">
            <v>I</v>
          </cell>
          <cell r="I679" t="str">
            <v>01ML5</v>
          </cell>
          <cell r="J679" t="str">
            <v>CONTRACTOR CONSTRUCTION REP</v>
          </cell>
          <cell r="K679">
            <v>1</v>
          </cell>
          <cell r="L679">
            <v>28.9</v>
          </cell>
          <cell r="M679">
            <v>28.9</v>
          </cell>
          <cell r="N679" t="str">
            <v>Spv/Sup</v>
          </cell>
          <cell r="O679">
            <v>0</v>
          </cell>
          <cell r="P679">
            <v>28.9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Power Systems</v>
          </cell>
          <cell r="C680">
            <v>828</v>
          </cell>
          <cell r="D680" t="str">
            <v>Not A &amp; G</v>
          </cell>
          <cell r="E680">
            <v>8839</v>
          </cell>
          <cell r="F680" t="str">
            <v>Dsbn - Cntrl Supv/Dsgn</v>
          </cell>
          <cell r="G680" t="str">
            <v>XM</v>
          </cell>
          <cell r="H680" t="str">
            <v>I</v>
          </cell>
          <cell r="I680" t="str">
            <v>01ML5</v>
          </cell>
          <cell r="J680" t="str">
            <v>CONTRACTOR CONSTRUCTION REP</v>
          </cell>
          <cell r="K680">
            <v>1</v>
          </cell>
          <cell r="L680">
            <v>29.06</v>
          </cell>
          <cell r="M680">
            <v>29.06</v>
          </cell>
          <cell r="N680" t="str">
            <v>Spv/Sup</v>
          </cell>
          <cell r="O680">
            <v>0</v>
          </cell>
          <cell r="P680">
            <v>29.06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Power Systems</v>
          </cell>
          <cell r="C681">
            <v>828</v>
          </cell>
          <cell r="D681" t="str">
            <v>Not A &amp; G</v>
          </cell>
          <cell r="E681">
            <v>8839</v>
          </cell>
          <cell r="F681" t="str">
            <v>Dsbn - Cntrl Supv/Dsgn</v>
          </cell>
          <cell r="G681" t="str">
            <v>XM</v>
          </cell>
          <cell r="H681" t="str">
            <v>S</v>
          </cell>
          <cell r="I681" t="str">
            <v>01MP5</v>
          </cell>
          <cell r="J681" t="str">
            <v>DISTRIBUTION SUPV II</v>
          </cell>
          <cell r="K681">
            <v>1</v>
          </cell>
          <cell r="L681">
            <v>35.56</v>
          </cell>
          <cell r="M681">
            <v>35.56</v>
          </cell>
          <cell r="N681" t="str">
            <v>Spv/Sup</v>
          </cell>
          <cell r="O681">
            <v>0</v>
          </cell>
          <cell r="P681">
            <v>35.56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Power Systems</v>
          </cell>
          <cell r="C682">
            <v>828</v>
          </cell>
          <cell r="D682" t="str">
            <v>Not A &amp; G</v>
          </cell>
          <cell r="E682">
            <v>8839</v>
          </cell>
          <cell r="F682" t="str">
            <v>Dsbn - Cntrl Supv/Dsgn</v>
          </cell>
          <cell r="G682" t="str">
            <v>XM</v>
          </cell>
          <cell r="H682" t="str">
            <v>S</v>
          </cell>
          <cell r="I682" t="str">
            <v>01MP5</v>
          </cell>
          <cell r="J682" t="str">
            <v>DISTRIBUTION SUPV II</v>
          </cell>
          <cell r="K682">
            <v>4</v>
          </cell>
          <cell r="L682">
            <v>36.5</v>
          </cell>
          <cell r="M682">
            <v>146</v>
          </cell>
          <cell r="N682" t="str">
            <v>Spv/Sup</v>
          </cell>
          <cell r="O682">
            <v>0</v>
          </cell>
          <cell r="P682">
            <v>146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Power Systems</v>
          </cell>
          <cell r="C683">
            <v>828</v>
          </cell>
          <cell r="D683" t="str">
            <v>Not A &amp; G</v>
          </cell>
          <cell r="E683">
            <v>8839</v>
          </cell>
          <cell r="F683" t="str">
            <v>Dsbn - Cntrl Supv/Dsgn</v>
          </cell>
          <cell r="G683" t="str">
            <v>XM</v>
          </cell>
          <cell r="H683" t="str">
            <v>S</v>
          </cell>
          <cell r="I683" t="str">
            <v>01MQ5</v>
          </cell>
          <cell r="J683" t="str">
            <v>DISTRIBUTION SUPV III</v>
          </cell>
          <cell r="K683">
            <v>1</v>
          </cell>
          <cell r="L683">
            <v>29.1</v>
          </cell>
          <cell r="M683">
            <v>29.1</v>
          </cell>
          <cell r="N683" t="str">
            <v>Spv/Sup</v>
          </cell>
          <cell r="O683">
            <v>0</v>
          </cell>
          <cell r="P683">
            <v>29.1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Power Systems</v>
          </cell>
          <cell r="C684">
            <v>828</v>
          </cell>
          <cell r="D684" t="str">
            <v>Not A &amp; G</v>
          </cell>
          <cell r="E684">
            <v>8839</v>
          </cell>
          <cell r="F684" t="str">
            <v>Dsbn - Cntrl Supv/Dsgn</v>
          </cell>
          <cell r="G684" t="str">
            <v>XM</v>
          </cell>
          <cell r="H684" t="str">
            <v>S</v>
          </cell>
          <cell r="I684" t="str">
            <v>01MQ5</v>
          </cell>
          <cell r="J684" t="str">
            <v>DISTRIBUTION SUPV III</v>
          </cell>
          <cell r="K684">
            <v>1</v>
          </cell>
          <cell r="L684">
            <v>30.36</v>
          </cell>
          <cell r="M684">
            <v>30.36</v>
          </cell>
          <cell r="N684" t="str">
            <v>Spv/Sup</v>
          </cell>
          <cell r="O684">
            <v>0</v>
          </cell>
          <cell r="P684">
            <v>30.36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Power Systems</v>
          </cell>
          <cell r="C685">
            <v>828</v>
          </cell>
          <cell r="D685" t="str">
            <v>Not A &amp; G</v>
          </cell>
          <cell r="E685">
            <v>8839</v>
          </cell>
          <cell r="F685" t="str">
            <v>Dsbn - Cntrl Supv/Dsgn</v>
          </cell>
          <cell r="G685" t="str">
            <v>NB</v>
          </cell>
          <cell r="H685" t="str">
            <v>I</v>
          </cell>
          <cell r="I685" t="str">
            <v>01X63</v>
          </cell>
          <cell r="J685" t="str">
            <v>ADMINISTRATIVE SPECIALIST I</v>
          </cell>
          <cell r="K685">
            <v>1</v>
          </cell>
          <cell r="L685">
            <v>15.66</v>
          </cell>
          <cell r="M685">
            <v>15.66</v>
          </cell>
          <cell r="N685" t="str">
            <v>Spv/Sup</v>
          </cell>
          <cell r="O685">
            <v>0</v>
          </cell>
          <cell r="P685">
            <v>15.66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Power Systems</v>
          </cell>
          <cell r="C686">
            <v>828</v>
          </cell>
          <cell r="D686" t="str">
            <v>Not A &amp; G</v>
          </cell>
          <cell r="E686">
            <v>8839</v>
          </cell>
          <cell r="F686" t="str">
            <v>Dsbn - Cntrl Supv/Dsgn</v>
          </cell>
          <cell r="G686" t="str">
            <v>NB</v>
          </cell>
          <cell r="H686" t="str">
            <v>I</v>
          </cell>
          <cell r="I686" t="str">
            <v>01X64</v>
          </cell>
          <cell r="J686" t="str">
            <v>ADMINISTRATIVE TECHNICIAN</v>
          </cell>
          <cell r="K686">
            <v>1</v>
          </cell>
          <cell r="L686">
            <v>16.399999999999999</v>
          </cell>
          <cell r="M686">
            <v>16.399999999999999</v>
          </cell>
          <cell r="N686" t="str">
            <v>Spv/Sup</v>
          </cell>
          <cell r="O686">
            <v>0</v>
          </cell>
          <cell r="P686">
            <v>16.399999999999999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Power Systems</v>
          </cell>
          <cell r="C687">
            <v>828</v>
          </cell>
          <cell r="D687" t="str">
            <v>Not A &amp; G</v>
          </cell>
          <cell r="E687">
            <v>8839</v>
          </cell>
          <cell r="F687" t="str">
            <v>Dsbn - Cntrl Supv/Dsgn</v>
          </cell>
          <cell r="G687" t="str">
            <v>BU</v>
          </cell>
          <cell r="H687" t="str">
            <v>I</v>
          </cell>
          <cell r="I687" t="str">
            <v>05E37</v>
          </cell>
          <cell r="J687" t="str">
            <v>GROUND WORKER EARLY</v>
          </cell>
          <cell r="K687">
            <v>1</v>
          </cell>
          <cell r="L687">
            <v>19.22</v>
          </cell>
          <cell r="M687">
            <v>19.22</v>
          </cell>
          <cell r="N687" t="str">
            <v>Line</v>
          </cell>
          <cell r="O687">
            <v>0</v>
          </cell>
          <cell r="P687">
            <v>0</v>
          </cell>
          <cell r="Q687">
            <v>0</v>
          </cell>
          <cell r="R687">
            <v>19.22</v>
          </cell>
          <cell r="S687">
            <v>0</v>
          </cell>
        </row>
        <row r="688">
          <cell r="B688" t="str">
            <v>Power Systems</v>
          </cell>
          <cell r="C688">
            <v>828</v>
          </cell>
          <cell r="D688" t="str">
            <v>Not A &amp; G</v>
          </cell>
          <cell r="E688">
            <v>8839</v>
          </cell>
          <cell r="F688" t="str">
            <v>Dsbn - Cntrl Supv/Dsgn</v>
          </cell>
          <cell r="G688" t="str">
            <v>BU</v>
          </cell>
          <cell r="H688" t="str">
            <v>I</v>
          </cell>
          <cell r="I688" t="str">
            <v>05E75</v>
          </cell>
          <cell r="J688" t="str">
            <v>LINE SPECIALIST EARLY</v>
          </cell>
          <cell r="K688">
            <v>1</v>
          </cell>
          <cell r="L688">
            <v>26.04</v>
          </cell>
          <cell r="M688">
            <v>26.04</v>
          </cell>
          <cell r="N688" t="str">
            <v>Line</v>
          </cell>
          <cell r="O688">
            <v>0</v>
          </cell>
          <cell r="P688">
            <v>0</v>
          </cell>
          <cell r="Q688">
            <v>0</v>
          </cell>
          <cell r="R688">
            <v>26.04</v>
          </cell>
          <cell r="S688">
            <v>0</v>
          </cell>
        </row>
        <row r="689">
          <cell r="B689" t="str">
            <v>Power Systems</v>
          </cell>
          <cell r="C689">
            <v>828</v>
          </cell>
          <cell r="D689" t="str">
            <v>Not A &amp; G</v>
          </cell>
          <cell r="E689">
            <v>8839</v>
          </cell>
          <cell r="F689" t="str">
            <v>Dsbn - Cntrl Supv/Dsgn</v>
          </cell>
          <cell r="G689" t="str">
            <v>BU</v>
          </cell>
          <cell r="H689" t="str">
            <v>I</v>
          </cell>
          <cell r="I689" t="str">
            <v>05E84</v>
          </cell>
          <cell r="J689" t="str">
            <v>SR LINE SPECIALIST OL EARLY</v>
          </cell>
          <cell r="K689">
            <v>1</v>
          </cell>
          <cell r="L689">
            <v>27.37</v>
          </cell>
          <cell r="M689">
            <v>27.37</v>
          </cell>
          <cell r="N689" t="str">
            <v>Line</v>
          </cell>
          <cell r="O689">
            <v>0</v>
          </cell>
          <cell r="P689">
            <v>0</v>
          </cell>
          <cell r="Q689">
            <v>0</v>
          </cell>
          <cell r="R689">
            <v>27.37</v>
          </cell>
          <cell r="S689">
            <v>0</v>
          </cell>
        </row>
        <row r="690">
          <cell r="B690" t="str">
            <v>Power Systems</v>
          </cell>
          <cell r="C690">
            <v>161</v>
          </cell>
          <cell r="D690" t="str">
            <v>Not A &amp; G</v>
          </cell>
          <cell r="E690">
            <v>1611</v>
          </cell>
          <cell r="F690" t="str">
            <v>Dsbn - Flagler Operations</v>
          </cell>
          <cell r="G690" t="str">
            <v>BU</v>
          </cell>
          <cell r="H690" t="str">
            <v>I</v>
          </cell>
          <cell r="I690" t="str">
            <v>05475</v>
          </cell>
          <cell r="J690" t="str">
            <v>LINE SPEC</v>
          </cell>
          <cell r="K690">
            <v>2</v>
          </cell>
          <cell r="L690">
            <v>26.04</v>
          </cell>
          <cell r="M690">
            <v>52.08</v>
          </cell>
          <cell r="N690" t="str">
            <v>Line</v>
          </cell>
          <cell r="O690">
            <v>0</v>
          </cell>
          <cell r="P690">
            <v>0</v>
          </cell>
          <cell r="Q690">
            <v>0</v>
          </cell>
          <cell r="R690">
            <v>52.08</v>
          </cell>
          <cell r="S690">
            <v>0</v>
          </cell>
        </row>
        <row r="691">
          <cell r="B691" t="str">
            <v>Power Systems</v>
          </cell>
          <cell r="C691">
            <v>161</v>
          </cell>
          <cell r="D691" t="str">
            <v>Not A &amp; G</v>
          </cell>
          <cell r="E691">
            <v>1611</v>
          </cell>
          <cell r="F691" t="str">
            <v>Dsbn - Flagler Operations</v>
          </cell>
          <cell r="G691" t="str">
            <v>BU</v>
          </cell>
          <cell r="H691" t="str">
            <v>I</v>
          </cell>
          <cell r="I691" t="str">
            <v>05944</v>
          </cell>
          <cell r="J691" t="str">
            <v>RESTORATION SPEC</v>
          </cell>
          <cell r="K691">
            <v>3</v>
          </cell>
          <cell r="L691">
            <v>26.3</v>
          </cell>
          <cell r="M691">
            <v>78.900000000000006</v>
          </cell>
          <cell r="N691" t="str">
            <v>Line</v>
          </cell>
          <cell r="O691">
            <v>0</v>
          </cell>
          <cell r="P691">
            <v>0</v>
          </cell>
          <cell r="Q691">
            <v>0</v>
          </cell>
          <cell r="R691">
            <v>78.900000000000006</v>
          </cell>
          <cell r="S691">
            <v>0</v>
          </cell>
        </row>
        <row r="692">
          <cell r="B692" t="str">
            <v>Power Systems</v>
          </cell>
          <cell r="C692">
            <v>161</v>
          </cell>
          <cell r="D692" t="str">
            <v>Not A &amp; G</v>
          </cell>
          <cell r="E692">
            <v>1611</v>
          </cell>
          <cell r="F692" t="str">
            <v>Dsbn - Flagler Operations</v>
          </cell>
          <cell r="G692" t="str">
            <v>BU</v>
          </cell>
          <cell r="H692" t="str">
            <v>I</v>
          </cell>
          <cell r="I692" t="str">
            <v>05984</v>
          </cell>
          <cell r="J692" t="str">
            <v>SR LINE SPEC OL</v>
          </cell>
          <cell r="K692">
            <v>2</v>
          </cell>
          <cell r="L692">
            <v>27.37</v>
          </cell>
          <cell r="M692">
            <v>54.74</v>
          </cell>
          <cell r="N692" t="str">
            <v>Line</v>
          </cell>
          <cell r="O692">
            <v>0</v>
          </cell>
          <cell r="P692">
            <v>0</v>
          </cell>
          <cell r="Q692">
            <v>0</v>
          </cell>
          <cell r="R692">
            <v>54.74</v>
          </cell>
          <cell r="S692">
            <v>0</v>
          </cell>
        </row>
        <row r="693">
          <cell r="B693" t="str">
            <v>Power Systems</v>
          </cell>
          <cell r="C693">
            <v>161</v>
          </cell>
          <cell r="D693" t="str">
            <v>Not A &amp; G</v>
          </cell>
          <cell r="E693">
            <v>1611</v>
          </cell>
          <cell r="F693" t="str">
            <v>Dsbn - Flagler Operations</v>
          </cell>
          <cell r="G693" t="str">
            <v>BU</v>
          </cell>
          <cell r="H693" t="str">
            <v>I</v>
          </cell>
          <cell r="I693" t="str">
            <v>05E05</v>
          </cell>
          <cell r="J693" t="str">
            <v>OPERATION CLERK A STENO EARLY</v>
          </cell>
          <cell r="K693">
            <v>1</v>
          </cell>
          <cell r="L693">
            <v>20.12</v>
          </cell>
          <cell r="M693">
            <v>20.12</v>
          </cell>
          <cell r="N693" t="str">
            <v>Barg Unit Supp</v>
          </cell>
          <cell r="O693">
            <v>0</v>
          </cell>
          <cell r="P693">
            <v>0</v>
          </cell>
          <cell r="Q693">
            <v>20.12</v>
          </cell>
          <cell r="R693">
            <v>0</v>
          </cell>
          <cell r="S693">
            <v>0</v>
          </cell>
        </row>
        <row r="694">
          <cell r="B694" t="str">
            <v>Power Systems</v>
          </cell>
          <cell r="C694">
            <v>161</v>
          </cell>
          <cell r="D694" t="str">
            <v>Not A &amp; G</v>
          </cell>
          <cell r="E694">
            <v>1611</v>
          </cell>
          <cell r="F694" t="str">
            <v>Dsbn - Flagler Operations</v>
          </cell>
          <cell r="G694" t="str">
            <v>BU</v>
          </cell>
          <cell r="H694" t="str">
            <v>I</v>
          </cell>
          <cell r="I694" t="str">
            <v>05E37</v>
          </cell>
          <cell r="J694" t="str">
            <v>GROUND WORKER - EARLY</v>
          </cell>
          <cell r="K694">
            <v>1</v>
          </cell>
          <cell r="L694">
            <v>19.22</v>
          </cell>
          <cell r="M694">
            <v>19.22</v>
          </cell>
          <cell r="N694" t="str">
            <v>Line</v>
          </cell>
          <cell r="O694">
            <v>0</v>
          </cell>
          <cell r="P694">
            <v>0</v>
          </cell>
          <cell r="Q694">
            <v>0</v>
          </cell>
          <cell r="R694">
            <v>19.22</v>
          </cell>
          <cell r="S694">
            <v>0</v>
          </cell>
        </row>
        <row r="695">
          <cell r="B695" t="str">
            <v>Power Systems</v>
          </cell>
          <cell r="C695">
            <v>161</v>
          </cell>
          <cell r="D695" t="str">
            <v>Not A &amp; G</v>
          </cell>
          <cell r="E695">
            <v>1611</v>
          </cell>
          <cell r="F695" t="str">
            <v>Dsbn - Flagler Operations</v>
          </cell>
          <cell r="G695" t="str">
            <v>BU</v>
          </cell>
          <cell r="H695" t="str">
            <v>I</v>
          </cell>
          <cell r="I695" t="str">
            <v>05E53</v>
          </cell>
          <cell r="J695" t="str">
            <v>TRUCK ATTENDANT EARLY</v>
          </cell>
          <cell r="K695">
            <v>1</v>
          </cell>
          <cell r="L695">
            <v>24.27</v>
          </cell>
          <cell r="M695">
            <v>24.27</v>
          </cell>
          <cell r="N695" t="str">
            <v>Barg Unit Supp</v>
          </cell>
          <cell r="O695">
            <v>0</v>
          </cell>
          <cell r="P695">
            <v>0</v>
          </cell>
          <cell r="Q695">
            <v>24.27</v>
          </cell>
          <cell r="R695">
            <v>0</v>
          </cell>
          <cell r="S695">
            <v>0</v>
          </cell>
        </row>
        <row r="696">
          <cell r="B696" t="str">
            <v>Power Systems</v>
          </cell>
          <cell r="C696">
            <v>161</v>
          </cell>
          <cell r="D696" t="str">
            <v>Not A &amp; G</v>
          </cell>
          <cell r="E696">
            <v>1611</v>
          </cell>
          <cell r="F696" t="str">
            <v>Dsbn - Flagler Operations</v>
          </cell>
          <cell r="G696" t="str">
            <v>BU</v>
          </cell>
          <cell r="H696" t="str">
            <v>I</v>
          </cell>
          <cell r="I696" t="str">
            <v>05E58</v>
          </cell>
          <cell r="J696" t="str">
            <v>DISPATCHER CLERK EARLY</v>
          </cell>
          <cell r="K696">
            <v>1</v>
          </cell>
          <cell r="L696">
            <v>22.88</v>
          </cell>
          <cell r="M696">
            <v>22.88</v>
          </cell>
          <cell r="N696" t="str">
            <v>Barg Unit Supp</v>
          </cell>
          <cell r="O696">
            <v>0</v>
          </cell>
          <cell r="P696">
            <v>0</v>
          </cell>
          <cell r="Q696">
            <v>22.88</v>
          </cell>
          <cell r="R696">
            <v>0</v>
          </cell>
          <cell r="S696">
            <v>0</v>
          </cell>
        </row>
        <row r="697">
          <cell r="B697" t="str">
            <v>Power Systems</v>
          </cell>
          <cell r="C697">
            <v>161</v>
          </cell>
          <cell r="D697" t="str">
            <v>Not A &amp; G</v>
          </cell>
          <cell r="E697">
            <v>1611</v>
          </cell>
          <cell r="F697" t="str">
            <v>Dsbn - Flagler Operations</v>
          </cell>
          <cell r="G697" t="str">
            <v>BU</v>
          </cell>
          <cell r="H697" t="str">
            <v>I</v>
          </cell>
          <cell r="I697" t="str">
            <v>05E75</v>
          </cell>
          <cell r="J697" t="str">
            <v>LINE SPEC EARLY</v>
          </cell>
          <cell r="K697">
            <v>7</v>
          </cell>
          <cell r="L697">
            <v>26.04</v>
          </cell>
          <cell r="M697">
            <v>182.28</v>
          </cell>
          <cell r="N697" t="str">
            <v>Line</v>
          </cell>
          <cell r="O697">
            <v>0</v>
          </cell>
          <cell r="P697">
            <v>0</v>
          </cell>
          <cell r="Q697">
            <v>0</v>
          </cell>
          <cell r="R697">
            <v>182.28</v>
          </cell>
          <cell r="S697">
            <v>0</v>
          </cell>
        </row>
        <row r="698">
          <cell r="B698" t="str">
            <v>Power Systems</v>
          </cell>
          <cell r="C698">
            <v>415</v>
          </cell>
          <cell r="D698" t="str">
            <v>Not A &amp; G</v>
          </cell>
          <cell r="E698">
            <v>4151</v>
          </cell>
          <cell r="F698" t="str">
            <v>Palm Beach West - Subst</v>
          </cell>
          <cell r="G698" t="str">
            <v>BU</v>
          </cell>
          <cell r="H698" t="str">
            <v>I</v>
          </cell>
          <cell r="I698" t="str">
            <v>05330</v>
          </cell>
          <cell r="J698" t="str">
            <v>ELEC SUBST</v>
          </cell>
          <cell r="K698">
            <v>5</v>
          </cell>
          <cell r="L698">
            <v>26.04</v>
          </cell>
          <cell r="M698">
            <v>130.19999999999999</v>
          </cell>
          <cell r="N698" t="str">
            <v>Line</v>
          </cell>
          <cell r="O698">
            <v>0</v>
          </cell>
          <cell r="P698">
            <v>0</v>
          </cell>
          <cell r="Q698">
            <v>0</v>
          </cell>
          <cell r="R698">
            <v>130.19999999999999</v>
          </cell>
          <cell r="S698">
            <v>0</v>
          </cell>
        </row>
        <row r="699">
          <cell r="B699" t="str">
            <v>Power Systems</v>
          </cell>
          <cell r="C699">
            <v>415</v>
          </cell>
          <cell r="D699" t="str">
            <v>Not A &amp; G</v>
          </cell>
          <cell r="E699">
            <v>4152</v>
          </cell>
          <cell r="F699" t="str">
            <v>Palm Beach West - Subst B/W</v>
          </cell>
          <cell r="G699" t="str">
            <v>BU</v>
          </cell>
          <cell r="H699" t="str">
            <v>I</v>
          </cell>
          <cell r="I699" t="str">
            <v>05605</v>
          </cell>
          <cell r="J699" t="str">
            <v>OPERATION CLERK A STENO</v>
          </cell>
          <cell r="K699">
            <v>1</v>
          </cell>
          <cell r="L699">
            <v>20.12</v>
          </cell>
          <cell r="M699">
            <v>20.12</v>
          </cell>
          <cell r="N699" t="str">
            <v>Barg Unit Supp</v>
          </cell>
          <cell r="O699">
            <v>0</v>
          </cell>
          <cell r="P699">
            <v>0</v>
          </cell>
          <cell r="Q699">
            <v>20.12</v>
          </cell>
          <cell r="R699">
            <v>0</v>
          </cell>
          <cell r="S699">
            <v>0</v>
          </cell>
        </row>
        <row r="700">
          <cell r="B700" t="str">
            <v>Power Systems</v>
          </cell>
          <cell r="C700">
            <v>415</v>
          </cell>
          <cell r="D700" t="str">
            <v>Not A &amp; G</v>
          </cell>
          <cell r="E700">
            <v>4152</v>
          </cell>
          <cell r="F700" t="str">
            <v>Palm Beach West - Subst B/W</v>
          </cell>
          <cell r="G700" t="str">
            <v>BU</v>
          </cell>
          <cell r="H700" t="str">
            <v>I</v>
          </cell>
          <cell r="I700" t="str">
            <v>05854</v>
          </cell>
          <cell r="J700" t="str">
            <v>CHIEF SUBST ELECT</v>
          </cell>
          <cell r="K700">
            <v>1</v>
          </cell>
          <cell r="L700">
            <v>27.71</v>
          </cell>
          <cell r="M700">
            <v>27.71</v>
          </cell>
          <cell r="N700" t="str">
            <v>Line</v>
          </cell>
          <cell r="O700">
            <v>0</v>
          </cell>
          <cell r="P700">
            <v>0</v>
          </cell>
          <cell r="Q700">
            <v>0</v>
          </cell>
          <cell r="R700">
            <v>27.71</v>
          </cell>
          <cell r="S700">
            <v>0</v>
          </cell>
        </row>
        <row r="701">
          <cell r="B701" t="str">
            <v>Power Systems</v>
          </cell>
          <cell r="C701">
            <v>415</v>
          </cell>
          <cell r="D701" t="str">
            <v>Not A &amp; G</v>
          </cell>
          <cell r="E701">
            <v>4151</v>
          </cell>
          <cell r="F701" t="str">
            <v>Palm Beach West - Subst</v>
          </cell>
          <cell r="G701" t="str">
            <v>BU</v>
          </cell>
          <cell r="H701" t="str">
            <v>I</v>
          </cell>
          <cell r="I701" t="str">
            <v>06189</v>
          </cell>
          <cell r="J701" t="str">
            <v>LEAD ELECT</v>
          </cell>
          <cell r="K701">
            <v>2</v>
          </cell>
          <cell r="L701">
            <v>26.66</v>
          </cell>
          <cell r="M701">
            <v>53.32</v>
          </cell>
          <cell r="N701" t="str">
            <v>Line</v>
          </cell>
          <cell r="O701">
            <v>0</v>
          </cell>
          <cell r="P701">
            <v>0</v>
          </cell>
          <cell r="Q701">
            <v>0</v>
          </cell>
          <cell r="R701">
            <v>53.32</v>
          </cell>
          <cell r="S701">
            <v>0</v>
          </cell>
        </row>
        <row r="702">
          <cell r="B702" t="str">
            <v>Power Systems</v>
          </cell>
          <cell r="C702">
            <v>161</v>
          </cell>
          <cell r="D702" t="str">
            <v>Not A &amp; G</v>
          </cell>
          <cell r="E702">
            <v>1611</v>
          </cell>
          <cell r="F702" t="str">
            <v>Dsbn - Flagler Operations</v>
          </cell>
          <cell r="G702" t="str">
            <v>BU</v>
          </cell>
          <cell r="H702" t="str">
            <v>I</v>
          </cell>
          <cell r="I702" t="str">
            <v>05E84</v>
          </cell>
          <cell r="J702" t="str">
            <v>SR LINE SPEC OL EARLY</v>
          </cell>
          <cell r="K702">
            <v>5</v>
          </cell>
          <cell r="L702">
            <v>27.37</v>
          </cell>
          <cell r="M702">
            <v>136.85</v>
          </cell>
          <cell r="N702" t="str">
            <v>Line</v>
          </cell>
          <cell r="O702">
            <v>0</v>
          </cell>
          <cell r="P702">
            <v>0</v>
          </cell>
          <cell r="Q702">
            <v>0</v>
          </cell>
          <cell r="R702">
            <v>136.85</v>
          </cell>
          <cell r="S702">
            <v>0</v>
          </cell>
        </row>
        <row r="703">
          <cell r="B703" t="str">
            <v>Power Systems</v>
          </cell>
          <cell r="C703">
            <v>454</v>
          </cell>
          <cell r="D703" t="str">
            <v>Not A &amp; G</v>
          </cell>
          <cell r="E703">
            <v>4211</v>
          </cell>
          <cell r="F703" t="str">
            <v>Dsbn - Glades Operations</v>
          </cell>
          <cell r="G703" t="str">
            <v>BU</v>
          </cell>
          <cell r="H703" t="str">
            <v>I</v>
          </cell>
          <cell r="I703" t="str">
            <v>05475</v>
          </cell>
          <cell r="J703" t="str">
            <v>LINE SPEC</v>
          </cell>
          <cell r="K703">
            <v>3</v>
          </cell>
          <cell r="L703">
            <v>26.04</v>
          </cell>
          <cell r="M703">
            <v>78.12</v>
          </cell>
          <cell r="N703" t="str">
            <v>Line</v>
          </cell>
          <cell r="O703">
            <v>0</v>
          </cell>
          <cell r="P703">
            <v>0</v>
          </cell>
          <cell r="Q703">
            <v>0</v>
          </cell>
          <cell r="R703">
            <v>78.12</v>
          </cell>
          <cell r="S703">
            <v>0</v>
          </cell>
        </row>
        <row r="704">
          <cell r="B704" t="str">
            <v>Power Systems</v>
          </cell>
          <cell r="C704">
            <v>454</v>
          </cell>
          <cell r="D704" t="str">
            <v>Not A &amp; G</v>
          </cell>
          <cell r="E704">
            <v>4211</v>
          </cell>
          <cell r="F704" t="str">
            <v>Dsbn - Glades Operations</v>
          </cell>
          <cell r="G704" t="str">
            <v>BU</v>
          </cell>
          <cell r="H704" t="str">
            <v>I</v>
          </cell>
          <cell r="I704" t="str">
            <v>05944</v>
          </cell>
          <cell r="J704" t="str">
            <v>RESTORATION SPEC</v>
          </cell>
          <cell r="K704">
            <v>2</v>
          </cell>
          <cell r="L704">
            <v>26.3</v>
          </cell>
          <cell r="M704">
            <v>52.6</v>
          </cell>
          <cell r="N704" t="str">
            <v>Line</v>
          </cell>
          <cell r="O704">
            <v>0</v>
          </cell>
          <cell r="P704">
            <v>0</v>
          </cell>
          <cell r="Q704">
            <v>0</v>
          </cell>
          <cell r="R704">
            <v>52.6</v>
          </cell>
          <cell r="S704">
            <v>0</v>
          </cell>
        </row>
        <row r="705">
          <cell r="B705" t="str">
            <v>Power Systems</v>
          </cell>
          <cell r="C705">
            <v>454</v>
          </cell>
          <cell r="D705" t="str">
            <v>Not A &amp; G</v>
          </cell>
          <cell r="E705">
            <v>4211</v>
          </cell>
          <cell r="F705" t="str">
            <v>Dsbn - Glades Operations</v>
          </cell>
          <cell r="G705" t="str">
            <v>BU</v>
          </cell>
          <cell r="H705" t="str">
            <v>I</v>
          </cell>
          <cell r="I705" t="str">
            <v>05984</v>
          </cell>
          <cell r="J705" t="str">
            <v>SR LINE SPEC OL</v>
          </cell>
          <cell r="K705">
            <v>1</v>
          </cell>
          <cell r="L705">
            <v>27.37</v>
          </cell>
          <cell r="M705">
            <v>27.37</v>
          </cell>
          <cell r="N705" t="str">
            <v>Line</v>
          </cell>
          <cell r="O705">
            <v>0</v>
          </cell>
          <cell r="P705">
            <v>0</v>
          </cell>
          <cell r="Q705">
            <v>0</v>
          </cell>
          <cell r="R705">
            <v>27.37</v>
          </cell>
          <cell r="S705">
            <v>0</v>
          </cell>
        </row>
        <row r="706">
          <cell r="B706" t="str">
            <v>Power Systems</v>
          </cell>
          <cell r="C706">
            <v>454</v>
          </cell>
          <cell r="D706" t="str">
            <v>Not A &amp; G</v>
          </cell>
          <cell r="E706">
            <v>4211</v>
          </cell>
          <cell r="F706" t="str">
            <v>Dsbn - Glades Operations</v>
          </cell>
          <cell r="G706" t="str">
            <v>BU</v>
          </cell>
          <cell r="H706" t="str">
            <v>I</v>
          </cell>
          <cell r="I706" t="str">
            <v>05E75</v>
          </cell>
          <cell r="J706" t="str">
            <v>LINE SPEC EARLY</v>
          </cell>
          <cell r="K706">
            <v>4</v>
          </cell>
          <cell r="L706">
            <v>26.04</v>
          </cell>
          <cell r="M706">
            <v>104.16</v>
          </cell>
          <cell r="N706" t="str">
            <v>Line</v>
          </cell>
          <cell r="O706">
            <v>0</v>
          </cell>
          <cell r="P706">
            <v>0</v>
          </cell>
          <cell r="Q706">
            <v>0</v>
          </cell>
          <cell r="R706">
            <v>104.16</v>
          </cell>
          <cell r="S706">
            <v>0</v>
          </cell>
        </row>
        <row r="707">
          <cell r="B707" t="str">
            <v>Power Systems</v>
          </cell>
          <cell r="C707">
            <v>454</v>
          </cell>
          <cell r="D707" t="str">
            <v>Not A &amp; G</v>
          </cell>
          <cell r="E707">
            <v>4211</v>
          </cell>
          <cell r="F707" t="str">
            <v>Dsbn - Glades Operations</v>
          </cell>
          <cell r="G707" t="str">
            <v>BU</v>
          </cell>
          <cell r="H707" t="str">
            <v>I</v>
          </cell>
          <cell r="I707" t="str">
            <v>05E84</v>
          </cell>
          <cell r="J707" t="str">
            <v>SR LINE SPEC OL EARLY</v>
          </cell>
          <cell r="K707">
            <v>3</v>
          </cell>
          <cell r="L707">
            <v>27.37</v>
          </cell>
          <cell r="M707">
            <v>82.11</v>
          </cell>
          <cell r="N707" t="str">
            <v>Line</v>
          </cell>
          <cell r="O707">
            <v>0</v>
          </cell>
          <cell r="P707">
            <v>0</v>
          </cell>
          <cell r="Q707">
            <v>0</v>
          </cell>
          <cell r="R707">
            <v>82.11</v>
          </cell>
          <cell r="S707">
            <v>0</v>
          </cell>
        </row>
        <row r="708">
          <cell r="B708" t="str">
            <v>Power Systems</v>
          </cell>
          <cell r="C708">
            <v>536</v>
          </cell>
          <cell r="D708" t="str">
            <v>Not A &amp; G</v>
          </cell>
          <cell r="E708">
            <v>5361</v>
          </cell>
          <cell r="F708" t="str">
            <v>Dsbn - Gladiolus Operations</v>
          </cell>
          <cell r="G708" t="str">
            <v>BU</v>
          </cell>
          <cell r="H708" t="str">
            <v>I</v>
          </cell>
          <cell r="I708" t="str">
            <v>05475</v>
          </cell>
          <cell r="J708" t="str">
            <v>LINE SPEC</v>
          </cell>
          <cell r="K708">
            <v>3</v>
          </cell>
          <cell r="L708">
            <v>26.04</v>
          </cell>
          <cell r="M708">
            <v>78.12</v>
          </cell>
          <cell r="N708" t="str">
            <v>Line</v>
          </cell>
          <cell r="O708">
            <v>0</v>
          </cell>
          <cell r="P708">
            <v>0</v>
          </cell>
          <cell r="Q708">
            <v>0</v>
          </cell>
          <cell r="R708">
            <v>78.12</v>
          </cell>
          <cell r="S708">
            <v>0</v>
          </cell>
        </row>
        <row r="709">
          <cell r="B709" t="str">
            <v>Power Systems</v>
          </cell>
          <cell r="C709">
            <v>536</v>
          </cell>
          <cell r="D709" t="str">
            <v>Not A &amp; G</v>
          </cell>
          <cell r="E709">
            <v>5361</v>
          </cell>
          <cell r="F709" t="str">
            <v>Dsbn - Gladiolus Operations</v>
          </cell>
          <cell r="G709" t="str">
            <v>BU</v>
          </cell>
          <cell r="H709" t="str">
            <v>I</v>
          </cell>
          <cell r="I709" t="str">
            <v>05937</v>
          </cell>
          <cell r="J709" t="str">
            <v>GROUND WORKER</v>
          </cell>
          <cell r="K709">
            <v>1</v>
          </cell>
          <cell r="L709">
            <v>19.22</v>
          </cell>
          <cell r="M709">
            <v>19.22</v>
          </cell>
          <cell r="N709" t="str">
            <v>Line</v>
          </cell>
          <cell r="O709">
            <v>0</v>
          </cell>
          <cell r="P709">
            <v>0</v>
          </cell>
          <cell r="Q709">
            <v>0</v>
          </cell>
          <cell r="R709">
            <v>19.22</v>
          </cell>
          <cell r="S709">
            <v>0</v>
          </cell>
        </row>
        <row r="710">
          <cell r="B710" t="str">
            <v>Power Systems</v>
          </cell>
          <cell r="C710">
            <v>536</v>
          </cell>
          <cell r="D710" t="str">
            <v>Not A &amp; G</v>
          </cell>
          <cell r="E710">
            <v>5361</v>
          </cell>
          <cell r="F710" t="str">
            <v>Dsbn - Gladiolus Operations</v>
          </cell>
          <cell r="G710" t="str">
            <v>BU</v>
          </cell>
          <cell r="H710" t="str">
            <v>I</v>
          </cell>
          <cell r="I710" t="str">
            <v>05944</v>
          </cell>
          <cell r="J710" t="str">
            <v>RESTORATION SPEC</v>
          </cell>
          <cell r="K710">
            <v>10</v>
          </cell>
          <cell r="L710">
            <v>26.3</v>
          </cell>
          <cell r="M710">
            <v>263</v>
          </cell>
          <cell r="N710" t="str">
            <v>Line</v>
          </cell>
          <cell r="O710">
            <v>0</v>
          </cell>
          <cell r="P710">
            <v>0</v>
          </cell>
          <cell r="Q710">
            <v>0</v>
          </cell>
          <cell r="R710">
            <v>263</v>
          </cell>
          <cell r="S710">
            <v>0</v>
          </cell>
        </row>
        <row r="711">
          <cell r="B711" t="str">
            <v>Power Systems</v>
          </cell>
          <cell r="C711">
            <v>536</v>
          </cell>
          <cell r="D711" t="str">
            <v>Not A &amp; G</v>
          </cell>
          <cell r="E711">
            <v>5361</v>
          </cell>
          <cell r="F711" t="str">
            <v>Dsbn - Gladiolus Operations</v>
          </cell>
          <cell r="G711" t="str">
            <v>BU</v>
          </cell>
          <cell r="H711" t="str">
            <v>I</v>
          </cell>
          <cell r="I711" t="str">
            <v>05984</v>
          </cell>
          <cell r="J711" t="str">
            <v>SR LINE SPEC OL</v>
          </cell>
          <cell r="K711">
            <v>1</v>
          </cell>
          <cell r="L711">
            <v>27.37</v>
          </cell>
          <cell r="M711">
            <v>27.37</v>
          </cell>
          <cell r="N711" t="str">
            <v>Line</v>
          </cell>
          <cell r="O711">
            <v>0</v>
          </cell>
          <cell r="P711">
            <v>0</v>
          </cell>
          <cell r="Q711">
            <v>0</v>
          </cell>
          <cell r="R711">
            <v>27.37</v>
          </cell>
          <cell r="S711">
            <v>0</v>
          </cell>
        </row>
        <row r="712">
          <cell r="B712" t="str">
            <v>Power Systems</v>
          </cell>
          <cell r="C712">
            <v>536</v>
          </cell>
          <cell r="D712" t="str">
            <v>Not A &amp; G</v>
          </cell>
          <cell r="E712">
            <v>5361</v>
          </cell>
          <cell r="F712" t="str">
            <v>Dsbn - Gladiolus Operations</v>
          </cell>
          <cell r="G712" t="str">
            <v>BU</v>
          </cell>
          <cell r="H712" t="str">
            <v>I</v>
          </cell>
          <cell r="I712" t="str">
            <v>05E05</v>
          </cell>
          <cell r="J712" t="str">
            <v>OPERATION CLERK A STENO EARLY</v>
          </cell>
          <cell r="K712">
            <v>1</v>
          </cell>
          <cell r="L712">
            <v>20.12</v>
          </cell>
          <cell r="M712">
            <v>20.12</v>
          </cell>
          <cell r="N712" t="str">
            <v>Barg Unit Supp</v>
          </cell>
          <cell r="O712">
            <v>0</v>
          </cell>
          <cell r="P712">
            <v>0</v>
          </cell>
          <cell r="Q712">
            <v>20.12</v>
          </cell>
          <cell r="R712">
            <v>0</v>
          </cell>
          <cell r="S712">
            <v>0</v>
          </cell>
        </row>
        <row r="713">
          <cell r="B713" t="str">
            <v>Power Systems</v>
          </cell>
          <cell r="C713">
            <v>536</v>
          </cell>
          <cell r="D713" t="str">
            <v>Not A &amp; G</v>
          </cell>
          <cell r="E713">
            <v>5361</v>
          </cell>
          <cell r="F713" t="str">
            <v>Dsbn - Gladiolus Operations</v>
          </cell>
          <cell r="G713" t="str">
            <v>BU</v>
          </cell>
          <cell r="H713" t="str">
            <v>I</v>
          </cell>
          <cell r="I713" t="str">
            <v>05E33</v>
          </cell>
          <cell r="J713" t="str">
            <v>HELPER - EARLY</v>
          </cell>
          <cell r="K713">
            <v>1</v>
          </cell>
          <cell r="L713">
            <v>13.22</v>
          </cell>
          <cell r="M713">
            <v>13.22</v>
          </cell>
          <cell r="N713" t="str">
            <v>Line</v>
          </cell>
          <cell r="O713">
            <v>0</v>
          </cell>
          <cell r="P713">
            <v>0</v>
          </cell>
          <cell r="Q713">
            <v>0</v>
          </cell>
          <cell r="R713">
            <v>13.22</v>
          </cell>
          <cell r="S713">
            <v>0</v>
          </cell>
        </row>
        <row r="714">
          <cell r="B714" t="str">
            <v>Power Systems</v>
          </cell>
          <cell r="C714">
            <v>423</v>
          </cell>
          <cell r="D714" t="str">
            <v>A &amp; G</v>
          </cell>
          <cell r="E714">
            <v>4230</v>
          </cell>
          <cell r="F714" t="str">
            <v>Dsbn-Contractor Safety</v>
          </cell>
          <cell r="G714" t="str">
            <v>XM</v>
          </cell>
          <cell r="H714" t="str">
            <v>I</v>
          </cell>
          <cell r="I714" t="str">
            <v>01KEC</v>
          </cell>
          <cell r="J714" t="str">
            <v>HEALTH &amp; SAFETY ADVISOR</v>
          </cell>
          <cell r="K714">
            <v>1</v>
          </cell>
          <cell r="L714">
            <v>31.96</v>
          </cell>
          <cell r="M714">
            <v>31.96</v>
          </cell>
          <cell r="N714" t="str">
            <v>A &amp; G</v>
          </cell>
          <cell r="O714">
            <v>31.96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Power Systems</v>
          </cell>
          <cell r="C715">
            <v>536</v>
          </cell>
          <cell r="D715" t="str">
            <v>Not A &amp; G</v>
          </cell>
          <cell r="E715">
            <v>5361</v>
          </cell>
          <cell r="F715" t="str">
            <v>Dsbn - Gladiolus Operations</v>
          </cell>
          <cell r="G715" t="str">
            <v>BU</v>
          </cell>
          <cell r="H715" t="str">
            <v>I</v>
          </cell>
          <cell r="I715" t="str">
            <v>05E33</v>
          </cell>
          <cell r="J715" t="str">
            <v>HELPER - EARLY</v>
          </cell>
          <cell r="K715">
            <v>1</v>
          </cell>
          <cell r="L715">
            <v>13.82</v>
          </cell>
          <cell r="M715">
            <v>13.82</v>
          </cell>
          <cell r="N715" t="str">
            <v>Line</v>
          </cell>
          <cell r="O715">
            <v>0</v>
          </cell>
          <cell r="P715">
            <v>0</v>
          </cell>
          <cell r="Q715">
            <v>0</v>
          </cell>
          <cell r="R715">
            <v>13.82</v>
          </cell>
          <cell r="S715">
            <v>0</v>
          </cell>
        </row>
        <row r="716">
          <cell r="B716" t="str">
            <v>Power Systems</v>
          </cell>
          <cell r="C716">
            <v>536</v>
          </cell>
          <cell r="D716" t="str">
            <v>Not A &amp; G</v>
          </cell>
          <cell r="E716">
            <v>5361</v>
          </cell>
          <cell r="F716" t="str">
            <v>Dsbn - Gladiolus Operations</v>
          </cell>
          <cell r="G716" t="str">
            <v>BU</v>
          </cell>
          <cell r="H716" t="str">
            <v>I</v>
          </cell>
          <cell r="I716" t="str">
            <v>05E37</v>
          </cell>
          <cell r="J716" t="str">
            <v>GROUND WORKER - EARLY</v>
          </cell>
          <cell r="K716">
            <v>5</v>
          </cell>
          <cell r="L716">
            <v>19.22</v>
          </cell>
          <cell r="M716">
            <v>96.1</v>
          </cell>
          <cell r="N716" t="str">
            <v>Line</v>
          </cell>
          <cell r="O716">
            <v>0</v>
          </cell>
          <cell r="P716">
            <v>0</v>
          </cell>
          <cell r="Q716">
            <v>0</v>
          </cell>
          <cell r="R716">
            <v>96.1</v>
          </cell>
          <cell r="S716">
            <v>0</v>
          </cell>
        </row>
        <row r="717">
          <cell r="B717" t="str">
            <v>Power Systems</v>
          </cell>
          <cell r="C717">
            <v>536</v>
          </cell>
          <cell r="D717" t="str">
            <v>Not A &amp; G</v>
          </cell>
          <cell r="E717">
            <v>5361</v>
          </cell>
          <cell r="F717" t="str">
            <v>Dsbn - Gladiolus Operations</v>
          </cell>
          <cell r="G717" t="str">
            <v>BU</v>
          </cell>
          <cell r="H717" t="str">
            <v>I</v>
          </cell>
          <cell r="I717" t="str">
            <v>05E40</v>
          </cell>
          <cell r="J717" t="str">
            <v>CABLE SPLICER - EARLY</v>
          </cell>
          <cell r="K717">
            <v>3</v>
          </cell>
          <cell r="L717">
            <v>26.3</v>
          </cell>
          <cell r="M717">
            <v>78.900000000000006</v>
          </cell>
          <cell r="N717" t="str">
            <v>Line</v>
          </cell>
          <cell r="O717">
            <v>0</v>
          </cell>
          <cell r="P717">
            <v>0</v>
          </cell>
          <cell r="Q717">
            <v>0</v>
          </cell>
          <cell r="R717">
            <v>78.900000000000006</v>
          </cell>
          <cell r="S717">
            <v>0</v>
          </cell>
        </row>
        <row r="718">
          <cell r="B718" t="str">
            <v>Power Systems</v>
          </cell>
          <cell r="C718">
            <v>536</v>
          </cell>
          <cell r="D718" t="str">
            <v>Not A &amp; G</v>
          </cell>
          <cell r="E718">
            <v>5361</v>
          </cell>
          <cell r="F718" t="str">
            <v>Dsbn - Gladiolus Operations</v>
          </cell>
          <cell r="G718" t="str">
            <v>BU</v>
          </cell>
          <cell r="H718" t="str">
            <v>I</v>
          </cell>
          <cell r="I718" t="str">
            <v>05E53</v>
          </cell>
          <cell r="J718" t="str">
            <v>TRUCK ATTENDANT EARLY</v>
          </cell>
          <cell r="K718">
            <v>1</v>
          </cell>
          <cell r="L718">
            <v>18.170000000000002</v>
          </cell>
          <cell r="M718">
            <v>18.170000000000002</v>
          </cell>
          <cell r="N718" t="str">
            <v>Barg Unit Supp</v>
          </cell>
          <cell r="O718">
            <v>0</v>
          </cell>
          <cell r="P718">
            <v>0</v>
          </cell>
          <cell r="Q718">
            <v>18.170000000000002</v>
          </cell>
          <cell r="R718">
            <v>0</v>
          </cell>
          <cell r="S718">
            <v>0</v>
          </cell>
        </row>
        <row r="719">
          <cell r="B719" t="str">
            <v>Power Systems</v>
          </cell>
          <cell r="C719">
            <v>536</v>
          </cell>
          <cell r="D719" t="str">
            <v>Not A &amp; G</v>
          </cell>
          <cell r="E719">
            <v>5361</v>
          </cell>
          <cell r="F719" t="str">
            <v>Dsbn - Gladiolus Operations</v>
          </cell>
          <cell r="G719" t="str">
            <v>BU</v>
          </cell>
          <cell r="H719" t="str">
            <v>I</v>
          </cell>
          <cell r="I719" t="str">
            <v>05E58</v>
          </cell>
          <cell r="J719" t="str">
            <v>DISPATCHER CLERK EARLY</v>
          </cell>
          <cell r="K719">
            <v>1</v>
          </cell>
          <cell r="L719">
            <v>20.25</v>
          </cell>
          <cell r="M719">
            <v>20.25</v>
          </cell>
          <cell r="N719" t="str">
            <v>Barg Unit Supp</v>
          </cell>
          <cell r="O719">
            <v>0</v>
          </cell>
          <cell r="P719">
            <v>0</v>
          </cell>
          <cell r="Q719">
            <v>20.25</v>
          </cell>
          <cell r="R719">
            <v>0</v>
          </cell>
          <cell r="S719">
            <v>0</v>
          </cell>
        </row>
        <row r="720">
          <cell r="B720" t="str">
            <v>Power Systems</v>
          </cell>
          <cell r="C720">
            <v>536</v>
          </cell>
          <cell r="D720" t="str">
            <v>Not A &amp; G</v>
          </cell>
          <cell r="E720">
            <v>5361</v>
          </cell>
          <cell r="F720" t="str">
            <v>Dsbn - Gladiolus Operations</v>
          </cell>
          <cell r="G720" t="str">
            <v>BU</v>
          </cell>
          <cell r="H720" t="str">
            <v>I</v>
          </cell>
          <cell r="I720" t="str">
            <v>05E75</v>
          </cell>
          <cell r="J720" t="str">
            <v>LINE SPEC EARLY</v>
          </cell>
          <cell r="K720">
            <v>13</v>
          </cell>
          <cell r="L720">
            <v>26.04</v>
          </cell>
          <cell r="M720">
            <v>338.52</v>
          </cell>
          <cell r="N720" t="str">
            <v>Line</v>
          </cell>
          <cell r="O720">
            <v>0</v>
          </cell>
          <cell r="P720">
            <v>0</v>
          </cell>
          <cell r="Q720">
            <v>0</v>
          </cell>
          <cell r="R720">
            <v>338.52</v>
          </cell>
          <cell r="S720">
            <v>0</v>
          </cell>
        </row>
        <row r="721">
          <cell r="B721" t="str">
            <v>Power Systems</v>
          </cell>
          <cell r="C721">
            <v>536</v>
          </cell>
          <cell r="D721" t="str">
            <v>Not A &amp; G</v>
          </cell>
          <cell r="E721">
            <v>5361</v>
          </cell>
          <cell r="F721" t="str">
            <v>Dsbn - Gladiolus Operations</v>
          </cell>
          <cell r="G721" t="str">
            <v>BU</v>
          </cell>
          <cell r="H721" t="str">
            <v>I</v>
          </cell>
          <cell r="I721" t="str">
            <v>05E84</v>
          </cell>
          <cell r="J721" t="str">
            <v>SR LINE SPEC OL EARLY</v>
          </cell>
          <cell r="K721">
            <v>9</v>
          </cell>
          <cell r="L721">
            <v>27.37</v>
          </cell>
          <cell r="M721">
            <v>246.33</v>
          </cell>
          <cell r="N721" t="str">
            <v>Line</v>
          </cell>
          <cell r="O721">
            <v>0</v>
          </cell>
          <cell r="P721">
            <v>0</v>
          </cell>
          <cell r="Q721">
            <v>0</v>
          </cell>
          <cell r="R721">
            <v>246.33</v>
          </cell>
          <cell r="S721">
            <v>0</v>
          </cell>
        </row>
        <row r="722">
          <cell r="B722" t="str">
            <v>Power Systems</v>
          </cell>
          <cell r="C722">
            <v>536</v>
          </cell>
          <cell r="D722" t="str">
            <v>Not A &amp; G</v>
          </cell>
          <cell r="E722">
            <v>5361</v>
          </cell>
          <cell r="F722" t="str">
            <v>Dsbn - Gladiolus Operations</v>
          </cell>
          <cell r="G722" t="str">
            <v>BU</v>
          </cell>
          <cell r="H722" t="str">
            <v>I</v>
          </cell>
          <cell r="I722" t="str">
            <v>05L75</v>
          </cell>
          <cell r="J722" t="str">
            <v>LINE SPEC LATE</v>
          </cell>
          <cell r="K722">
            <v>1</v>
          </cell>
          <cell r="L722">
            <v>26.04</v>
          </cell>
          <cell r="M722">
            <v>26.04</v>
          </cell>
          <cell r="N722" t="str">
            <v>Line</v>
          </cell>
          <cell r="O722">
            <v>0</v>
          </cell>
          <cell r="P722">
            <v>0</v>
          </cell>
          <cell r="Q722">
            <v>0</v>
          </cell>
          <cell r="R722">
            <v>26.04</v>
          </cell>
          <cell r="S722">
            <v>0</v>
          </cell>
        </row>
        <row r="723">
          <cell r="B723" t="str">
            <v>Power Systems</v>
          </cell>
          <cell r="C723">
            <v>435</v>
          </cell>
          <cell r="D723" t="str">
            <v>Not A &amp; G</v>
          </cell>
          <cell r="E723">
            <v>4351</v>
          </cell>
          <cell r="F723" t="str">
            <v>Vegetation Management - East</v>
          </cell>
          <cell r="G723" t="str">
            <v>XM</v>
          </cell>
          <cell r="H723" t="str">
            <v>I</v>
          </cell>
          <cell r="I723" t="str">
            <v>01DF2</v>
          </cell>
          <cell r="J723" t="str">
            <v>ANALYST II</v>
          </cell>
          <cell r="K723">
            <v>1</v>
          </cell>
          <cell r="L723">
            <v>28.29</v>
          </cell>
          <cell r="M723">
            <v>28.29</v>
          </cell>
          <cell r="N723" t="str">
            <v>Spv/Sup</v>
          </cell>
          <cell r="O723">
            <v>0</v>
          </cell>
          <cell r="P723">
            <v>28.29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Power Systems</v>
          </cell>
          <cell r="C724">
            <v>435</v>
          </cell>
          <cell r="D724" t="str">
            <v>Not A &amp; G</v>
          </cell>
          <cell r="E724">
            <v>4351</v>
          </cell>
          <cell r="F724" t="str">
            <v>Vegetation Management - East</v>
          </cell>
          <cell r="G724" t="str">
            <v>XM</v>
          </cell>
          <cell r="H724" t="str">
            <v>I</v>
          </cell>
          <cell r="I724" t="str">
            <v>01M12</v>
          </cell>
          <cell r="J724" t="str">
            <v>SR UTILITY ARBORIST</v>
          </cell>
          <cell r="K724">
            <v>2</v>
          </cell>
          <cell r="L724">
            <v>25.88</v>
          </cell>
          <cell r="M724">
            <v>51.76</v>
          </cell>
          <cell r="N724" t="str">
            <v>Spv/Sup</v>
          </cell>
          <cell r="O724">
            <v>0</v>
          </cell>
          <cell r="P724">
            <v>51.76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Power Systems</v>
          </cell>
          <cell r="C725">
            <v>435</v>
          </cell>
          <cell r="D725" t="str">
            <v>Not A &amp; G</v>
          </cell>
          <cell r="E725">
            <v>4351</v>
          </cell>
          <cell r="F725" t="str">
            <v>Vegetation Management - East</v>
          </cell>
          <cell r="G725" t="str">
            <v>XM</v>
          </cell>
          <cell r="H725" t="str">
            <v>S</v>
          </cell>
          <cell r="I725" t="str">
            <v>01M15</v>
          </cell>
          <cell r="J725" t="str">
            <v>DISTRIBUTION VEGETATION MGMT S</v>
          </cell>
          <cell r="K725">
            <v>1</v>
          </cell>
          <cell r="L725">
            <v>35.68</v>
          </cell>
          <cell r="M725">
            <v>35.68</v>
          </cell>
          <cell r="N725" t="str">
            <v>Spv/Sup</v>
          </cell>
          <cell r="O725">
            <v>0</v>
          </cell>
          <cell r="P725">
            <v>35.68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Power Systems</v>
          </cell>
          <cell r="C726">
            <v>435</v>
          </cell>
          <cell r="D726" t="str">
            <v>Not A &amp; G</v>
          </cell>
          <cell r="E726">
            <v>4351</v>
          </cell>
          <cell r="F726" t="str">
            <v>Vegetation Management - East</v>
          </cell>
          <cell r="G726" t="str">
            <v>XM</v>
          </cell>
          <cell r="H726" t="str">
            <v>I</v>
          </cell>
          <cell r="I726" t="str">
            <v>01MB4</v>
          </cell>
          <cell r="J726" t="str">
            <v>DISTRIBUTION ANALYST I</v>
          </cell>
          <cell r="K726">
            <v>1</v>
          </cell>
          <cell r="L726">
            <v>32.74</v>
          </cell>
          <cell r="M726">
            <v>32.74</v>
          </cell>
          <cell r="N726" t="str">
            <v>Spv/Sup</v>
          </cell>
          <cell r="O726">
            <v>0</v>
          </cell>
          <cell r="P726">
            <v>32.74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Power Systems</v>
          </cell>
          <cell r="C727">
            <v>435</v>
          </cell>
          <cell r="D727" t="str">
            <v>Not A &amp; G</v>
          </cell>
          <cell r="E727">
            <v>4351</v>
          </cell>
          <cell r="F727" t="str">
            <v>Vegetation Management - East</v>
          </cell>
          <cell r="G727" t="str">
            <v>XM</v>
          </cell>
          <cell r="H727" t="str">
            <v>M</v>
          </cell>
          <cell r="I727" t="str">
            <v>01MK7</v>
          </cell>
          <cell r="J727" t="str">
            <v>MGR DISTRIBUTION VEGETATION MG</v>
          </cell>
          <cell r="K727">
            <v>1</v>
          </cell>
          <cell r="L727">
            <v>46.71</v>
          </cell>
          <cell r="M727">
            <v>46.71</v>
          </cell>
          <cell r="N727" t="str">
            <v>Spv/Sup</v>
          </cell>
          <cell r="O727">
            <v>0</v>
          </cell>
          <cell r="P727">
            <v>46.71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Power Systems</v>
          </cell>
          <cell r="C728">
            <v>435</v>
          </cell>
          <cell r="D728" t="str">
            <v>Not A &amp; G</v>
          </cell>
          <cell r="E728">
            <v>4351</v>
          </cell>
          <cell r="F728" t="str">
            <v>Vegetation Management - East</v>
          </cell>
          <cell r="G728" t="str">
            <v>NB</v>
          </cell>
          <cell r="H728" t="str">
            <v>I</v>
          </cell>
          <cell r="I728" t="str">
            <v>01X63</v>
          </cell>
          <cell r="J728" t="str">
            <v>ADMINISTRATIVE SPECIALIST I</v>
          </cell>
          <cell r="K728">
            <v>1</v>
          </cell>
          <cell r="L728">
            <v>16.55</v>
          </cell>
          <cell r="M728">
            <v>16.55</v>
          </cell>
          <cell r="N728" t="str">
            <v>Spv/Sup</v>
          </cell>
          <cell r="O728">
            <v>0</v>
          </cell>
          <cell r="P728">
            <v>16.55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Power Systems</v>
          </cell>
          <cell r="C729">
            <v>435</v>
          </cell>
          <cell r="D729" t="str">
            <v>Not A &amp; G</v>
          </cell>
          <cell r="E729">
            <v>4351</v>
          </cell>
          <cell r="F729" t="str">
            <v>Vegetation Management - East</v>
          </cell>
          <cell r="G729" t="str">
            <v>NB</v>
          </cell>
          <cell r="H729" t="str">
            <v>I</v>
          </cell>
          <cell r="I729" t="str">
            <v>01X63</v>
          </cell>
          <cell r="J729" t="str">
            <v>ADMINISTRATIVE SPECIALIST I</v>
          </cell>
          <cell r="K729">
            <v>1</v>
          </cell>
          <cell r="L729">
            <v>16.739999999999998</v>
          </cell>
          <cell r="M729">
            <v>16.739999999999998</v>
          </cell>
          <cell r="N729" t="str">
            <v>Spv/Sup</v>
          </cell>
          <cell r="O729">
            <v>0</v>
          </cell>
          <cell r="P729">
            <v>16.739999999999998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Power Systems</v>
          </cell>
          <cell r="C730">
            <v>436</v>
          </cell>
          <cell r="D730" t="str">
            <v>Not A &amp; G</v>
          </cell>
          <cell r="E730">
            <v>4036</v>
          </cell>
          <cell r="F730" t="str">
            <v>Transmission Op - Cntrl</v>
          </cell>
          <cell r="G730" t="str">
            <v>XM</v>
          </cell>
          <cell r="H730" t="str">
            <v>S</v>
          </cell>
          <cell r="I730" t="str">
            <v>01T43</v>
          </cell>
          <cell r="J730" t="str">
            <v>PGD OPERATIONS LEADER III</v>
          </cell>
          <cell r="K730">
            <v>1</v>
          </cell>
          <cell r="L730">
            <v>35.659999999999997</v>
          </cell>
          <cell r="M730">
            <v>35.659999999999997</v>
          </cell>
          <cell r="N730" t="str">
            <v>Spv/Sup</v>
          </cell>
          <cell r="O730">
            <v>0</v>
          </cell>
          <cell r="P730">
            <v>35.659999999999997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Power Systems</v>
          </cell>
          <cell r="C731">
            <v>536</v>
          </cell>
          <cell r="D731" t="str">
            <v>Not A &amp; G</v>
          </cell>
          <cell r="E731">
            <v>5361</v>
          </cell>
          <cell r="F731" t="str">
            <v>Dsbn - Gladiolus Operations</v>
          </cell>
          <cell r="G731" t="str">
            <v>BU</v>
          </cell>
          <cell r="H731" t="str">
            <v>I</v>
          </cell>
          <cell r="I731" t="str">
            <v>05L84</v>
          </cell>
          <cell r="J731" t="str">
            <v>SR LINE SPEC OL LATE</v>
          </cell>
          <cell r="K731">
            <v>1</v>
          </cell>
          <cell r="L731">
            <v>27.37</v>
          </cell>
          <cell r="M731">
            <v>27.37</v>
          </cell>
          <cell r="N731" t="str">
            <v>Line</v>
          </cell>
          <cell r="O731">
            <v>0</v>
          </cell>
          <cell r="P731">
            <v>0</v>
          </cell>
          <cell r="Q731">
            <v>0</v>
          </cell>
          <cell r="R731">
            <v>27.37</v>
          </cell>
          <cell r="S731">
            <v>0</v>
          </cell>
        </row>
        <row r="732">
          <cell r="B732" t="str">
            <v>Power Systems</v>
          </cell>
          <cell r="C732">
            <v>547</v>
          </cell>
          <cell r="D732" t="str">
            <v>Not A &amp; G</v>
          </cell>
          <cell r="E732">
            <v>5471</v>
          </cell>
          <cell r="F732" t="str">
            <v>Dsbn - Golden Gate Op</v>
          </cell>
          <cell r="G732" t="str">
            <v>BU</v>
          </cell>
          <cell r="H732" t="str">
            <v>I</v>
          </cell>
          <cell r="I732" t="str">
            <v>05475</v>
          </cell>
          <cell r="J732" t="str">
            <v>LINE SPEC</v>
          </cell>
          <cell r="K732">
            <v>2</v>
          </cell>
          <cell r="L732">
            <v>26.04</v>
          </cell>
          <cell r="M732">
            <v>52.08</v>
          </cell>
          <cell r="N732" t="str">
            <v>Line</v>
          </cell>
          <cell r="O732">
            <v>0</v>
          </cell>
          <cell r="P732">
            <v>0</v>
          </cell>
          <cell r="Q732">
            <v>0</v>
          </cell>
          <cell r="R732">
            <v>52.08</v>
          </cell>
          <cell r="S732">
            <v>0</v>
          </cell>
        </row>
        <row r="733">
          <cell r="B733" t="str">
            <v>Power Systems</v>
          </cell>
          <cell r="C733">
            <v>547</v>
          </cell>
          <cell r="D733" t="str">
            <v>Not A &amp; G</v>
          </cell>
          <cell r="E733">
            <v>5471</v>
          </cell>
          <cell r="F733" t="str">
            <v>Dsbn - Golden Gate Op</v>
          </cell>
          <cell r="G733" t="str">
            <v>BU</v>
          </cell>
          <cell r="H733" t="str">
            <v>I</v>
          </cell>
          <cell r="I733" t="str">
            <v>05937</v>
          </cell>
          <cell r="J733" t="str">
            <v>GROUND WORKER</v>
          </cell>
          <cell r="K733">
            <v>1</v>
          </cell>
          <cell r="L733">
            <v>19.22</v>
          </cell>
          <cell r="M733">
            <v>19.22</v>
          </cell>
          <cell r="N733" t="str">
            <v>Line</v>
          </cell>
          <cell r="O733">
            <v>0</v>
          </cell>
          <cell r="P733">
            <v>0</v>
          </cell>
          <cell r="Q733">
            <v>0</v>
          </cell>
          <cell r="R733">
            <v>19.22</v>
          </cell>
          <cell r="S733">
            <v>0</v>
          </cell>
        </row>
        <row r="734">
          <cell r="B734" t="str">
            <v>Power Systems</v>
          </cell>
          <cell r="C734">
            <v>547</v>
          </cell>
          <cell r="D734" t="str">
            <v>Not A &amp; G</v>
          </cell>
          <cell r="E734">
            <v>5471</v>
          </cell>
          <cell r="F734" t="str">
            <v>Dsbn - Golden Gate Op</v>
          </cell>
          <cell r="G734" t="str">
            <v>BU</v>
          </cell>
          <cell r="H734" t="str">
            <v>I</v>
          </cell>
          <cell r="I734" t="str">
            <v>05944</v>
          </cell>
          <cell r="J734" t="str">
            <v>RESTORATION SPEC</v>
          </cell>
          <cell r="K734">
            <v>10</v>
          </cell>
          <cell r="L734">
            <v>26.3</v>
          </cell>
          <cell r="M734">
            <v>263</v>
          </cell>
          <cell r="N734" t="str">
            <v>Line</v>
          </cell>
          <cell r="O734">
            <v>0</v>
          </cell>
          <cell r="P734">
            <v>0</v>
          </cell>
          <cell r="Q734">
            <v>0</v>
          </cell>
          <cell r="R734">
            <v>263</v>
          </cell>
          <cell r="S734">
            <v>0</v>
          </cell>
        </row>
        <row r="735">
          <cell r="B735" t="str">
            <v>Power Systems</v>
          </cell>
          <cell r="C735">
            <v>547</v>
          </cell>
          <cell r="D735" t="str">
            <v>Not A &amp; G</v>
          </cell>
          <cell r="E735">
            <v>5471</v>
          </cell>
          <cell r="F735" t="str">
            <v>Dsbn - Golden Gate Op</v>
          </cell>
          <cell r="G735" t="str">
            <v>BU</v>
          </cell>
          <cell r="H735" t="str">
            <v>I</v>
          </cell>
          <cell r="I735" t="str">
            <v>05984</v>
          </cell>
          <cell r="J735" t="str">
            <v>SR LINE SPEC OL</v>
          </cell>
          <cell r="K735">
            <v>2</v>
          </cell>
          <cell r="L735">
            <v>27.37</v>
          </cell>
          <cell r="M735">
            <v>54.74</v>
          </cell>
          <cell r="N735" t="str">
            <v>Line</v>
          </cell>
          <cell r="O735">
            <v>0</v>
          </cell>
          <cell r="P735">
            <v>0</v>
          </cell>
          <cell r="Q735">
            <v>0</v>
          </cell>
          <cell r="R735">
            <v>54.74</v>
          </cell>
          <cell r="S735">
            <v>0</v>
          </cell>
        </row>
        <row r="736">
          <cell r="B736" t="str">
            <v>Power Systems</v>
          </cell>
          <cell r="C736">
            <v>547</v>
          </cell>
          <cell r="D736" t="str">
            <v>Not A &amp; G</v>
          </cell>
          <cell r="E736">
            <v>5471</v>
          </cell>
          <cell r="F736" t="str">
            <v>Dsbn - Golden Gate Op</v>
          </cell>
          <cell r="G736" t="str">
            <v>BU</v>
          </cell>
          <cell r="H736" t="str">
            <v>I</v>
          </cell>
          <cell r="I736" t="str">
            <v>05E05</v>
          </cell>
          <cell r="J736" t="str">
            <v>OPERATION CLERK A STENO EARLY</v>
          </cell>
          <cell r="K736">
            <v>2</v>
          </cell>
          <cell r="L736">
            <v>20.12</v>
          </cell>
          <cell r="M736">
            <v>40.24</v>
          </cell>
          <cell r="N736" t="str">
            <v>Barg Unit Supp</v>
          </cell>
          <cell r="O736">
            <v>0</v>
          </cell>
          <cell r="P736">
            <v>0</v>
          </cell>
          <cell r="Q736">
            <v>40.24</v>
          </cell>
          <cell r="R736">
            <v>0</v>
          </cell>
          <cell r="S736">
            <v>0</v>
          </cell>
        </row>
        <row r="737">
          <cell r="B737" t="str">
            <v>Power Systems</v>
          </cell>
          <cell r="C737">
            <v>547</v>
          </cell>
          <cell r="D737" t="str">
            <v>Not A &amp; G</v>
          </cell>
          <cell r="E737">
            <v>5471</v>
          </cell>
          <cell r="F737" t="str">
            <v>Dsbn - Golden Gate Op</v>
          </cell>
          <cell r="G737" t="str">
            <v>BU</v>
          </cell>
          <cell r="H737" t="str">
            <v>I</v>
          </cell>
          <cell r="I737" t="str">
            <v>05E37</v>
          </cell>
          <cell r="J737" t="str">
            <v>GROUND WORKER - EARLY</v>
          </cell>
          <cell r="K737">
            <v>4</v>
          </cell>
          <cell r="L737">
            <v>19.22</v>
          </cell>
          <cell r="M737">
            <v>76.88</v>
          </cell>
          <cell r="N737" t="str">
            <v>Line</v>
          </cell>
          <cell r="O737">
            <v>0</v>
          </cell>
          <cell r="P737">
            <v>0</v>
          </cell>
          <cell r="Q737">
            <v>0</v>
          </cell>
          <cell r="R737">
            <v>76.88</v>
          </cell>
          <cell r="S737">
            <v>0</v>
          </cell>
        </row>
        <row r="738">
          <cell r="B738" t="str">
            <v>Power Systems</v>
          </cell>
          <cell r="C738">
            <v>547</v>
          </cell>
          <cell r="D738" t="str">
            <v>Not A &amp; G</v>
          </cell>
          <cell r="E738">
            <v>5471</v>
          </cell>
          <cell r="F738" t="str">
            <v>Dsbn - Golden Gate Op</v>
          </cell>
          <cell r="G738" t="str">
            <v>BU</v>
          </cell>
          <cell r="H738" t="str">
            <v>I</v>
          </cell>
          <cell r="I738" t="str">
            <v>05E40</v>
          </cell>
          <cell r="J738" t="str">
            <v>CABLE SPLICER - EARLY</v>
          </cell>
          <cell r="K738">
            <v>1</v>
          </cell>
          <cell r="L738">
            <v>26.3</v>
          </cell>
          <cell r="M738">
            <v>26.3</v>
          </cell>
          <cell r="N738" t="str">
            <v>Line</v>
          </cell>
          <cell r="O738">
            <v>0</v>
          </cell>
          <cell r="P738">
            <v>0</v>
          </cell>
          <cell r="Q738">
            <v>0</v>
          </cell>
          <cell r="R738">
            <v>26.3</v>
          </cell>
          <cell r="S738">
            <v>0</v>
          </cell>
        </row>
        <row r="739">
          <cell r="B739" t="str">
            <v>Power Systems</v>
          </cell>
          <cell r="C739">
            <v>547</v>
          </cell>
          <cell r="D739" t="str">
            <v>Not A &amp; G</v>
          </cell>
          <cell r="E739">
            <v>5471</v>
          </cell>
          <cell r="F739" t="str">
            <v>Dsbn - Golden Gate Op</v>
          </cell>
          <cell r="G739" t="str">
            <v>BU</v>
          </cell>
          <cell r="H739" t="str">
            <v>I</v>
          </cell>
          <cell r="I739" t="str">
            <v>05E53</v>
          </cell>
          <cell r="J739" t="str">
            <v>TRUCK ATTENDANT EARLY</v>
          </cell>
          <cell r="K739">
            <v>2</v>
          </cell>
          <cell r="L739">
            <v>18.170000000000002</v>
          </cell>
          <cell r="M739">
            <v>36.340000000000003</v>
          </cell>
          <cell r="N739" t="str">
            <v>Barg Unit Supp</v>
          </cell>
          <cell r="O739">
            <v>0</v>
          </cell>
          <cell r="P739">
            <v>0</v>
          </cell>
          <cell r="Q739">
            <v>36.340000000000003</v>
          </cell>
          <cell r="R739">
            <v>0</v>
          </cell>
          <cell r="S739">
            <v>0</v>
          </cell>
        </row>
        <row r="740">
          <cell r="B740" t="str">
            <v>Power Systems</v>
          </cell>
          <cell r="C740">
            <v>547</v>
          </cell>
          <cell r="D740" t="str">
            <v>Not A &amp; G</v>
          </cell>
          <cell r="E740">
            <v>5471</v>
          </cell>
          <cell r="F740" t="str">
            <v>Dsbn - Golden Gate Op</v>
          </cell>
          <cell r="G740" t="str">
            <v>BU</v>
          </cell>
          <cell r="H740" t="str">
            <v>I</v>
          </cell>
          <cell r="I740" t="str">
            <v>05E58</v>
          </cell>
          <cell r="J740" t="str">
            <v>DISPATCHER CLERK EARLY</v>
          </cell>
          <cell r="K740">
            <v>1</v>
          </cell>
          <cell r="L740">
            <v>20.25</v>
          </cell>
          <cell r="M740">
            <v>20.25</v>
          </cell>
          <cell r="N740" t="str">
            <v>Barg Unit Supp</v>
          </cell>
          <cell r="O740">
            <v>0</v>
          </cell>
          <cell r="P740">
            <v>0</v>
          </cell>
          <cell r="Q740">
            <v>20.25</v>
          </cell>
          <cell r="R740">
            <v>0</v>
          </cell>
          <cell r="S740">
            <v>0</v>
          </cell>
        </row>
        <row r="741">
          <cell r="B741" t="str">
            <v>Power Systems</v>
          </cell>
          <cell r="C741">
            <v>547</v>
          </cell>
          <cell r="D741" t="str">
            <v>Not A &amp; G</v>
          </cell>
          <cell r="E741">
            <v>5471</v>
          </cell>
          <cell r="F741" t="str">
            <v>Dsbn - Golden Gate Op</v>
          </cell>
          <cell r="G741" t="str">
            <v>BU</v>
          </cell>
          <cell r="H741" t="str">
            <v>I</v>
          </cell>
          <cell r="I741" t="str">
            <v>05E75</v>
          </cell>
          <cell r="J741" t="str">
            <v>LINE SPEC EARLY</v>
          </cell>
          <cell r="K741">
            <v>15</v>
          </cell>
          <cell r="L741">
            <v>26.04</v>
          </cell>
          <cell r="M741">
            <v>390.59999999999997</v>
          </cell>
          <cell r="N741" t="str">
            <v>Line</v>
          </cell>
          <cell r="O741">
            <v>0</v>
          </cell>
          <cell r="P741">
            <v>0</v>
          </cell>
          <cell r="Q741">
            <v>0</v>
          </cell>
          <cell r="R741">
            <v>390.59999999999997</v>
          </cell>
          <cell r="S741">
            <v>0</v>
          </cell>
        </row>
        <row r="742">
          <cell r="B742" t="str">
            <v>Power Systems</v>
          </cell>
          <cell r="C742">
            <v>547</v>
          </cell>
          <cell r="D742" t="str">
            <v>Not A &amp; G</v>
          </cell>
          <cell r="E742">
            <v>5471</v>
          </cell>
          <cell r="F742" t="str">
            <v>Dsbn - Golden Gate Op</v>
          </cell>
          <cell r="G742" t="str">
            <v>BU</v>
          </cell>
          <cell r="H742" t="str">
            <v>I</v>
          </cell>
          <cell r="I742" t="str">
            <v>05E84</v>
          </cell>
          <cell r="J742" t="str">
            <v>SR LINE SPEC OL EARLY</v>
          </cell>
          <cell r="K742">
            <v>12</v>
          </cell>
          <cell r="L742">
            <v>27.37</v>
          </cell>
          <cell r="M742">
            <v>328.44</v>
          </cell>
          <cell r="N742" t="str">
            <v>Line</v>
          </cell>
          <cell r="O742">
            <v>0</v>
          </cell>
          <cell r="P742">
            <v>0</v>
          </cell>
          <cell r="Q742">
            <v>0</v>
          </cell>
          <cell r="R742">
            <v>328.44</v>
          </cell>
          <cell r="S742">
            <v>0</v>
          </cell>
        </row>
        <row r="743">
          <cell r="B743" t="str">
            <v>Power Systems</v>
          </cell>
          <cell r="C743">
            <v>547</v>
          </cell>
          <cell r="D743" t="str">
            <v>Not A &amp; G</v>
          </cell>
          <cell r="E743">
            <v>5471</v>
          </cell>
          <cell r="F743" t="str">
            <v>Dsbn - Golden Gate Op</v>
          </cell>
          <cell r="G743" t="str">
            <v>BU</v>
          </cell>
          <cell r="H743" t="str">
            <v>I</v>
          </cell>
          <cell r="I743" t="str">
            <v>05L75</v>
          </cell>
          <cell r="J743" t="str">
            <v>LINE SPEC LATE</v>
          </cell>
          <cell r="K743">
            <v>1</v>
          </cell>
          <cell r="L743">
            <v>26.04</v>
          </cell>
          <cell r="M743">
            <v>26.04</v>
          </cell>
          <cell r="N743" t="str">
            <v>Line</v>
          </cell>
          <cell r="O743">
            <v>0</v>
          </cell>
          <cell r="P743">
            <v>0</v>
          </cell>
          <cell r="Q743">
            <v>0</v>
          </cell>
          <cell r="R743">
            <v>26.04</v>
          </cell>
          <cell r="S743">
            <v>0</v>
          </cell>
        </row>
        <row r="744">
          <cell r="B744" t="str">
            <v>Power Systems</v>
          </cell>
          <cell r="C744">
            <v>547</v>
          </cell>
          <cell r="D744" t="str">
            <v>Not A &amp; G</v>
          </cell>
          <cell r="E744">
            <v>5471</v>
          </cell>
          <cell r="F744" t="str">
            <v>Dsbn - Golden Gate Op</v>
          </cell>
          <cell r="G744" t="str">
            <v>BU</v>
          </cell>
          <cell r="H744" t="str">
            <v>I</v>
          </cell>
          <cell r="I744" t="str">
            <v>05L84</v>
          </cell>
          <cell r="J744" t="str">
            <v>SR LINE SPEC OL LATE</v>
          </cell>
          <cell r="K744">
            <v>1</v>
          </cell>
          <cell r="L744">
            <v>27.37</v>
          </cell>
          <cell r="M744">
            <v>27.37</v>
          </cell>
          <cell r="N744" t="str">
            <v>Line</v>
          </cell>
          <cell r="O744">
            <v>0</v>
          </cell>
          <cell r="P744">
            <v>0</v>
          </cell>
          <cell r="Q744">
            <v>0</v>
          </cell>
          <cell r="R744">
            <v>27.37</v>
          </cell>
          <cell r="S744">
            <v>0</v>
          </cell>
        </row>
        <row r="745">
          <cell r="B745" t="str">
            <v>Power Systems</v>
          </cell>
          <cell r="C745">
            <v>727</v>
          </cell>
          <cell r="D745" t="str">
            <v>Not A &amp; G</v>
          </cell>
          <cell r="E745">
            <v>7271</v>
          </cell>
          <cell r="F745" t="str">
            <v>Dsbn - Gulfstrm Operations</v>
          </cell>
          <cell r="G745" t="str">
            <v>BU</v>
          </cell>
          <cell r="H745" t="str">
            <v>I</v>
          </cell>
          <cell r="I745" t="str">
            <v>05140</v>
          </cell>
          <cell r="J745" t="str">
            <v>CABLE SPLICER</v>
          </cell>
          <cell r="K745">
            <v>1</v>
          </cell>
          <cell r="L745">
            <v>26.3</v>
          </cell>
          <cell r="M745">
            <v>26.3</v>
          </cell>
          <cell r="N745" t="str">
            <v>Line</v>
          </cell>
          <cell r="O745">
            <v>0</v>
          </cell>
          <cell r="P745">
            <v>0</v>
          </cell>
          <cell r="Q745">
            <v>0</v>
          </cell>
          <cell r="R745">
            <v>26.3</v>
          </cell>
          <cell r="S745">
            <v>0</v>
          </cell>
        </row>
        <row r="746">
          <cell r="B746" t="str">
            <v>Power Systems</v>
          </cell>
          <cell r="C746">
            <v>727</v>
          </cell>
          <cell r="D746" t="str">
            <v>Not A &amp; G</v>
          </cell>
          <cell r="E746">
            <v>7271</v>
          </cell>
          <cell r="F746" t="str">
            <v>Dsbn - Gulfstrm Operations</v>
          </cell>
          <cell r="G746" t="str">
            <v>BU</v>
          </cell>
          <cell r="H746" t="str">
            <v>I</v>
          </cell>
          <cell r="I746" t="str">
            <v>05475</v>
          </cell>
          <cell r="J746" t="str">
            <v>LINE SPEC</v>
          </cell>
          <cell r="K746">
            <v>3</v>
          </cell>
          <cell r="L746">
            <v>26.04</v>
          </cell>
          <cell r="M746">
            <v>78.12</v>
          </cell>
          <cell r="N746" t="str">
            <v>Line</v>
          </cell>
          <cell r="O746">
            <v>0</v>
          </cell>
          <cell r="P746">
            <v>0</v>
          </cell>
          <cell r="Q746">
            <v>0</v>
          </cell>
          <cell r="R746">
            <v>78.12</v>
          </cell>
          <cell r="S746">
            <v>0</v>
          </cell>
        </row>
        <row r="747">
          <cell r="B747" t="str">
            <v>Power Systems</v>
          </cell>
          <cell r="C747">
            <v>727</v>
          </cell>
          <cell r="D747" t="str">
            <v>Not A &amp; G</v>
          </cell>
          <cell r="E747">
            <v>7271</v>
          </cell>
          <cell r="F747" t="str">
            <v>Dsbn - Gulfstrm Operations</v>
          </cell>
          <cell r="G747" t="str">
            <v>BU</v>
          </cell>
          <cell r="H747" t="str">
            <v>I</v>
          </cell>
          <cell r="I747" t="str">
            <v>05937</v>
          </cell>
          <cell r="J747" t="str">
            <v>GROUND WORKER</v>
          </cell>
          <cell r="K747">
            <v>1</v>
          </cell>
          <cell r="L747">
            <v>18.170000000000002</v>
          </cell>
          <cell r="M747">
            <v>18.170000000000002</v>
          </cell>
          <cell r="N747" t="str">
            <v>Line</v>
          </cell>
          <cell r="O747">
            <v>0</v>
          </cell>
          <cell r="P747">
            <v>0</v>
          </cell>
          <cell r="Q747">
            <v>0</v>
          </cell>
          <cell r="R747">
            <v>18.170000000000002</v>
          </cell>
          <cell r="S747">
            <v>0</v>
          </cell>
        </row>
        <row r="748">
          <cell r="B748" t="str">
            <v>Power Systems</v>
          </cell>
          <cell r="C748">
            <v>727</v>
          </cell>
          <cell r="D748" t="str">
            <v>Not A &amp; G</v>
          </cell>
          <cell r="E748">
            <v>7271</v>
          </cell>
          <cell r="F748" t="str">
            <v>Dsbn - Gulfstrm Operations</v>
          </cell>
          <cell r="G748" t="str">
            <v>BU</v>
          </cell>
          <cell r="H748" t="str">
            <v>I</v>
          </cell>
          <cell r="I748" t="str">
            <v>05944</v>
          </cell>
          <cell r="J748" t="str">
            <v>RESTORATION SPEC</v>
          </cell>
          <cell r="K748">
            <v>13</v>
          </cell>
          <cell r="L748">
            <v>26.3</v>
          </cell>
          <cell r="M748">
            <v>341.90000000000003</v>
          </cell>
          <cell r="N748" t="str">
            <v>Line</v>
          </cell>
          <cell r="O748">
            <v>0</v>
          </cell>
          <cell r="P748">
            <v>0</v>
          </cell>
          <cell r="Q748">
            <v>0</v>
          </cell>
          <cell r="R748">
            <v>341.90000000000003</v>
          </cell>
          <cell r="S748">
            <v>0</v>
          </cell>
        </row>
        <row r="749">
          <cell r="B749" t="str">
            <v>Power Systems</v>
          </cell>
          <cell r="C749">
            <v>727</v>
          </cell>
          <cell r="D749" t="str">
            <v>Not A &amp; G</v>
          </cell>
          <cell r="E749">
            <v>7271</v>
          </cell>
          <cell r="F749" t="str">
            <v>Dsbn - Gulfstrm Operations</v>
          </cell>
          <cell r="G749" t="str">
            <v>BU</v>
          </cell>
          <cell r="H749" t="str">
            <v>I</v>
          </cell>
          <cell r="I749" t="str">
            <v>05984</v>
          </cell>
          <cell r="J749" t="str">
            <v>SR LINE SPEC OL</v>
          </cell>
          <cell r="K749">
            <v>3</v>
          </cell>
          <cell r="L749">
            <v>27.37</v>
          </cell>
          <cell r="M749">
            <v>82.11</v>
          </cell>
          <cell r="N749" t="str">
            <v>Line</v>
          </cell>
          <cell r="O749">
            <v>0</v>
          </cell>
          <cell r="P749">
            <v>0</v>
          </cell>
          <cell r="Q749">
            <v>0</v>
          </cell>
          <cell r="R749">
            <v>82.11</v>
          </cell>
          <cell r="S749">
            <v>0</v>
          </cell>
        </row>
        <row r="750">
          <cell r="B750" t="str">
            <v>Power Systems</v>
          </cell>
          <cell r="C750">
            <v>727</v>
          </cell>
          <cell r="D750" t="str">
            <v>Not A &amp; G</v>
          </cell>
          <cell r="E750">
            <v>7271</v>
          </cell>
          <cell r="F750" t="str">
            <v>Dsbn - Gulfstrm Operations</v>
          </cell>
          <cell r="G750" t="str">
            <v>BU</v>
          </cell>
          <cell r="H750" t="str">
            <v>I</v>
          </cell>
          <cell r="I750" t="str">
            <v>05E05</v>
          </cell>
          <cell r="J750" t="str">
            <v>OPERATION CLERK A STENO EARLY</v>
          </cell>
          <cell r="K750">
            <v>3</v>
          </cell>
          <cell r="L750">
            <v>20.12</v>
          </cell>
          <cell r="M750">
            <v>60.36</v>
          </cell>
          <cell r="N750" t="str">
            <v>Barg Unit Supp</v>
          </cell>
          <cell r="O750">
            <v>0</v>
          </cell>
          <cell r="P750">
            <v>0</v>
          </cell>
          <cell r="Q750">
            <v>60.36</v>
          </cell>
          <cell r="R750">
            <v>0</v>
          </cell>
          <cell r="S750">
            <v>0</v>
          </cell>
        </row>
        <row r="751">
          <cell r="B751" t="str">
            <v>Power Systems</v>
          </cell>
          <cell r="C751">
            <v>727</v>
          </cell>
          <cell r="D751" t="str">
            <v>Not A &amp; G</v>
          </cell>
          <cell r="E751">
            <v>7271</v>
          </cell>
          <cell r="F751" t="str">
            <v>Dsbn - Gulfstrm Operations</v>
          </cell>
          <cell r="G751" t="str">
            <v>BU</v>
          </cell>
          <cell r="H751" t="str">
            <v>I</v>
          </cell>
          <cell r="I751" t="str">
            <v>05E37</v>
          </cell>
          <cell r="J751" t="str">
            <v>GROUND WORKER - EARLY</v>
          </cell>
          <cell r="K751">
            <v>7</v>
          </cell>
          <cell r="L751">
            <v>19.22</v>
          </cell>
          <cell r="M751">
            <v>134.54</v>
          </cell>
          <cell r="N751" t="str">
            <v>Line</v>
          </cell>
          <cell r="O751">
            <v>0</v>
          </cell>
          <cell r="P751">
            <v>0</v>
          </cell>
          <cell r="Q751">
            <v>0</v>
          </cell>
          <cell r="R751">
            <v>134.54</v>
          </cell>
          <cell r="S751">
            <v>0</v>
          </cell>
        </row>
        <row r="752">
          <cell r="B752" t="str">
            <v>Power Systems</v>
          </cell>
          <cell r="C752">
            <v>727</v>
          </cell>
          <cell r="D752" t="str">
            <v>Not A &amp; G</v>
          </cell>
          <cell r="E752">
            <v>7271</v>
          </cell>
          <cell r="F752" t="str">
            <v>Dsbn - Gulfstrm Operations</v>
          </cell>
          <cell r="G752" t="str">
            <v>BU</v>
          </cell>
          <cell r="H752" t="str">
            <v>I</v>
          </cell>
          <cell r="I752" t="str">
            <v>05E37</v>
          </cell>
          <cell r="J752" t="str">
            <v>GROUND WORKER - EARLY</v>
          </cell>
          <cell r="K752">
            <v>1</v>
          </cell>
          <cell r="L752">
            <v>23.76</v>
          </cell>
          <cell r="M752">
            <v>23.76</v>
          </cell>
          <cell r="N752" t="str">
            <v>Line</v>
          </cell>
          <cell r="O752">
            <v>0</v>
          </cell>
          <cell r="P752">
            <v>0</v>
          </cell>
          <cell r="Q752">
            <v>0</v>
          </cell>
          <cell r="R752">
            <v>23.76</v>
          </cell>
          <cell r="S752">
            <v>0</v>
          </cell>
        </row>
        <row r="753">
          <cell r="B753" t="str">
            <v>Power Systems</v>
          </cell>
          <cell r="C753">
            <v>727</v>
          </cell>
          <cell r="D753" t="str">
            <v>Not A &amp; G</v>
          </cell>
          <cell r="E753">
            <v>7271</v>
          </cell>
          <cell r="F753" t="str">
            <v>Dsbn - Gulfstrm Operations</v>
          </cell>
          <cell r="G753" t="str">
            <v>BU</v>
          </cell>
          <cell r="H753" t="str">
            <v>I</v>
          </cell>
          <cell r="I753" t="str">
            <v>05E40</v>
          </cell>
          <cell r="J753" t="str">
            <v>CABLE SPLICER - EARLY</v>
          </cell>
          <cell r="K753">
            <v>6</v>
          </cell>
          <cell r="L753">
            <v>26.3</v>
          </cell>
          <cell r="M753">
            <v>157.80000000000001</v>
          </cell>
          <cell r="N753" t="str">
            <v>Line</v>
          </cell>
          <cell r="O753">
            <v>0</v>
          </cell>
          <cell r="P753">
            <v>0</v>
          </cell>
          <cell r="Q753">
            <v>0</v>
          </cell>
          <cell r="R753">
            <v>157.80000000000001</v>
          </cell>
          <cell r="S753">
            <v>0</v>
          </cell>
        </row>
        <row r="754">
          <cell r="B754" t="str">
            <v>Power Systems</v>
          </cell>
          <cell r="C754">
            <v>727</v>
          </cell>
          <cell r="D754" t="str">
            <v>Not A &amp; G</v>
          </cell>
          <cell r="E754">
            <v>7271</v>
          </cell>
          <cell r="F754" t="str">
            <v>Dsbn - Gulfstrm Operations</v>
          </cell>
          <cell r="G754" t="str">
            <v>BU</v>
          </cell>
          <cell r="H754" t="str">
            <v>I</v>
          </cell>
          <cell r="I754" t="str">
            <v>05E53</v>
          </cell>
          <cell r="J754" t="str">
            <v>TRUCK ATTENDANT EARLY</v>
          </cell>
          <cell r="K754">
            <v>1</v>
          </cell>
          <cell r="L754">
            <v>18.170000000000002</v>
          </cell>
          <cell r="M754">
            <v>18.170000000000002</v>
          </cell>
          <cell r="N754" t="str">
            <v>Barg Unit Supp</v>
          </cell>
          <cell r="O754">
            <v>0</v>
          </cell>
          <cell r="P754">
            <v>0</v>
          </cell>
          <cell r="Q754">
            <v>18.170000000000002</v>
          </cell>
          <cell r="R754">
            <v>0</v>
          </cell>
          <cell r="S754">
            <v>0</v>
          </cell>
        </row>
        <row r="755">
          <cell r="B755" t="str">
            <v>Power Systems</v>
          </cell>
          <cell r="C755">
            <v>727</v>
          </cell>
          <cell r="D755" t="str">
            <v>Not A &amp; G</v>
          </cell>
          <cell r="E755">
            <v>7271</v>
          </cell>
          <cell r="F755" t="str">
            <v>Dsbn - Gulfstrm Operations</v>
          </cell>
          <cell r="G755" t="str">
            <v>BU</v>
          </cell>
          <cell r="H755" t="str">
            <v>I</v>
          </cell>
          <cell r="I755" t="str">
            <v>05E53</v>
          </cell>
          <cell r="J755" t="str">
            <v>TRUCK ATTENDANT EARLY</v>
          </cell>
          <cell r="K755">
            <v>1</v>
          </cell>
          <cell r="L755">
            <v>21.54</v>
          </cell>
          <cell r="M755">
            <v>21.54</v>
          </cell>
          <cell r="N755" t="str">
            <v>Barg Unit Supp</v>
          </cell>
          <cell r="O755">
            <v>0</v>
          </cell>
          <cell r="P755">
            <v>0</v>
          </cell>
          <cell r="Q755">
            <v>21.54</v>
          </cell>
          <cell r="R755">
            <v>0</v>
          </cell>
          <cell r="S755">
            <v>0</v>
          </cell>
        </row>
        <row r="756">
          <cell r="B756" t="str">
            <v>Power Systems</v>
          </cell>
          <cell r="C756">
            <v>727</v>
          </cell>
          <cell r="D756" t="str">
            <v>Not A &amp; G</v>
          </cell>
          <cell r="E756">
            <v>7271</v>
          </cell>
          <cell r="F756" t="str">
            <v>Dsbn - Gulfstrm Operations</v>
          </cell>
          <cell r="G756" t="str">
            <v>BU</v>
          </cell>
          <cell r="H756" t="str">
            <v>I</v>
          </cell>
          <cell r="I756" t="str">
            <v>05E58</v>
          </cell>
          <cell r="J756" t="str">
            <v>DISPATCHER CLERK EARLY</v>
          </cell>
          <cell r="K756">
            <v>1</v>
          </cell>
          <cell r="L756">
            <v>20.25</v>
          </cell>
          <cell r="M756">
            <v>20.25</v>
          </cell>
          <cell r="N756" t="str">
            <v>Barg Unit Supp</v>
          </cell>
          <cell r="O756">
            <v>0</v>
          </cell>
          <cell r="P756">
            <v>0</v>
          </cell>
          <cell r="Q756">
            <v>20.25</v>
          </cell>
          <cell r="R756">
            <v>0</v>
          </cell>
          <cell r="S756">
            <v>0</v>
          </cell>
        </row>
        <row r="757">
          <cell r="B757" t="str">
            <v>Power Systems</v>
          </cell>
          <cell r="C757">
            <v>727</v>
          </cell>
          <cell r="D757" t="str">
            <v>Not A &amp; G</v>
          </cell>
          <cell r="E757">
            <v>7271</v>
          </cell>
          <cell r="F757" t="str">
            <v>Dsbn - Gulfstrm Operations</v>
          </cell>
          <cell r="G757" t="str">
            <v>BU</v>
          </cell>
          <cell r="H757" t="str">
            <v>I</v>
          </cell>
          <cell r="I757" t="str">
            <v>05E75</v>
          </cell>
          <cell r="J757" t="str">
            <v>LINE SPEC EARLY</v>
          </cell>
          <cell r="K757">
            <v>14</v>
          </cell>
          <cell r="L757">
            <v>26.04</v>
          </cell>
          <cell r="M757">
            <v>364.56</v>
          </cell>
          <cell r="N757" t="str">
            <v>Line</v>
          </cell>
          <cell r="O757">
            <v>0</v>
          </cell>
          <cell r="P757">
            <v>0</v>
          </cell>
          <cell r="Q757">
            <v>0</v>
          </cell>
          <cell r="R757">
            <v>364.56</v>
          </cell>
          <cell r="S757">
            <v>0</v>
          </cell>
        </row>
        <row r="758">
          <cell r="B758" t="str">
            <v>Power Systems</v>
          </cell>
          <cell r="C758">
            <v>727</v>
          </cell>
          <cell r="D758" t="str">
            <v>Not A &amp; G</v>
          </cell>
          <cell r="E758">
            <v>7271</v>
          </cell>
          <cell r="F758" t="str">
            <v>Dsbn - Gulfstrm Operations</v>
          </cell>
          <cell r="G758" t="str">
            <v>BU</v>
          </cell>
          <cell r="H758" t="str">
            <v>I</v>
          </cell>
          <cell r="I758" t="str">
            <v>05E84</v>
          </cell>
          <cell r="J758" t="str">
            <v>SR LINE SPEC OL EARLY</v>
          </cell>
          <cell r="K758">
            <v>17</v>
          </cell>
          <cell r="L758">
            <v>27.37</v>
          </cell>
          <cell r="M758">
            <v>465.29</v>
          </cell>
          <cell r="N758" t="str">
            <v>Line</v>
          </cell>
          <cell r="O758">
            <v>0</v>
          </cell>
          <cell r="P758">
            <v>0</v>
          </cell>
          <cell r="Q758">
            <v>0</v>
          </cell>
          <cell r="R758">
            <v>465.29</v>
          </cell>
          <cell r="S758">
            <v>0</v>
          </cell>
        </row>
        <row r="759">
          <cell r="B759" t="str">
            <v>Power Systems</v>
          </cell>
          <cell r="C759">
            <v>727</v>
          </cell>
          <cell r="D759" t="str">
            <v>Not A &amp; G</v>
          </cell>
          <cell r="E759">
            <v>7271</v>
          </cell>
          <cell r="F759" t="str">
            <v>Dsbn - Gulfstrm Operations</v>
          </cell>
          <cell r="G759" t="str">
            <v>BU</v>
          </cell>
          <cell r="H759" t="str">
            <v>I</v>
          </cell>
          <cell r="I759" t="str">
            <v>05L75</v>
          </cell>
          <cell r="J759" t="str">
            <v>LINE SPEC LATE</v>
          </cell>
          <cell r="K759">
            <v>2</v>
          </cell>
          <cell r="L759">
            <v>26.04</v>
          </cell>
          <cell r="M759">
            <v>52.08</v>
          </cell>
          <cell r="N759" t="str">
            <v>Line</v>
          </cell>
          <cell r="O759">
            <v>0</v>
          </cell>
          <cell r="P759">
            <v>0</v>
          </cell>
          <cell r="Q759">
            <v>0</v>
          </cell>
          <cell r="R759">
            <v>52.08</v>
          </cell>
          <cell r="S759">
            <v>0</v>
          </cell>
        </row>
        <row r="760">
          <cell r="B760" t="str">
            <v>Power Systems</v>
          </cell>
          <cell r="C760">
            <v>729</v>
          </cell>
          <cell r="D760" t="str">
            <v>Not A &amp; G</v>
          </cell>
          <cell r="E760">
            <v>7279</v>
          </cell>
          <cell r="F760" t="str">
            <v>Dsbn - Gulfstrm Supv/Dsgn</v>
          </cell>
          <cell r="G760" t="str">
            <v>XM</v>
          </cell>
          <cell r="H760" t="str">
            <v>S</v>
          </cell>
          <cell r="I760" t="str">
            <v>01M05</v>
          </cell>
          <cell r="J760" t="str">
            <v>DISTRIBUTION SUPV I</v>
          </cell>
          <cell r="K760">
            <v>1</v>
          </cell>
          <cell r="L760">
            <v>40.479999999999997</v>
          </cell>
          <cell r="M760">
            <v>40.479999999999997</v>
          </cell>
          <cell r="N760" t="str">
            <v>Spv/Sup</v>
          </cell>
          <cell r="O760">
            <v>0</v>
          </cell>
          <cell r="P760">
            <v>40.479999999999997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Power Systems</v>
          </cell>
          <cell r="C761">
            <v>729</v>
          </cell>
          <cell r="D761" t="str">
            <v>Not A &amp; G</v>
          </cell>
          <cell r="E761">
            <v>7279</v>
          </cell>
          <cell r="F761" t="str">
            <v>Dsbn - Gulfstrm Supv/Dsgn</v>
          </cell>
          <cell r="G761" t="str">
            <v>XM</v>
          </cell>
          <cell r="H761" t="str">
            <v>I</v>
          </cell>
          <cell r="I761" t="str">
            <v>01MAA</v>
          </cell>
          <cell r="J761" t="str">
            <v>SR SYSTEM PROJECT MGR</v>
          </cell>
          <cell r="K761">
            <v>2</v>
          </cell>
          <cell r="L761">
            <v>33.229999999999997</v>
          </cell>
          <cell r="M761">
            <v>66.459999999999994</v>
          </cell>
          <cell r="N761" t="str">
            <v>Spv/Sup</v>
          </cell>
          <cell r="O761">
            <v>0</v>
          </cell>
          <cell r="P761">
            <v>66.459999999999994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Power Systems</v>
          </cell>
          <cell r="C762">
            <v>729</v>
          </cell>
          <cell r="D762" t="str">
            <v>Not A &amp; G</v>
          </cell>
          <cell r="E762">
            <v>7279</v>
          </cell>
          <cell r="F762" t="str">
            <v>Dsbn - Gulfstrm Supv/Dsgn</v>
          </cell>
          <cell r="G762" t="str">
            <v>XM</v>
          </cell>
          <cell r="H762" t="str">
            <v>I</v>
          </cell>
          <cell r="I762" t="str">
            <v>01MB6</v>
          </cell>
          <cell r="J762" t="str">
            <v>SYSTEM PROJECT MGR</v>
          </cell>
          <cell r="K762">
            <v>1</v>
          </cell>
          <cell r="L762">
            <v>29.75</v>
          </cell>
          <cell r="M762">
            <v>29.75</v>
          </cell>
          <cell r="N762" t="str">
            <v>Spv/Sup</v>
          </cell>
          <cell r="O762">
            <v>0</v>
          </cell>
          <cell r="P762">
            <v>29.75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Power Systems</v>
          </cell>
          <cell r="C763">
            <v>729</v>
          </cell>
          <cell r="D763" t="str">
            <v>Not A &amp; G</v>
          </cell>
          <cell r="E763">
            <v>7279</v>
          </cell>
          <cell r="F763" t="str">
            <v>Dsbn - Gulfstrm Supv/Dsgn</v>
          </cell>
          <cell r="G763" t="str">
            <v>XM</v>
          </cell>
          <cell r="H763" t="str">
            <v>I</v>
          </cell>
          <cell r="I763" t="str">
            <v>01MC6</v>
          </cell>
          <cell r="J763" t="str">
            <v>PROJECT DESIGNER I</v>
          </cell>
          <cell r="K763">
            <v>1</v>
          </cell>
          <cell r="L763">
            <v>24.65</v>
          </cell>
          <cell r="M763">
            <v>24.65</v>
          </cell>
          <cell r="N763" t="str">
            <v>Spv/Sup</v>
          </cell>
          <cell r="O763">
            <v>0</v>
          </cell>
          <cell r="P763">
            <v>24.65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Power Systems</v>
          </cell>
          <cell r="C764">
            <v>729</v>
          </cell>
          <cell r="D764" t="str">
            <v>Not A &amp; G</v>
          </cell>
          <cell r="E764">
            <v>7279</v>
          </cell>
          <cell r="F764" t="str">
            <v>Dsbn - Gulfstrm Supv/Dsgn</v>
          </cell>
          <cell r="G764" t="str">
            <v>XM</v>
          </cell>
          <cell r="H764" t="str">
            <v>I</v>
          </cell>
          <cell r="I764" t="str">
            <v>01MD5</v>
          </cell>
          <cell r="J764" t="str">
            <v>CUSTOMER PROJECT MANAGER II</v>
          </cell>
          <cell r="K764">
            <v>1</v>
          </cell>
          <cell r="L764">
            <v>21.8</v>
          </cell>
          <cell r="M764">
            <v>21.8</v>
          </cell>
          <cell r="N764" t="str">
            <v>Spv/Sup</v>
          </cell>
          <cell r="O764">
            <v>0</v>
          </cell>
          <cell r="P764">
            <v>21.8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Power Systems</v>
          </cell>
          <cell r="C765">
            <v>729</v>
          </cell>
          <cell r="D765" t="str">
            <v>Not A &amp; G</v>
          </cell>
          <cell r="E765">
            <v>7279</v>
          </cell>
          <cell r="F765" t="str">
            <v>Dsbn - Gulfstrm Supv/Dsgn</v>
          </cell>
          <cell r="G765" t="str">
            <v>XM</v>
          </cell>
          <cell r="H765" t="str">
            <v>I</v>
          </cell>
          <cell r="I765" t="str">
            <v>01MD5</v>
          </cell>
          <cell r="J765" t="str">
            <v>CUSTOMER PROJECT MGR II</v>
          </cell>
          <cell r="K765">
            <v>1</v>
          </cell>
          <cell r="L765">
            <v>22.14</v>
          </cell>
          <cell r="M765">
            <v>22.14</v>
          </cell>
          <cell r="N765" t="str">
            <v>Spv/Sup</v>
          </cell>
          <cell r="O765">
            <v>0</v>
          </cell>
          <cell r="P765">
            <v>22.14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Power Systems</v>
          </cell>
          <cell r="C766">
            <v>729</v>
          </cell>
          <cell r="D766" t="str">
            <v>Not A &amp; G</v>
          </cell>
          <cell r="E766">
            <v>7279</v>
          </cell>
          <cell r="F766" t="str">
            <v>Dsbn - Gulfstrm Supv/Dsgn</v>
          </cell>
          <cell r="G766" t="str">
            <v>XM</v>
          </cell>
          <cell r="H766" t="str">
            <v>I</v>
          </cell>
          <cell r="I766" t="str">
            <v>01MD5</v>
          </cell>
          <cell r="J766" t="str">
            <v>CUSTOMER PROJECT MGR II</v>
          </cell>
          <cell r="K766">
            <v>1</v>
          </cell>
          <cell r="L766">
            <v>22.43</v>
          </cell>
          <cell r="M766">
            <v>22.43</v>
          </cell>
          <cell r="N766" t="str">
            <v>Spv/Sup</v>
          </cell>
          <cell r="O766">
            <v>0</v>
          </cell>
          <cell r="P766">
            <v>22.43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Power Systems</v>
          </cell>
          <cell r="C767">
            <v>729</v>
          </cell>
          <cell r="D767" t="str">
            <v>Not A &amp; G</v>
          </cell>
          <cell r="E767">
            <v>7279</v>
          </cell>
          <cell r="F767" t="str">
            <v>Dsbn - Gulfstrm Supv/Dsgn</v>
          </cell>
          <cell r="G767" t="str">
            <v>XM</v>
          </cell>
          <cell r="H767" t="str">
            <v>I</v>
          </cell>
          <cell r="I767" t="str">
            <v>01MD5</v>
          </cell>
          <cell r="J767" t="str">
            <v>CUSTOMER PROJECT MGR II</v>
          </cell>
          <cell r="K767">
            <v>4</v>
          </cell>
          <cell r="L767">
            <v>23.33</v>
          </cell>
          <cell r="M767">
            <v>93.32</v>
          </cell>
          <cell r="N767" t="str">
            <v>Spv/Sup</v>
          </cell>
          <cell r="O767">
            <v>0</v>
          </cell>
          <cell r="P767">
            <v>93.32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Power Systems</v>
          </cell>
          <cell r="C768">
            <v>729</v>
          </cell>
          <cell r="D768" t="str">
            <v>Not A &amp; G</v>
          </cell>
          <cell r="E768">
            <v>7279</v>
          </cell>
          <cell r="F768" t="str">
            <v>Dsbn - Gulfstrm Supv/Dsgn</v>
          </cell>
          <cell r="G768" t="str">
            <v>XM</v>
          </cell>
          <cell r="H768" t="str">
            <v>I</v>
          </cell>
          <cell r="I768" t="str">
            <v>01MD5</v>
          </cell>
          <cell r="J768" t="str">
            <v>CUSTOMER PROJECT MGR II</v>
          </cell>
          <cell r="K768">
            <v>1</v>
          </cell>
          <cell r="L768">
            <v>29.83</v>
          </cell>
          <cell r="M768">
            <v>29.83</v>
          </cell>
          <cell r="N768" t="str">
            <v>Spv/Sup</v>
          </cell>
          <cell r="O768">
            <v>0</v>
          </cell>
          <cell r="P768">
            <v>29.83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Power Systems</v>
          </cell>
          <cell r="C769">
            <v>729</v>
          </cell>
          <cell r="D769" t="str">
            <v>Not A &amp; G</v>
          </cell>
          <cell r="E769">
            <v>7279</v>
          </cell>
          <cell r="F769" t="str">
            <v>Dsbn - Gulfstrm Supv/Dsgn</v>
          </cell>
          <cell r="G769" t="str">
            <v>XM</v>
          </cell>
          <cell r="H769" t="str">
            <v>I</v>
          </cell>
          <cell r="I769" t="str">
            <v>01MD6</v>
          </cell>
          <cell r="J769" t="str">
            <v>CUSTOMER PROJECT MGR I</v>
          </cell>
          <cell r="K769">
            <v>1</v>
          </cell>
          <cell r="L769">
            <v>25.11</v>
          </cell>
          <cell r="M769">
            <v>25.11</v>
          </cell>
          <cell r="N769" t="str">
            <v>Spv/Sup</v>
          </cell>
          <cell r="O769">
            <v>0</v>
          </cell>
          <cell r="P769">
            <v>25.11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Power Systems</v>
          </cell>
          <cell r="C770">
            <v>729</v>
          </cell>
          <cell r="D770" t="str">
            <v>Not A &amp; G</v>
          </cell>
          <cell r="E770">
            <v>7279</v>
          </cell>
          <cell r="F770" t="str">
            <v>Dsbn - Gulfstrm Supv/Dsgn</v>
          </cell>
          <cell r="G770" t="str">
            <v>XM</v>
          </cell>
          <cell r="H770" t="str">
            <v>M</v>
          </cell>
          <cell r="I770" t="str">
            <v>01ME3</v>
          </cell>
          <cell r="J770" t="str">
            <v>DISTRIBUTION AREA MGR I</v>
          </cell>
          <cell r="K770">
            <v>1</v>
          </cell>
          <cell r="L770">
            <v>50.49</v>
          </cell>
          <cell r="M770">
            <v>50.49</v>
          </cell>
          <cell r="N770" t="str">
            <v>Spv/Sup</v>
          </cell>
          <cell r="O770">
            <v>0</v>
          </cell>
          <cell r="P770">
            <v>50.49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Power Systems</v>
          </cell>
          <cell r="C771">
            <v>729</v>
          </cell>
          <cell r="D771" t="str">
            <v>Not A &amp; G</v>
          </cell>
          <cell r="E771">
            <v>7279</v>
          </cell>
          <cell r="F771" t="str">
            <v>Dsbn - Gulfstrm Supv/Dsgn</v>
          </cell>
          <cell r="G771" t="str">
            <v>XM</v>
          </cell>
          <cell r="H771" t="str">
            <v>I</v>
          </cell>
          <cell r="I771" t="str">
            <v>01ME6</v>
          </cell>
          <cell r="J771" t="str">
            <v>PROJECT DESIGNER II</v>
          </cell>
          <cell r="K771">
            <v>1</v>
          </cell>
          <cell r="L771">
            <v>23.28</v>
          </cell>
          <cell r="M771">
            <v>23.28</v>
          </cell>
          <cell r="N771" t="str">
            <v>Spv/Sup</v>
          </cell>
          <cell r="O771">
            <v>0</v>
          </cell>
          <cell r="P771">
            <v>23.28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Power Systems</v>
          </cell>
          <cell r="C772">
            <v>729</v>
          </cell>
          <cell r="D772" t="str">
            <v>Not A &amp; G</v>
          </cell>
          <cell r="E772">
            <v>7279</v>
          </cell>
          <cell r="F772" t="str">
            <v>Dsbn - Gulfstrm Supv/Dsgn</v>
          </cell>
          <cell r="G772" t="str">
            <v>XM</v>
          </cell>
          <cell r="H772" t="str">
            <v>I</v>
          </cell>
          <cell r="I772" t="str">
            <v>01ME6</v>
          </cell>
          <cell r="J772" t="str">
            <v>PROJECT DESIGNER II</v>
          </cell>
          <cell r="K772">
            <v>1</v>
          </cell>
          <cell r="L772">
            <v>23.33</v>
          </cell>
          <cell r="M772">
            <v>23.33</v>
          </cell>
          <cell r="N772" t="str">
            <v>Spv/Sup</v>
          </cell>
          <cell r="O772">
            <v>0</v>
          </cell>
          <cell r="P772">
            <v>23.33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Power Systems</v>
          </cell>
          <cell r="C773">
            <v>729</v>
          </cell>
          <cell r="D773" t="str">
            <v>Not A &amp; G</v>
          </cell>
          <cell r="E773">
            <v>7279</v>
          </cell>
          <cell r="F773" t="str">
            <v>Dsbn - Gulfstrm Supv/Dsgn</v>
          </cell>
          <cell r="G773" t="str">
            <v>XM</v>
          </cell>
          <cell r="H773" t="str">
            <v>I</v>
          </cell>
          <cell r="I773" t="str">
            <v>01ME6</v>
          </cell>
          <cell r="J773" t="str">
            <v>PROJECT DESIGNER II</v>
          </cell>
          <cell r="K773">
            <v>1</v>
          </cell>
          <cell r="L773">
            <v>24.76</v>
          </cell>
          <cell r="M773">
            <v>24.76</v>
          </cell>
          <cell r="N773" t="str">
            <v>Spv/Sup</v>
          </cell>
          <cell r="O773">
            <v>0</v>
          </cell>
          <cell r="P773">
            <v>24.76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Power Systems</v>
          </cell>
          <cell r="C774">
            <v>729</v>
          </cell>
          <cell r="D774" t="str">
            <v>Not A &amp; G</v>
          </cell>
          <cell r="E774">
            <v>7279</v>
          </cell>
          <cell r="F774" t="str">
            <v>Dsbn - Gulfstrm Supv/Dsgn</v>
          </cell>
          <cell r="G774" t="str">
            <v>XM</v>
          </cell>
          <cell r="H774" t="str">
            <v>I</v>
          </cell>
          <cell r="I774" t="str">
            <v>01MF6</v>
          </cell>
          <cell r="J774" t="str">
            <v>ASSOCIATE PROJECT DESIGNER</v>
          </cell>
          <cell r="K774">
            <v>1</v>
          </cell>
          <cell r="L774">
            <v>20.76</v>
          </cell>
          <cell r="M774">
            <v>20.76</v>
          </cell>
          <cell r="N774" t="str">
            <v>Spv/Sup</v>
          </cell>
          <cell r="O774">
            <v>0</v>
          </cell>
          <cell r="P774">
            <v>20.76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Power Systems</v>
          </cell>
          <cell r="C775">
            <v>729</v>
          </cell>
          <cell r="D775" t="str">
            <v>Not A &amp; G</v>
          </cell>
          <cell r="E775">
            <v>7279</v>
          </cell>
          <cell r="F775" t="str">
            <v>Dsbn - Gulfstrm Supv/Dsgn</v>
          </cell>
          <cell r="G775" t="str">
            <v>XM</v>
          </cell>
          <cell r="H775" t="str">
            <v>I</v>
          </cell>
          <cell r="I775" t="str">
            <v>01MF6</v>
          </cell>
          <cell r="J775" t="str">
            <v>ASSOCIATE PROJECT DESIGNER</v>
          </cell>
          <cell r="K775">
            <v>1</v>
          </cell>
          <cell r="L775">
            <v>20.81</v>
          </cell>
          <cell r="M775">
            <v>20.81</v>
          </cell>
          <cell r="N775" t="str">
            <v>Spv/Sup</v>
          </cell>
          <cell r="O775">
            <v>0</v>
          </cell>
          <cell r="P775">
            <v>20.81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Power Systems</v>
          </cell>
          <cell r="C776">
            <v>729</v>
          </cell>
          <cell r="D776" t="str">
            <v>Not A &amp; G</v>
          </cell>
          <cell r="E776">
            <v>7279</v>
          </cell>
          <cell r="F776" t="str">
            <v>Dsbn - Gulfstrm Supv/Dsgn</v>
          </cell>
          <cell r="G776" t="str">
            <v>XM</v>
          </cell>
          <cell r="H776" t="str">
            <v>S</v>
          </cell>
          <cell r="I776" t="str">
            <v>01MJ5</v>
          </cell>
          <cell r="J776" t="str">
            <v>DISTRIBUTION CONTR PROCESS COO</v>
          </cell>
          <cell r="K776">
            <v>1</v>
          </cell>
          <cell r="L776">
            <v>34.340000000000003</v>
          </cell>
          <cell r="M776">
            <v>34.340000000000003</v>
          </cell>
          <cell r="N776" t="str">
            <v>Spv/Sup</v>
          </cell>
          <cell r="O776">
            <v>0</v>
          </cell>
          <cell r="P776">
            <v>34.340000000000003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Power Systems</v>
          </cell>
          <cell r="C777">
            <v>729</v>
          </cell>
          <cell r="D777" t="str">
            <v>Not A &amp; G</v>
          </cell>
          <cell r="E777">
            <v>7279</v>
          </cell>
          <cell r="F777" t="str">
            <v>Dsbn - Gulfstrm Supv/Dsgn</v>
          </cell>
          <cell r="G777" t="str">
            <v>XM</v>
          </cell>
          <cell r="H777" t="str">
            <v>S</v>
          </cell>
          <cell r="I777" t="str">
            <v>01MK5</v>
          </cell>
          <cell r="J777" t="str">
            <v>SR CONTR CONSTRUCTION REPRESEN</v>
          </cell>
          <cell r="K777">
            <v>3</v>
          </cell>
          <cell r="L777">
            <v>33.25</v>
          </cell>
          <cell r="M777">
            <v>99.75</v>
          </cell>
          <cell r="N777" t="str">
            <v>Spv/Sup</v>
          </cell>
          <cell r="O777">
            <v>0</v>
          </cell>
          <cell r="P777">
            <v>99.75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Power Systems</v>
          </cell>
          <cell r="C778">
            <v>729</v>
          </cell>
          <cell r="D778" t="str">
            <v>Not A &amp; G</v>
          </cell>
          <cell r="E778">
            <v>7279</v>
          </cell>
          <cell r="F778" t="str">
            <v>Dsbn - Gulfstrm Supv/Dsgn</v>
          </cell>
          <cell r="G778" t="str">
            <v>XM</v>
          </cell>
          <cell r="H778" t="str">
            <v>S</v>
          </cell>
          <cell r="I778" t="str">
            <v>01ML5</v>
          </cell>
          <cell r="J778" t="str">
            <v>CONTRACTOR CONSTRUCTION REP</v>
          </cell>
          <cell r="K778">
            <v>1</v>
          </cell>
          <cell r="L778">
            <v>29.75</v>
          </cell>
          <cell r="M778">
            <v>29.75</v>
          </cell>
          <cell r="N778" t="str">
            <v>Spv/Sup</v>
          </cell>
          <cell r="O778">
            <v>0</v>
          </cell>
          <cell r="P778">
            <v>29.75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Power Systems</v>
          </cell>
          <cell r="C779">
            <v>729</v>
          </cell>
          <cell r="D779" t="str">
            <v>Not A &amp; G</v>
          </cell>
          <cell r="E779">
            <v>7279</v>
          </cell>
          <cell r="F779" t="str">
            <v>Dsbn - Gulfstrm Supv/Dsgn</v>
          </cell>
          <cell r="G779" t="str">
            <v>XM</v>
          </cell>
          <cell r="H779" t="str">
            <v>S</v>
          </cell>
          <cell r="I779" t="str">
            <v>01MP5</v>
          </cell>
          <cell r="J779" t="str">
            <v>DISTRIBUTION SUPV II</v>
          </cell>
          <cell r="K779">
            <v>1</v>
          </cell>
          <cell r="L779">
            <v>35.68</v>
          </cell>
          <cell r="M779">
            <v>35.68</v>
          </cell>
          <cell r="N779" t="str">
            <v>Spv/Sup</v>
          </cell>
          <cell r="O779">
            <v>0</v>
          </cell>
          <cell r="P779">
            <v>35.68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Power Systems</v>
          </cell>
          <cell r="C780">
            <v>729</v>
          </cell>
          <cell r="D780" t="str">
            <v>Not A &amp; G</v>
          </cell>
          <cell r="E780">
            <v>7279</v>
          </cell>
          <cell r="F780" t="str">
            <v>Dsbn - Gulfstrm Supv/Dsgn</v>
          </cell>
          <cell r="G780" t="str">
            <v>XM</v>
          </cell>
          <cell r="H780" t="str">
            <v>S</v>
          </cell>
          <cell r="I780" t="str">
            <v>01MP5</v>
          </cell>
          <cell r="J780" t="str">
            <v>DISTRIBUTION SUPV II</v>
          </cell>
          <cell r="K780">
            <v>2</v>
          </cell>
          <cell r="L780">
            <v>36.5</v>
          </cell>
          <cell r="M780">
            <v>73</v>
          </cell>
          <cell r="N780" t="str">
            <v>Spv/Sup</v>
          </cell>
          <cell r="O780">
            <v>0</v>
          </cell>
          <cell r="P780">
            <v>73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Power Systems</v>
          </cell>
          <cell r="C781">
            <v>729</v>
          </cell>
          <cell r="D781" t="str">
            <v>Not A &amp; G</v>
          </cell>
          <cell r="E781">
            <v>7279</v>
          </cell>
          <cell r="F781" t="str">
            <v>Dsbn - Gulfstrm Supv/Dsgn</v>
          </cell>
          <cell r="G781" t="str">
            <v>XM</v>
          </cell>
          <cell r="H781" t="str">
            <v>S</v>
          </cell>
          <cell r="I781" t="str">
            <v>01MP5</v>
          </cell>
          <cell r="J781" t="str">
            <v>DISTRIBUTION SUPV II</v>
          </cell>
          <cell r="K781">
            <v>1</v>
          </cell>
          <cell r="L781">
            <v>38.36</v>
          </cell>
          <cell r="M781">
            <v>38.36</v>
          </cell>
          <cell r="N781" t="str">
            <v>Spv/Sup</v>
          </cell>
          <cell r="O781">
            <v>0</v>
          </cell>
          <cell r="P781">
            <v>38.36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Power Systems</v>
          </cell>
          <cell r="C782">
            <v>729</v>
          </cell>
          <cell r="D782" t="str">
            <v>Not A &amp; G</v>
          </cell>
          <cell r="E782">
            <v>7279</v>
          </cell>
          <cell r="F782" t="str">
            <v>Dsbn - Gulfstrm Supv/Dsgn</v>
          </cell>
          <cell r="G782" t="str">
            <v>XM</v>
          </cell>
          <cell r="H782" t="str">
            <v>S</v>
          </cell>
          <cell r="I782" t="str">
            <v>01MQ5</v>
          </cell>
          <cell r="J782" t="str">
            <v>DISTRIBUTION SUPV III</v>
          </cell>
          <cell r="K782">
            <v>1</v>
          </cell>
          <cell r="L782">
            <v>32.4</v>
          </cell>
          <cell r="M782">
            <v>32.4</v>
          </cell>
          <cell r="N782" t="str">
            <v>Spv/Sup</v>
          </cell>
          <cell r="O782">
            <v>0</v>
          </cell>
          <cell r="P782">
            <v>32.4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Power Systems</v>
          </cell>
          <cell r="C783">
            <v>729</v>
          </cell>
          <cell r="D783" t="str">
            <v>Not A &amp; G</v>
          </cell>
          <cell r="E783">
            <v>7279</v>
          </cell>
          <cell r="F783" t="str">
            <v>Dsbn - Gulfstrm Supv/Dsgn</v>
          </cell>
          <cell r="G783" t="str">
            <v>NB</v>
          </cell>
          <cell r="H783" t="str">
            <v>I</v>
          </cell>
          <cell r="I783" t="str">
            <v>01X62</v>
          </cell>
          <cell r="J783" t="str">
            <v>ADMINISTRATIVE SPECIALIST II</v>
          </cell>
          <cell r="K783">
            <v>1</v>
          </cell>
          <cell r="L783">
            <v>13.56</v>
          </cell>
          <cell r="M783">
            <v>13.56</v>
          </cell>
          <cell r="N783" t="str">
            <v>Spv/Sup</v>
          </cell>
          <cell r="O783">
            <v>0</v>
          </cell>
          <cell r="P783">
            <v>13.56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Power Systems</v>
          </cell>
          <cell r="C784">
            <v>729</v>
          </cell>
          <cell r="D784" t="str">
            <v>Not A &amp; G</v>
          </cell>
          <cell r="E784">
            <v>7279</v>
          </cell>
          <cell r="F784" t="str">
            <v>Dsbn - Gulfstrm Supv/Dsgn</v>
          </cell>
          <cell r="G784" t="str">
            <v>NB</v>
          </cell>
          <cell r="H784" t="str">
            <v>I</v>
          </cell>
          <cell r="I784" t="str">
            <v>01X63</v>
          </cell>
          <cell r="J784" t="str">
            <v>ADMINISTRATIVE SPECIALIST I</v>
          </cell>
          <cell r="K784">
            <v>1</v>
          </cell>
          <cell r="L784">
            <v>16.29</v>
          </cell>
          <cell r="M784">
            <v>16.29</v>
          </cell>
          <cell r="N784" t="str">
            <v>Spv/Sup</v>
          </cell>
          <cell r="O784">
            <v>0</v>
          </cell>
          <cell r="P784">
            <v>16.29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Power Systems</v>
          </cell>
          <cell r="C785">
            <v>729</v>
          </cell>
          <cell r="D785" t="str">
            <v>Not A &amp; G</v>
          </cell>
          <cell r="E785">
            <v>7279</v>
          </cell>
          <cell r="F785" t="str">
            <v>Dsbn - Gulfstrm Supv/Dsgn</v>
          </cell>
          <cell r="G785" t="str">
            <v>NB</v>
          </cell>
          <cell r="H785" t="str">
            <v>I</v>
          </cell>
          <cell r="I785" t="str">
            <v>01X64</v>
          </cell>
          <cell r="J785" t="str">
            <v>ADMINISTRATIVE TECHNICIAN</v>
          </cell>
          <cell r="K785">
            <v>1</v>
          </cell>
          <cell r="L785">
            <v>19.13</v>
          </cell>
          <cell r="M785">
            <v>19.13</v>
          </cell>
          <cell r="N785" t="str">
            <v>Spv/Sup</v>
          </cell>
          <cell r="O785">
            <v>0</v>
          </cell>
          <cell r="P785">
            <v>19.13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Power Systems</v>
          </cell>
          <cell r="C786">
            <v>729</v>
          </cell>
          <cell r="D786" t="str">
            <v>Not A &amp; G</v>
          </cell>
          <cell r="E786">
            <v>7279</v>
          </cell>
          <cell r="F786" t="str">
            <v>Dsbn - Gulfstrm Supv/Dsgn</v>
          </cell>
          <cell r="G786" t="str">
            <v>NB</v>
          </cell>
          <cell r="H786" t="str">
            <v>I</v>
          </cell>
          <cell r="I786" t="str">
            <v>01X64</v>
          </cell>
          <cell r="J786" t="str">
            <v>ADMINISTRATIVE TECHNICIAN</v>
          </cell>
          <cell r="K786">
            <v>1</v>
          </cell>
          <cell r="L786">
            <v>19.96</v>
          </cell>
          <cell r="M786">
            <v>19.96</v>
          </cell>
          <cell r="N786" t="str">
            <v>Spv/Sup</v>
          </cell>
          <cell r="O786">
            <v>0</v>
          </cell>
          <cell r="P786">
            <v>19.96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Power Systems</v>
          </cell>
          <cell r="C787">
            <v>729</v>
          </cell>
          <cell r="D787" t="str">
            <v>Not A &amp; G</v>
          </cell>
          <cell r="E787">
            <v>7279</v>
          </cell>
          <cell r="F787" t="str">
            <v>Dsbn - Gulfstrm Supv/Dsgn</v>
          </cell>
          <cell r="G787" t="str">
            <v>BU</v>
          </cell>
          <cell r="H787" t="str">
            <v>I</v>
          </cell>
          <cell r="I787" t="str">
            <v>05E44</v>
          </cell>
          <cell r="J787" t="str">
            <v>APPR LINE SPEC - EARLY</v>
          </cell>
          <cell r="K787">
            <v>2</v>
          </cell>
          <cell r="L787">
            <v>19.47</v>
          </cell>
          <cell r="M787">
            <v>38.94</v>
          </cell>
          <cell r="N787" t="str">
            <v>Line</v>
          </cell>
          <cell r="O787">
            <v>0</v>
          </cell>
          <cell r="P787">
            <v>0</v>
          </cell>
          <cell r="Q787">
            <v>0</v>
          </cell>
          <cell r="R787">
            <v>38.94</v>
          </cell>
          <cell r="S787">
            <v>0</v>
          </cell>
        </row>
        <row r="788">
          <cell r="B788" t="str">
            <v>Power Systems</v>
          </cell>
          <cell r="C788">
            <v>729</v>
          </cell>
          <cell r="D788" t="str">
            <v>Not A &amp; G</v>
          </cell>
          <cell r="E788">
            <v>7279</v>
          </cell>
          <cell r="F788" t="str">
            <v>Dsbn - Gulfstrm Supv/Dsgn</v>
          </cell>
          <cell r="G788" t="str">
            <v>BU</v>
          </cell>
          <cell r="H788" t="str">
            <v>I</v>
          </cell>
          <cell r="I788" t="str">
            <v>05E58</v>
          </cell>
          <cell r="J788" t="str">
            <v>DISPATCHER CLERK EARLY</v>
          </cell>
          <cell r="K788">
            <v>1</v>
          </cell>
          <cell r="L788">
            <v>25.85</v>
          </cell>
          <cell r="M788">
            <v>25.85</v>
          </cell>
          <cell r="N788" t="str">
            <v>Barg Unit Supp</v>
          </cell>
          <cell r="O788">
            <v>0</v>
          </cell>
          <cell r="P788">
            <v>0</v>
          </cell>
          <cell r="Q788">
            <v>25.85</v>
          </cell>
          <cell r="R788">
            <v>0</v>
          </cell>
          <cell r="S788">
            <v>0</v>
          </cell>
        </row>
        <row r="789">
          <cell r="B789" t="str">
            <v>Power Systems</v>
          </cell>
          <cell r="C789">
            <v>729</v>
          </cell>
          <cell r="D789" t="str">
            <v>Not A &amp; G</v>
          </cell>
          <cell r="E789">
            <v>7279</v>
          </cell>
          <cell r="F789" t="str">
            <v>Dsbn - Gulfstrm Supv/Dsgn</v>
          </cell>
          <cell r="G789" t="str">
            <v>BU</v>
          </cell>
          <cell r="H789" t="str">
            <v>I</v>
          </cell>
          <cell r="I789" t="str">
            <v>05E75</v>
          </cell>
          <cell r="J789" t="str">
            <v>LINE SPECIALIST EARLY</v>
          </cell>
          <cell r="K789">
            <v>3</v>
          </cell>
          <cell r="L789">
            <v>26.04</v>
          </cell>
          <cell r="M789">
            <v>78.12</v>
          </cell>
          <cell r="N789" t="str">
            <v>Line</v>
          </cell>
          <cell r="O789">
            <v>0</v>
          </cell>
          <cell r="P789">
            <v>0</v>
          </cell>
          <cell r="Q789">
            <v>0</v>
          </cell>
          <cell r="R789">
            <v>78.12</v>
          </cell>
          <cell r="S789">
            <v>0</v>
          </cell>
        </row>
        <row r="790">
          <cell r="B790" t="str">
            <v>Power Systems</v>
          </cell>
          <cell r="C790">
            <v>456</v>
          </cell>
          <cell r="D790" t="str">
            <v>Not A &amp; G</v>
          </cell>
          <cell r="E790">
            <v>4561</v>
          </cell>
          <cell r="F790" t="str">
            <v>Dsbn - Jupiter Operations</v>
          </cell>
          <cell r="G790" t="str">
            <v>BU</v>
          </cell>
          <cell r="H790" t="str">
            <v>I</v>
          </cell>
          <cell r="I790" t="str">
            <v>05475</v>
          </cell>
          <cell r="J790" t="str">
            <v>LINE SPEC</v>
          </cell>
          <cell r="K790">
            <v>2</v>
          </cell>
          <cell r="L790">
            <v>26.04</v>
          </cell>
          <cell r="M790">
            <v>52.08</v>
          </cell>
          <cell r="N790" t="str">
            <v>Line</v>
          </cell>
          <cell r="O790">
            <v>0</v>
          </cell>
          <cell r="P790">
            <v>0</v>
          </cell>
          <cell r="Q790">
            <v>0</v>
          </cell>
          <cell r="R790">
            <v>52.08</v>
          </cell>
          <cell r="S790">
            <v>0</v>
          </cell>
        </row>
        <row r="791">
          <cell r="B791" t="str">
            <v>Power Systems</v>
          </cell>
          <cell r="C791">
            <v>456</v>
          </cell>
          <cell r="D791" t="str">
            <v>Not A &amp; G</v>
          </cell>
          <cell r="E791">
            <v>4561</v>
          </cell>
          <cell r="F791" t="str">
            <v>Dsbn - Jupiter Operations</v>
          </cell>
          <cell r="G791" t="str">
            <v>BU</v>
          </cell>
          <cell r="H791" t="str">
            <v>I</v>
          </cell>
          <cell r="I791" t="str">
            <v>05944</v>
          </cell>
          <cell r="J791" t="str">
            <v>RESTORATION SPEC</v>
          </cell>
          <cell r="K791">
            <v>6</v>
          </cell>
          <cell r="L791">
            <v>26.3</v>
          </cell>
          <cell r="M791">
            <v>157.80000000000001</v>
          </cell>
          <cell r="N791" t="str">
            <v>Line</v>
          </cell>
          <cell r="O791">
            <v>0</v>
          </cell>
          <cell r="P791">
            <v>0</v>
          </cell>
          <cell r="Q791">
            <v>0</v>
          </cell>
          <cell r="R791">
            <v>157.80000000000001</v>
          </cell>
          <cell r="S791">
            <v>0</v>
          </cell>
        </row>
        <row r="792">
          <cell r="B792" t="str">
            <v>Power Systems</v>
          </cell>
          <cell r="C792">
            <v>456</v>
          </cell>
          <cell r="D792" t="str">
            <v>Not A &amp; G</v>
          </cell>
          <cell r="E792">
            <v>4561</v>
          </cell>
          <cell r="F792" t="str">
            <v>Dsbn - Jupiter Operations</v>
          </cell>
          <cell r="G792" t="str">
            <v>BU</v>
          </cell>
          <cell r="H792" t="str">
            <v>I</v>
          </cell>
          <cell r="I792" t="str">
            <v>05984</v>
          </cell>
          <cell r="J792" t="str">
            <v>SR LINE SPEC OL</v>
          </cell>
          <cell r="K792">
            <v>2</v>
          </cell>
          <cell r="L792">
            <v>27.37</v>
          </cell>
          <cell r="M792">
            <v>54.74</v>
          </cell>
          <cell r="N792" t="str">
            <v>Line</v>
          </cell>
          <cell r="O792">
            <v>0</v>
          </cell>
          <cell r="P792">
            <v>0</v>
          </cell>
          <cell r="Q792">
            <v>0</v>
          </cell>
          <cell r="R792">
            <v>54.74</v>
          </cell>
          <cell r="S792">
            <v>0</v>
          </cell>
        </row>
        <row r="793">
          <cell r="B793" t="str">
            <v>Power Systems</v>
          </cell>
          <cell r="C793">
            <v>456</v>
          </cell>
          <cell r="D793" t="str">
            <v>Not A &amp; G</v>
          </cell>
          <cell r="E793">
            <v>4561</v>
          </cell>
          <cell r="F793" t="str">
            <v>Dsbn - Jupiter Operations</v>
          </cell>
          <cell r="G793" t="str">
            <v>BU</v>
          </cell>
          <cell r="H793" t="str">
            <v>I</v>
          </cell>
          <cell r="I793" t="str">
            <v>05E37</v>
          </cell>
          <cell r="J793" t="str">
            <v>GROUND WORKER - EARLY</v>
          </cell>
          <cell r="K793">
            <v>1</v>
          </cell>
          <cell r="L793">
            <v>19.22</v>
          </cell>
          <cell r="M793">
            <v>19.22</v>
          </cell>
          <cell r="N793" t="str">
            <v>Line</v>
          </cell>
          <cell r="O793">
            <v>0</v>
          </cell>
          <cell r="P793">
            <v>0</v>
          </cell>
          <cell r="Q793">
            <v>0</v>
          </cell>
          <cell r="R793">
            <v>19.22</v>
          </cell>
          <cell r="S793">
            <v>0</v>
          </cell>
        </row>
        <row r="794">
          <cell r="B794" t="str">
            <v>Power Systems</v>
          </cell>
          <cell r="C794">
            <v>456</v>
          </cell>
          <cell r="D794" t="str">
            <v>Not A &amp; G</v>
          </cell>
          <cell r="E794">
            <v>4561</v>
          </cell>
          <cell r="F794" t="str">
            <v>Dsbn - Jupiter Operations</v>
          </cell>
          <cell r="G794" t="str">
            <v>BU</v>
          </cell>
          <cell r="H794" t="str">
            <v>I</v>
          </cell>
          <cell r="I794" t="str">
            <v>05E37</v>
          </cell>
          <cell r="J794" t="str">
            <v>GROUND WORKER - EARLY</v>
          </cell>
          <cell r="K794">
            <v>1</v>
          </cell>
          <cell r="L794">
            <v>25.59</v>
          </cell>
          <cell r="M794">
            <v>25.59</v>
          </cell>
          <cell r="N794" t="str">
            <v>Line</v>
          </cell>
          <cell r="O794">
            <v>0</v>
          </cell>
          <cell r="P794">
            <v>0</v>
          </cell>
          <cell r="Q794">
            <v>0</v>
          </cell>
          <cell r="R794">
            <v>25.59</v>
          </cell>
          <cell r="S794">
            <v>0</v>
          </cell>
        </row>
        <row r="795">
          <cell r="B795" t="str">
            <v>Power Systems</v>
          </cell>
          <cell r="C795">
            <v>456</v>
          </cell>
          <cell r="D795" t="str">
            <v>Not A &amp; G</v>
          </cell>
          <cell r="E795">
            <v>4561</v>
          </cell>
          <cell r="F795" t="str">
            <v>Dsbn - Jupiter Operations</v>
          </cell>
          <cell r="G795" t="str">
            <v>BU</v>
          </cell>
          <cell r="H795" t="str">
            <v>I</v>
          </cell>
          <cell r="I795" t="str">
            <v>05E40</v>
          </cell>
          <cell r="J795" t="str">
            <v>CABLE SPLICER - EARLY</v>
          </cell>
          <cell r="K795">
            <v>2</v>
          </cell>
          <cell r="L795">
            <v>26.3</v>
          </cell>
          <cell r="M795">
            <v>52.6</v>
          </cell>
          <cell r="N795" t="str">
            <v>Line</v>
          </cell>
          <cell r="O795">
            <v>0</v>
          </cell>
          <cell r="P795">
            <v>0</v>
          </cell>
          <cell r="Q795">
            <v>0</v>
          </cell>
          <cell r="R795">
            <v>52.6</v>
          </cell>
          <cell r="S795">
            <v>0</v>
          </cell>
        </row>
        <row r="796">
          <cell r="B796" t="str">
            <v>Power Systems</v>
          </cell>
          <cell r="C796">
            <v>456</v>
          </cell>
          <cell r="D796" t="str">
            <v>Not A &amp; G</v>
          </cell>
          <cell r="E796">
            <v>4561</v>
          </cell>
          <cell r="F796" t="str">
            <v>Dsbn - Jupiter Operations</v>
          </cell>
          <cell r="G796" t="str">
            <v>BU</v>
          </cell>
          <cell r="H796" t="str">
            <v>I</v>
          </cell>
          <cell r="I796" t="str">
            <v>05E75</v>
          </cell>
          <cell r="J796" t="str">
            <v>LINE SPEC EARLY</v>
          </cell>
          <cell r="K796">
            <v>10</v>
          </cell>
          <cell r="L796">
            <v>26.04</v>
          </cell>
          <cell r="M796">
            <v>260.39999999999998</v>
          </cell>
          <cell r="N796" t="str">
            <v>Line</v>
          </cell>
          <cell r="O796">
            <v>0</v>
          </cell>
          <cell r="P796">
            <v>0</v>
          </cell>
          <cell r="Q796">
            <v>0</v>
          </cell>
          <cell r="R796">
            <v>260.39999999999998</v>
          </cell>
          <cell r="S796">
            <v>0</v>
          </cell>
        </row>
        <row r="797">
          <cell r="B797" t="str">
            <v>Power Systems</v>
          </cell>
          <cell r="C797">
            <v>456</v>
          </cell>
          <cell r="D797" t="str">
            <v>Not A &amp; G</v>
          </cell>
          <cell r="E797">
            <v>4561</v>
          </cell>
          <cell r="F797" t="str">
            <v>Dsbn - Jupiter Operations</v>
          </cell>
          <cell r="G797" t="str">
            <v>BU</v>
          </cell>
          <cell r="H797" t="str">
            <v>I</v>
          </cell>
          <cell r="I797" t="str">
            <v>05E84</v>
          </cell>
          <cell r="J797" t="str">
            <v>SR LINE SPEC OL EARLY</v>
          </cell>
          <cell r="K797">
            <v>5</v>
          </cell>
          <cell r="L797">
            <v>27.37</v>
          </cell>
          <cell r="M797">
            <v>136.85</v>
          </cell>
          <cell r="N797" t="str">
            <v>Line</v>
          </cell>
          <cell r="O797">
            <v>0</v>
          </cell>
          <cell r="P797">
            <v>0</v>
          </cell>
          <cell r="Q797">
            <v>0</v>
          </cell>
          <cell r="R797">
            <v>136.85</v>
          </cell>
          <cell r="S797">
            <v>0</v>
          </cell>
        </row>
        <row r="798">
          <cell r="B798" t="str">
            <v>Power Systems</v>
          </cell>
          <cell r="C798">
            <v>321</v>
          </cell>
          <cell r="D798" t="str">
            <v>Not A &amp; G</v>
          </cell>
          <cell r="E798">
            <v>3211</v>
          </cell>
          <cell r="F798" t="str">
            <v>Dsbn - Lake City Operations</v>
          </cell>
          <cell r="G798" t="str">
            <v>BU</v>
          </cell>
          <cell r="H798" t="str">
            <v>I</v>
          </cell>
          <cell r="I798" t="str">
            <v>05475</v>
          </cell>
          <cell r="J798" t="str">
            <v>LINE SPEC</v>
          </cell>
          <cell r="K798">
            <v>1</v>
          </cell>
          <cell r="L798">
            <v>26.04</v>
          </cell>
          <cell r="M798">
            <v>26.04</v>
          </cell>
          <cell r="N798" t="str">
            <v>Line</v>
          </cell>
          <cell r="O798">
            <v>0</v>
          </cell>
          <cell r="P798">
            <v>0</v>
          </cell>
          <cell r="Q798">
            <v>0</v>
          </cell>
          <cell r="R798">
            <v>26.04</v>
          </cell>
          <cell r="S798">
            <v>0</v>
          </cell>
        </row>
        <row r="799">
          <cell r="B799" t="str">
            <v>Power Systems</v>
          </cell>
          <cell r="C799">
            <v>321</v>
          </cell>
          <cell r="D799" t="str">
            <v>Not A &amp; G</v>
          </cell>
          <cell r="E799">
            <v>3211</v>
          </cell>
          <cell r="F799" t="str">
            <v>Dsbn - Lake City Operations</v>
          </cell>
          <cell r="G799" t="str">
            <v>BU</v>
          </cell>
          <cell r="H799" t="str">
            <v>I</v>
          </cell>
          <cell r="I799" t="str">
            <v>05944</v>
          </cell>
          <cell r="J799" t="str">
            <v>RESTORATION SPEC</v>
          </cell>
          <cell r="K799">
            <v>4</v>
          </cell>
          <cell r="L799">
            <v>26.3</v>
          </cell>
          <cell r="M799">
            <v>105.2</v>
          </cell>
          <cell r="N799" t="str">
            <v>Line</v>
          </cell>
          <cell r="O799">
            <v>0</v>
          </cell>
          <cell r="P799">
            <v>0</v>
          </cell>
          <cell r="Q799">
            <v>0</v>
          </cell>
          <cell r="R799">
            <v>105.2</v>
          </cell>
          <cell r="S799">
            <v>0</v>
          </cell>
        </row>
        <row r="800">
          <cell r="B800" t="str">
            <v>Power Systems</v>
          </cell>
          <cell r="C800">
            <v>321</v>
          </cell>
          <cell r="D800" t="str">
            <v>Not A &amp; G</v>
          </cell>
          <cell r="E800">
            <v>3211</v>
          </cell>
          <cell r="F800" t="str">
            <v>Dsbn - Lake City Operations</v>
          </cell>
          <cell r="G800" t="str">
            <v>BU</v>
          </cell>
          <cell r="H800" t="str">
            <v>I</v>
          </cell>
          <cell r="I800" t="str">
            <v>05984</v>
          </cell>
          <cell r="J800" t="str">
            <v>SR LINE SPEC OL</v>
          </cell>
          <cell r="K800">
            <v>1</v>
          </cell>
          <cell r="L800">
            <v>27.37</v>
          </cell>
          <cell r="M800">
            <v>27.37</v>
          </cell>
          <cell r="N800" t="str">
            <v>Line</v>
          </cell>
          <cell r="O800">
            <v>0</v>
          </cell>
          <cell r="P800">
            <v>0</v>
          </cell>
          <cell r="Q800">
            <v>0</v>
          </cell>
          <cell r="R800">
            <v>27.37</v>
          </cell>
          <cell r="S800">
            <v>0</v>
          </cell>
        </row>
        <row r="801">
          <cell r="B801" t="str">
            <v>Power Systems</v>
          </cell>
          <cell r="C801">
            <v>321</v>
          </cell>
          <cell r="D801" t="str">
            <v>Not A &amp; G</v>
          </cell>
          <cell r="E801">
            <v>3211</v>
          </cell>
          <cell r="F801" t="str">
            <v>Dsbn - Lake City Operations</v>
          </cell>
          <cell r="G801" t="str">
            <v>BU</v>
          </cell>
          <cell r="H801" t="str">
            <v>I</v>
          </cell>
          <cell r="I801" t="str">
            <v>05E37</v>
          </cell>
          <cell r="J801" t="str">
            <v>GROUND WORKER - EARLY</v>
          </cell>
          <cell r="K801">
            <v>1</v>
          </cell>
          <cell r="L801">
            <v>19.22</v>
          </cell>
          <cell r="M801">
            <v>19.22</v>
          </cell>
          <cell r="N801" t="str">
            <v>Line</v>
          </cell>
          <cell r="O801">
            <v>0</v>
          </cell>
          <cell r="P801">
            <v>0</v>
          </cell>
          <cell r="Q801">
            <v>0</v>
          </cell>
          <cell r="R801">
            <v>19.22</v>
          </cell>
          <cell r="S801">
            <v>0</v>
          </cell>
        </row>
        <row r="802">
          <cell r="B802" t="str">
            <v>Power Systems</v>
          </cell>
          <cell r="C802">
            <v>321</v>
          </cell>
          <cell r="D802" t="str">
            <v>Not A &amp; G</v>
          </cell>
          <cell r="E802">
            <v>3211</v>
          </cell>
          <cell r="F802" t="str">
            <v>Dsbn - Lake City Operations</v>
          </cell>
          <cell r="G802" t="str">
            <v>BU</v>
          </cell>
          <cell r="H802" t="str">
            <v>I</v>
          </cell>
          <cell r="I802" t="str">
            <v>05E58</v>
          </cell>
          <cell r="J802" t="str">
            <v>DISPATCHER CLERK EARLY</v>
          </cell>
          <cell r="K802">
            <v>1</v>
          </cell>
          <cell r="L802">
            <v>20.25</v>
          </cell>
          <cell r="M802">
            <v>20.25</v>
          </cell>
          <cell r="N802" t="str">
            <v>Barg Unit Supp</v>
          </cell>
          <cell r="O802">
            <v>0</v>
          </cell>
          <cell r="P802">
            <v>0</v>
          </cell>
          <cell r="Q802">
            <v>20.25</v>
          </cell>
          <cell r="R802">
            <v>0</v>
          </cell>
          <cell r="S802">
            <v>0</v>
          </cell>
        </row>
        <row r="803">
          <cell r="B803" t="str">
            <v>Power Systems</v>
          </cell>
          <cell r="C803">
            <v>321</v>
          </cell>
          <cell r="D803" t="str">
            <v>Not A &amp; G</v>
          </cell>
          <cell r="E803">
            <v>3211</v>
          </cell>
          <cell r="F803" t="str">
            <v>Dsbn - Lake City Operations</v>
          </cell>
          <cell r="G803" t="str">
            <v>BU</v>
          </cell>
          <cell r="H803" t="str">
            <v>I</v>
          </cell>
          <cell r="I803" t="str">
            <v>05E75</v>
          </cell>
          <cell r="J803" t="str">
            <v>LINE SPEC EARLY</v>
          </cell>
          <cell r="K803">
            <v>3</v>
          </cell>
          <cell r="L803">
            <v>26.04</v>
          </cell>
          <cell r="M803">
            <v>78.12</v>
          </cell>
          <cell r="N803" t="str">
            <v>Line</v>
          </cell>
          <cell r="O803">
            <v>0</v>
          </cell>
          <cell r="P803">
            <v>0</v>
          </cell>
          <cell r="Q803">
            <v>0</v>
          </cell>
          <cell r="R803">
            <v>78.12</v>
          </cell>
          <cell r="S803">
            <v>0</v>
          </cell>
        </row>
        <row r="804">
          <cell r="B804" t="str">
            <v>Power Systems</v>
          </cell>
          <cell r="C804">
            <v>321</v>
          </cell>
          <cell r="D804" t="str">
            <v>Not A &amp; G</v>
          </cell>
          <cell r="E804">
            <v>3211</v>
          </cell>
          <cell r="F804" t="str">
            <v>Dsbn - Lake City Operations</v>
          </cell>
          <cell r="G804" t="str">
            <v>BU</v>
          </cell>
          <cell r="H804" t="str">
            <v>I</v>
          </cell>
          <cell r="I804" t="str">
            <v>05E84</v>
          </cell>
          <cell r="J804" t="str">
            <v>SR LINE SPEC OL EARLY</v>
          </cell>
          <cell r="K804">
            <v>2</v>
          </cell>
          <cell r="L804">
            <v>27.37</v>
          </cell>
          <cell r="M804">
            <v>54.74</v>
          </cell>
          <cell r="N804" t="str">
            <v>Line</v>
          </cell>
          <cell r="O804">
            <v>0</v>
          </cell>
          <cell r="P804">
            <v>0</v>
          </cell>
          <cell r="Q804">
            <v>0</v>
          </cell>
          <cell r="R804">
            <v>54.74</v>
          </cell>
          <cell r="S804">
            <v>0</v>
          </cell>
        </row>
        <row r="805">
          <cell r="B805" t="str">
            <v>Power Systems</v>
          </cell>
          <cell r="C805">
            <v>884</v>
          </cell>
          <cell r="D805" t="str">
            <v>Not A &amp; G</v>
          </cell>
          <cell r="E805">
            <v>8830</v>
          </cell>
          <cell r="F805" t="str">
            <v>Dsbn - Load &amp; Voltage</v>
          </cell>
          <cell r="G805" t="str">
            <v>BU</v>
          </cell>
          <cell r="H805" t="str">
            <v>I</v>
          </cell>
          <cell r="I805" t="str">
            <v>05605</v>
          </cell>
          <cell r="J805" t="str">
            <v>OPERATION CLERK A STENO</v>
          </cell>
          <cell r="K805">
            <v>1</v>
          </cell>
          <cell r="L805">
            <v>20.12</v>
          </cell>
          <cell r="M805">
            <v>20.12</v>
          </cell>
          <cell r="N805" t="str">
            <v>Barg Unit Supp</v>
          </cell>
          <cell r="O805">
            <v>0</v>
          </cell>
          <cell r="P805">
            <v>0</v>
          </cell>
          <cell r="Q805">
            <v>20.12</v>
          </cell>
          <cell r="R805">
            <v>0</v>
          </cell>
          <cell r="S805">
            <v>0</v>
          </cell>
        </row>
        <row r="806">
          <cell r="B806" t="str">
            <v>Power Systems</v>
          </cell>
          <cell r="C806">
            <v>884</v>
          </cell>
          <cell r="D806" t="str">
            <v>Not A &amp; G</v>
          </cell>
          <cell r="E806">
            <v>8830</v>
          </cell>
          <cell r="F806" t="str">
            <v>Dsbn - Load &amp; Voltage</v>
          </cell>
          <cell r="G806" t="str">
            <v>BU</v>
          </cell>
          <cell r="H806" t="str">
            <v>I</v>
          </cell>
          <cell r="I806" t="str">
            <v>05E37</v>
          </cell>
          <cell r="J806" t="str">
            <v>GROUND WORKER - EARLY</v>
          </cell>
          <cell r="K806">
            <v>1</v>
          </cell>
          <cell r="L806">
            <v>19.22</v>
          </cell>
          <cell r="M806">
            <v>19.22</v>
          </cell>
          <cell r="N806" t="str">
            <v>Line</v>
          </cell>
          <cell r="O806">
            <v>0</v>
          </cell>
          <cell r="P806">
            <v>0</v>
          </cell>
          <cell r="Q806">
            <v>0</v>
          </cell>
          <cell r="R806">
            <v>19.22</v>
          </cell>
          <cell r="S806">
            <v>0</v>
          </cell>
        </row>
        <row r="807">
          <cell r="B807" t="str">
            <v>Power Systems</v>
          </cell>
          <cell r="C807">
            <v>884</v>
          </cell>
          <cell r="D807" t="str">
            <v>Not A &amp; G</v>
          </cell>
          <cell r="E807">
            <v>8830</v>
          </cell>
          <cell r="F807" t="str">
            <v>Dsbn - Load &amp; Voltage</v>
          </cell>
          <cell r="G807" t="str">
            <v>BU</v>
          </cell>
          <cell r="H807" t="str">
            <v>I</v>
          </cell>
          <cell r="I807" t="str">
            <v>05E75</v>
          </cell>
          <cell r="J807" t="str">
            <v>LINE SPEC EARLY</v>
          </cell>
          <cell r="K807">
            <v>10</v>
          </cell>
          <cell r="L807">
            <v>26.04</v>
          </cell>
          <cell r="M807">
            <v>260.39999999999998</v>
          </cell>
          <cell r="N807" t="str">
            <v>Line</v>
          </cell>
          <cell r="O807">
            <v>0</v>
          </cell>
          <cell r="P807">
            <v>0</v>
          </cell>
          <cell r="Q807">
            <v>0</v>
          </cell>
          <cell r="R807">
            <v>260.39999999999998</v>
          </cell>
          <cell r="S807">
            <v>0</v>
          </cell>
        </row>
        <row r="808">
          <cell r="B808" t="str">
            <v>Power Systems</v>
          </cell>
          <cell r="C808">
            <v>884</v>
          </cell>
          <cell r="D808" t="str">
            <v>Not A &amp; G</v>
          </cell>
          <cell r="E808">
            <v>8830</v>
          </cell>
          <cell r="F808" t="str">
            <v>Dsbn - Load &amp; Voltage</v>
          </cell>
          <cell r="G808" t="str">
            <v>BU</v>
          </cell>
          <cell r="H808" t="str">
            <v>I</v>
          </cell>
          <cell r="I808" t="str">
            <v>05E84</v>
          </cell>
          <cell r="J808" t="str">
            <v>SR LINE SPEC OL EARLY</v>
          </cell>
          <cell r="K808">
            <v>1</v>
          </cell>
          <cell r="L808">
            <v>27.37</v>
          </cell>
          <cell r="M808">
            <v>27.37</v>
          </cell>
          <cell r="N808" t="str">
            <v>Line</v>
          </cell>
          <cell r="O808">
            <v>0</v>
          </cell>
          <cell r="P808">
            <v>0</v>
          </cell>
          <cell r="Q808">
            <v>0</v>
          </cell>
          <cell r="R808">
            <v>27.37</v>
          </cell>
          <cell r="S808">
            <v>0</v>
          </cell>
        </row>
        <row r="809">
          <cell r="B809" t="str">
            <v>Power Systems</v>
          </cell>
          <cell r="C809">
            <v>346</v>
          </cell>
          <cell r="D809" t="str">
            <v>Not A &amp; G</v>
          </cell>
          <cell r="E809">
            <v>3462</v>
          </cell>
          <cell r="F809" t="str">
            <v>Dsbn - Nassau Operations</v>
          </cell>
          <cell r="G809" t="str">
            <v>BU</v>
          </cell>
          <cell r="H809" t="str">
            <v>I</v>
          </cell>
          <cell r="I809" t="str">
            <v>05475</v>
          </cell>
          <cell r="J809" t="str">
            <v>LINE SPEC</v>
          </cell>
          <cell r="K809">
            <v>1</v>
          </cell>
          <cell r="L809">
            <v>26.04</v>
          </cell>
          <cell r="M809">
            <v>26.04</v>
          </cell>
          <cell r="N809" t="str">
            <v>Line</v>
          </cell>
          <cell r="O809">
            <v>0</v>
          </cell>
          <cell r="P809">
            <v>0</v>
          </cell>
          <cell r="Q809">
            <v>0</v>
          </cell>
          <cell r="R809">
            <v>26.04</v>
          </cell>
          <cell r="S809">
            <v>0</v>
          </cell>
        </row>
        <row r="810">
          <cell r="B810" t="str">
            <v>Power Systems</v>
          </cell>
          <cell r="C810">
            <v>346</v>
          </cell>
          <cell r="D810" t="str">
            <v>Not A &amp; G</v>
          </cell>
          <cell r="E810">
            <v>3462</v>
          </cell>
          <cell r="F810" t="str">
            <v>Dsbn - Nassau Operations</v>
          </cell>
          <cell r="G810" t="str">
            <v>BU</v>
          </cell>
          <cell r="H810" t="str">
            <v>I</v>
          </cell>
          <cell r="I810" t="str">
            <v>05944</v>
          </cell>
          <cell r="J810" t="str">
            <v>RESTORATION SPEC</v>
          </cell>
          <cell r="K810">
            <v>4</v>
          </cell>
          <cell r="L810">
            <v>26.3</v>
          </cell>
          <cell r="M810">
            <v>105.2</v>
          </cell>
          <cell r="N810" t="str">
            <v>Line</v>
          </cell>
          <cell r="O810">
            <v>0</v>
          </cell>
          <cell r="P810">
            <v>0</v>
          </cell>
          <cell r="Q810">
            <v>0</v>
          </cell>
          <cell r="R810">
            <v>105.2</v>
          </cell>
          <cell r="S810">
            <v>0</v>
          </cell>
        </row>
        <row r="811">
          <cell r="B811" t="str">
            <v>Power Systems</v>
          </cell>
          <cell r="C811">
            <v>346</v>
          </cell>
          <cell r="D811" t="str">
            <v>Not A &amp; G</v>
          </cell>
          <cell r="E811">
            <v>3462</v>
          </cell>
          <cell r="F811" t="str">
            <v>Dsbn - Nassau Operations</v>
          </cell>
          <cell r="G811" t="str">
            <v>BU</v>
          </cell>
          <cell r="H811" t="str">
            <v>I</v>
          </cell>
          <cell r="I811" t="str">
            <v>05984</v>
          </cell>
          <cell r="J811" t="str">
            <v>SR LINE SPEC OL</v>
          </cell>
          <cell r="K811">
            <v>1</v>
          </cell>
          <cell r="L811">
            <v>27.37</v>
          </cell>
          <cell r="M811">
            <v>27.37</v>
          </cell>
          <cell r="N811" t="str">
            <v>Line</v>
          </cell>
          <cell r="O811">
            <v>0</v>
          </cell>
          <cell r="P811">
            <v>0</v>
          </cell>
          <cell r="Q811">
            <v>0</v>
          </cell>
          <cell r="R811">
            <v>27.37</v>
          </cell>
          <cell r="S811">
            <v>0</v>
          </cell>
        </row>
        <row r="812">
          <cell r="B812" t="str">
            <v>Power Systems</v>
          </cell>
          <cell r="C812">
            <v>346</v>
          </cell>
          <cell r="D812" t="str">
            <v>Not A &amp; G</v>
          </cell>
          <cell r="E812">
            <v>3462</v>
          </cell>
          <cell r="F812" t="str">
            <v>Dsbn - Nassau Operations</v>
          </cell>
          <cell r="G812" t="str">
            <v>BU</v>
          </cell>
          <cell r="H812" t="str">
            <v>I</v>
          </cell>
          <cell r="I812" t="str">
            <v>05E75</v>
          </cell>
          <cell r="J812" t="str">
            <v>LINE SPEC EARLY</v>
          </cell>
          <cell r="K812">
            <v>2</v>
          </cell>
          <cell r="L812">
            <v>26.04</v>
          </cell>
          <cell r="M812">
            <v>52.08</v>
          </cell>
          <cell r="N812" t="str">
            <v>Line</v>
          </cell>
          <cell r="O812">
            <v>0</v>
          </cell>
          <cell r="P812">
            <v>0</v>
          </cell>
          <cell r="Q812">
            <v>0</v>
          </cell>
          <cell r="R812">
            <v>52.08</v>
          </cell>
          <cell r="S812">
            <v>0</v>
          </cell>
        </row>
        <row r="813">
          <cell r="B813" t="str">
            <v>Power Systems</v>
          </cell>
          <cell r="C813">
            <v>346</v>
          </cell>
          <cell r="D813" t="str">
            <v>Not A &amp; G</v>
          </cell>
          <cell r="E813">
            <v>3462</v>
          </cell>
          <cell r="F813" t="str">
            <v>Dsbn - Nassau Operations</v>
          </cell>
          <cell r="G813" t="str">
            <v>BU</v>
          </cell>
          <cell r="H813" t="str">
            <v>I</v>
          </cell>
          <cell r="I813" t="str">
            <v>05E84</v>
          </cell>
          <cell r="J813" t="str">
            <v>SR LINE SPEC OL EARLY</v>
          </cell>
          <cell r="K813">
            <v>2</v>
          </cell>
          <cell r="L813">
            <v>27.37</v>
          </cell>
          <cell r="M813">
            <v>54.74</v>
          </cell>
          <cell r="N813" t="str">
            <v>Line</v>
          </cell>
          <cell r="O813">
            <v>0</v>
          </cell>
          <cell r="P813">
            <v>0</v>
          </cell>
          <cell r="Q813">
            <v>0</v>
          </cell>
          <cell r="R813">
            <v>54.74</v>
          </cell>
          <cell r="S813">
            <v>0</v>
          </cell>
        </row>
        <row r="814">
          <cell r="B814" t="str">
            <v>Power Systems</v>
          </cell>
          <cell r="C814">
            <v>325</v>
          </cell>
          <cell r="D814" t="str">
            <v>Not A &amp; G</v>
          </cell>
          <cell r="E814">
            <v>3219</v>
          </cell>
          <cell r="F814" t="str">
            <v>Dsbn - No Fl Supv/Design</v>
          </cell>
          <cell r="G814" t="str">
            <v>XM</v>
          </cell>
          <cell r="H814" t="str">
            <v>S</v>
          </cell>
          <cell r="I814" t="str">
            <v>01M05</v>
          </cell>
          <cell r="J814" t="str">
            <v>DISTRIBUTION SUPV I</v>
          </cell>
          <cell r="K814">
            <v>1</v>
          </cell>
          <cell r="L814">
            <v>40.83</v>
          </cell>
          <cell r="M814">
            <v>40.83</v>
          </cell>
          <cell r="N814" t="str">
            <v>Spv/Sup</v>
          </cell>
          <cell r="O814">
            <v>0</v>
          </cell>
          <cell r="P814">
            <v>40.83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Power Systems</v>
          </cell>
          <cell r="C815">
            <v>325</v>
          </cell>
          <cell r="D815" t="str">
            <v>Not A &amp; G</v>
          </cell>
          <cell r="E815">
            <v>3219</v>
          </cell>
          <cell r="F815" t="str">
            <v>Dsbn - No Fl Supv/Design</v>
          </cell>
          <cell r="G815" t="str">
            <v>XM</v>
          </cell>
          <cell r="H815" t="str">
            <v>S</v>
          </cell>
          <cell r="I815" t="str">
            <v>01M05</v>
          </cell>
          <cell r="J815" t="str">
            <v>DISTRIBUTION SUPV I</v>
          </cell>
          <cell r="K815">
            <v>1</v>
          </cell>
          <cell r="L815">
            <v>40.89</v>
          </cell>
          <cell r="M815">
            <v>40.89</v>
          </cell>
          <cell r="N815" t="str">
            <v>Spv/Sup</v>
          </cell>
          <cell r="O815">
            <v>0</v>
          </cell>
          <cell r="P815">
            <v>40.89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Power Systems</v>
          </cell>
          <cell r="C816">
            <v>325</v>
          </cell>
          <cell r="D816" t="str">
            <v>Not A &amp; G</v>
          </cell>
          <cell r="E816">
            <v>3219</v>
          </cell>
          <cell r="F816" t="str">
            <v>Dsbn - No Fl Supv/Design</v>
          </cell>
          <cell r="G816" t="str">
            <v>XM</v>
          </cell>
          <cell r="H816" t="str">
            <v>I</v>
          </cell>
          <cell r="I816" t="str">
            <v>01MAA</v>
          </cell>
          <cell r="J816" t="str">
            <v>SR SYSTEM PROJECT MGR</v>
          </cell>
          <cell r="K816">
            <v>1</v>
          </cell>
          <cell r="L816">
            <v>33.1</v>
          </cell>
          <cell r="M816">
            <v>33.1</v>
          </cell>
          <cell r="N816" t="str">
            <v>Spv/Sup</v>
          </cell>
          <cell r="O816">
            <v>0</v>
          </cell>
          <cell r="P816">
            <v>33.1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Power Systems</v>
          </cell>
          <cell r="C817">
            <v>325</v>
          </cell>
          <cell r="D817" t="str">
            <v>Not A &amp; G</v>
          </cell>
          <cell r="E817">
            <v>3219</v>
          </cell>
          <cell r="F817" t="str">
            <v>Dsbn - No Fl Supv/Design</v>
          </cell>
          <cell r="G817" t="str">
            <v>XM</v>
          </cell>
          <cell r="H817" t="str">
            <v>I</v>
          </cell>
          <cell r="I817" t="str">
            <v>01MB6</v>
          </cell>
          <cell r="J817" t="str">
            <v>SYSTEM PROJECT MGR</v>
          </cell>
          <cell r="K817">
            <v>1</v>
          </cell>
          <cell r="L817">
            <v>28.58</v>
          </cell>
          <cell r="M817">
            <v>28.58</v>
          </cell>
          <cell r="N817" t="str">
            <v>Spv/Sup</v>
          </cell>
          <cell r="O817">
            <v>0</v>
          </cell>
          <cell r="P817">
            <v>28.58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Power Systems</v>
          </cell>
          <cell r="C818">
            <v>325</v>
          </cell>
          <cell r="D818" t="str">
            <v>Not A &amp; G</v>
          </cell>
          <cell r="E818">
            <v>3219</v>
          </cell>
          <cell r="F818" t="str">
            <v>Dsbn - No Fl Supv/Design</v>
          </cell>
          <cell r="G818" t="str">
            <v>XM</v>
          </cell>
          <cell r="H818" t="str">
            <v>I</v>
          </cell>
          <cell r="I818" t="str">
            <v>01MB6</v>
          </cell>
          <cell r="J818" t="str">
            <v>SYSTEM PROJECT MGR</v>
          </cell>
          <cell r="K818">
            <v>1</v>
          </cell>
          <cell r="L818">
            <v>29.8</v>
          </cell>
          <cell r="M818">
            <v>29.8</v>
          </cell>
          <cell r="N818" t="str">
            <v>Spv/Sup</v>
          </cell>
          <cell r="O818">
            <v>0</v>
          </cell>
          <cell r="P818">
            <v>29.8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Power Systems</v>
          </cell>
          <cell r="C819">
            <v>325</v>
          </cell>
          <cell r="D819" t="str">
            <v>Not A &amp; G</v>
          </cell>
          <cell r="E819">
            <v>3219</v>
          </cell>
          <cell r="F819" t="str">
            <v>Dsbn - No Fl Supv/Design</v>
          </cell>
          <cell r="G819" t="str">
            <v>XM</v>
          </cell>
          <cell r="H819" t="str">
            <v>I</v>
          </cell>
          <cell r="I819" t="str">
            <v>01MC6</v>
          </cell>
          <cell r="J819" t="str">
            <v>PROJECT DESIGNER I</v>
          </cell>
          <cell r="K819">
            <v>1</v>
          </cell>
          <cell r="L819">
            <v>25.23</v>
          </cell>
          <cell r="M819">
            <v>25.23</v>
          </cell>
          <cell r="N819" t="str">
            <v>Spv/Sup</v>
          </cell>
          <cell r="O819">
            <v>0</v>
          </cell>
          <cell r="P819">
            <v>25.23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Power Systems</v>
          </cell>
          <cell r="C820">
            <v>325</v>
          </cell>
          <cell r="D820" t="str">
            <v>Not A &amp; G</v>
          </cell>
          <cell r="E820">
            <v>3219</v>
          </cell>
          <cell r="F820" t="str">
            <v>Dsbn - No Fl Supv/Design</v>
          </cell>
          <cell r="G820" t="str">
            <v>XM</v>
          </cell>
          <cell r="H820" t="str">
            <v>I</v>
          </cell>
          <cell r="I820" t="str">
            <v>01MD5</v>
          </cell>
          <cell r="J820" t="str">
            <v>CUSTOMER PROJECT MGR II</v>
          </cell>
          <cell r="K820">
            <v>1</v>
          </cell>
          <cell r="L820">
            <v>19.88</v>
          </cell>
          <cell r="M820">
            <v>19.88</v>
          </cell>
          <cell r="N820" t="str">
            <v>Spv/Sup</v>
          </cell>
          <cell r="O820">
            <v>0</v>
          </cell>
          <cell r="P820">
            <v>19.88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Power Systems</v>
          </cell>
          <cell r="C821">
            <v>325</v>
          </cell>
          <cell r="D821" t="str">
            <v>Not A &amp; G</v>
          </cell>
          <cell r="E821">
            <v>3219</v>
          </cell>
          <cell r="F821" t="str">
            <v>Dsbn - No Fl Supv/Design</v>
          </cell>
          <cell r="G821" t="str">
            <v>XM</v>
          </cell>
          <cell r="H821" t="str">
            <v>I</v>
          </cell>
          <cell r="I821" t="str">
            <v>01MD5</v>
          </cell>
          <cell r="J821" t="str">
            <v>CUSTOMER PROJECT MGR II</v>
          </cell>
          <cell r="K821">
            <v>1</v>
          </cell>
          <cell r="L821">
            <v>20.260000000000002</v>
          </cell>
          <cell r="M821">
            <v>20.260000000000002</v>
          </cell>
          <cell r="N821" t="str">
            <v>Spv/Sup</v>
          </cell>
          <cell r="O821">
            <v>0</v>
          </cell>
          <cell r="P821">
            <v>20.260000000000002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Power Systems</v>
          </cell>
          <cell r="C822">
            <v>325</v>
          </cell>
          <cell r="D822" t="str">
            <v>Not A &amp; G</v>
          </cell>
          <cell r="E822">
            <v>3219</v>
          </cell>
          <cell r="F822" t="str">
            <v>Dsbn - No Fl Supv/Design</v>
          </cell>
          <cell r="G822" t="str">
            <v>XM</v>
          </cell>
          <cell r="H822" t="str">
            <v>I</v>
          </cell>
          <cell r="I822" t="str">
            <v>01MD6</v>
          </cell>
          <cell r="J822" t="str">
            <v>CUSTOMER PROJECT MANAGER I</v>
          </cell>
          <cell r="K822">
            <v>1</v>
          </cell>
          <cell r="L822">
            <v>24.73</v>
          </cell>
          <cell r="M822">
            <v>24.73</v>
          </cell>
          <cell r="N822" t="str">
            <v>Spv/Sup</v>
          </cell>
          <cell r="O822">
            <v>0</v>
          </cell>
          <cell r="P822">
            <v>24.73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Power Systems</v>
          </cell>
          <cell r="C823">
            <v>325</v>
          </cell>
          <cell r="D823" t="str">
            <v>Not A &amp; G</v>
          </cell>
          <cell r="E823">
            <v>3219</v>
          </cell>
          <cell r="F823" t="str">
            <v>Dsbn - No Fl Supv/Design</v>
          </cell>
          <cell r="G823" t="str">
            <v>XM</v>
          </cell>
          <cell r="H823" t="str">
            <v>I</v>
          </cell>
          <cell r="I823" t="str">
            <v>01MD6</v>
          </cell>
          <cell r="J823" t="str">
            <v>CUSTOMER PROJECT MGR I</v>
          </cell>
          <cell r="K823">
            <v>1</v>
          </cell>
          <cell r="L823">
            <v>24.73</v>
          </cell>
          <cell r="M823">
            <v>24.73</v>
          </cell>
          <cell r="N823" t="str">
            <v>Spv/Sup</v>
          </cell>
          <cell r="O823">
            <v>0</v>
          </cell>
          <cell r="P823">
            <v>24.73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Power Systems</v>
          </cell>
          <cell r="C824">
            <v>325</v>
          </cell>
          <cell r="D824" t="str">
            <v>Not A &amp; G</v>
          </cell>
          <cell r="E824">
            <v>3219</v>
          </cell>
          <cell r="F824" t="str">
            <v>Dsbn - No Fl Supv/Design</v>
          </cell>
          <cell r="G824" t="str">
            <v>XM</v>
          </cell>
          <cell r="H824" t="str">
            <v>I</v>
          </cell>
          <cell r="I824" t="str">
            <v>01MD6</v>
          </cell>
          <cell r="J824" t="str">
            <v>CUSTOMER PROJECT MGR I</v>
          </cell>
          <cell r="K824">
            <v>1</v>
          </cell>
          <cell r="L824">
            <v>25.23</v>
          </cell>
          <cell r="M824">
            <v>25.23</v>
          </cell>
          <cell r="N824" t="str">
            <v>Spv/Sup</v>
          </cell>
          <cell r="O824">
            <v>0</v>
          </cell>
          <cell r="P824">
            <v>25.23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Power Systems</v>
          </cell>
          <cell r="C825">
            <v>325</v>
          </cell>
          <cell r="D825" t="str">
            <v>Not A &amp; G</v>
          </cell>
          <cell r="E825">
            <v>3219</v>
          </cell>
          <cell r="F825" t="str">
            <v>Dsbn - No Fl Supv/Design</v>
          </cell>
          <cell r="G825" t="str">
            <v>XM</v>
          </cell>
          <cell r="H825" t="str">
            <v>I</v>
          </cell>
          <cell r="I825" t="str">
            <v>01MD6</v>
          </cell>
          <cell r="J825" t="str">
            <v>CUSTOMER PROJECT MGR I</v>
          </cell>
          <cell r="K825">
            <v>1</v>
          </cell>
          <cell r="L825">
            <v>25.45</v>
          </cell>
          <cell r="M825">
            <v>25.45</v>
          </cell>
          <cell r="N825" t="str">
            <v>Spv/Sup</v>
          </cell>
          <cell r="O825">
            <v>0</v>
          </cell>
          <cell r="P825">
            <v>25.45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Power Systems</v>
          </cell>
          <cell r="C826">
            <v>325</v>
          </cell>
          <cell r="D826" t="str">
            <v>Not A &amp; G</v>
          </cell>
          <cell r="E826">
            <v>3219</v>
          </cell>
          <cell r="F826" t="str">
            <v>Dsbn - No Fl Supv/Design</v>
          </cell>
          <cell r="G826" t="str">
            <v>XM</v>
          </cell>
          <cell r="H826" t="str">
            <v>I</v>
          </cell>
          <cell r="I826" t="str">
            <v>01MD6</v>
          </cell>
          <cell r="J826" t="str">
            <v>CUSTOMER PROJECT MGR I</v>
          </cell>
          <cell r="K826">
            <v>1</v>
          </cell>
          <cell r="L826">
            <v>25.71</v>
          </cell>
          <cell r="M826">
            <v>25.71</v>
          </cell>
          <cell r="N826" t="str">
            <v>Spv/Sup</v>
          </cell>
          <cell r="O826">
            <v>0</v>
          </cell>
          <cell r="P826">
            <v>25.71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Power Systems</v>
          </cell>
          <cell r="C827">
            <v>325</v>
          </cell>
          <cell r="D827" t="str">
            <v>Not A &amp; G</v>
          </cell>
          <cell r="E827">
            <v>3219</v>
          </cell>
          <cell r="F827" t="str">
            <v>Dsbn - No Fl Supv/Design</v>
          </cell>
          <cell r="G827" t="str">
            <v>XM</v>
          </cell>
          <cell r="H827" t="str">
            <v>I</v>
          </cell>
          <cell r="I827" t="str">
            <v>01MD6</v>
          </cell>
          <cell r="J827" t="str">
            <v>CUSTOMER PROJECT MGR I</v>
          </cell>
          <cell r="K827">
            <v>1</v>
          </cell>
          <cell r="L827">
            <v>26.08</v>
          </cell>
          <cell r="M827">
            <v>26.08</v>
          </cell>
          <cell r="N827" t="str">
            <v>Spv/Sup</v>
          </cell>
          <cell r="O827">
            <v>0</v>
          </cell>
          <cell r="P827">
            <v>26.08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Power Systems</v>
          </cell>
          <cell r="C828">
            <v>325</v>
          </cell>
          <cell r="D828" t="str">
            <v>Not A &amp; G</v>
          </cell>
          <cell r="E828">
            <v>3219</v>
          </cell>
          <cell r="F828" t="str">
            <v>Dsbn - No Fl Supv/Design</v>
          </cell>
          <cell r="G828" t="str">
            <v>XM</v>
          </cell>
          <cell r="H828" t="str">
            <v>I</v>
          </cell>
          <cell r="I828" t="str">
            <v>01MD7</v>
          </cell>
          <cell r="J828" t="str">
            <v>CUSTOMER PROJECT MGR</v>
          </cell>
          <cell r="K828">
            <v>1</v>
          </cell>
          <cell r="L828">
            <v>28.58</v>
          </cell>
          <cell r="M828">
            <v>28.58</v>
          </cell>
          <cell r="N828" t="str">
            <v>Spv/Sup</v>
          </cell>
          <cell r="O828">
            <v>0</v>
          </cell>
          <cell r="P828">
            <v>28.58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Power Systems</v>
          </cell>
          <cell r="C829">
            <v>325</v>
          </cell>
          <cell r="D829" t="str">
            <v>Not A &amp; G</v>
          </cell>
          <cell r="E829">
            <v>3219</v>
          </cell>
          <cell r="F829" t="str">
            <v>Dsbn - No Fl Supv/Design</v>
          </cell>
          <cell r="G829" t="str">
            <v>XM</v>
          </cell>
          <cell r="H829" t="str">
            <v>I</v>
          </cell>
          <cell r="I829" t="str">
            <v>01MD7</v>
          </cell>
          <cell r="J829" t="str">
            <v>CUSTOMER PROJECT MGR</v>
          </cell>
          <cell r="K829">
            <v>1</v>
          </cell>
          <cell r="L829">
            <v>29.81</v>
          </cell>
          <cell r="M829">
            <v>29.81</v>
          </cell>
          <cell r="N829" t="str">
            <v>Spv/Sup</v>
          </cell>
          <cell r="O829">
            <v>0</v>
          </cell>
          <cell r="P829">
            <v>29.81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Power Systems</v>
          </cell>
          <cell r="C830">
            <v>325</v>
          </cell>
          <cell r="D830" t="str">
            <v>Not A &amp; G</v>
          </cell>
          <cell r="E830">
            <v>3219</v>
          </cell>
          <cell r="F830" t="str">
            <v>Dsbn - No Fl Supv/Design</v>
          </cell>
          <cell r="G830" t="str">
            <v>XM</v>
          </cell>
          <cell r="H830" t="str">
            <v>I</v>
          </cell>
          <cell r="I830" t="str">
            <v>01MD7</v>
          </cell>
          <cell r="J830" t="str">
            <v>CUSTOMER PROJECT MGR</v>
          </cell>
          <cell r="K830">
            <v>1</v>
          </cell>
          <cell r="L830">
            <v>29.89</v>
          </cell>
          <cell r="M830">
            <v>29.89</v>
          </cell>
          <cell r="N830" t="str">
            <v>Spv/Sup</v>
          </cell>
          <cell r="O830">
            <v>0</v>
          </cell>
          <cell r="P830">
            <v>29.89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Power Systems</v>
          </cell>
          <cell r="C831">
            <v>325</v>
          </cell>
          <cell r="D831" t="str">
            <v>Not A &amp; G</v>
          </cell>
          <cell r="E831">
            <v>3219</v>
          </cell>
          <cell r="F831" t="str">
            <v>Dsbn - No Fl Supv/Design</v>
          </cell>
          <cell r="G831" t="str">
            <v>XM</v>
          </cell>
          <cell r="H831" t="str">
            <v>M</v>
          </cell>
          <cell r="I831" t="str">
            <v>01MF3</v>
          </cell>
          <cell r="J831" t="str">
            <v>DISTRIBUTION AREA MGR II</v>
          </cell>
          <cell r="K831">
            <v>1</v>
          </cell>
          <cell r="L831">
            <v>46.3</v>
          </cell>
          <cell r="M831">
            <v>46.3</v>
          </cell>
          <cell r="N831" t="str">
            <v>Spv/Sup</v>
          </cell>
          <cell r="O831">
            <v>0</v>
          </cell>
          <cell r="P831">
            <v>46.3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Power Systems</v>
          </cell>
          <cell r="C832">
            <v>465</v>
          </cell>
          <cell r="D832" t="str">
            <v>Not A &amp; G</v>
          </cell>
          <cell r="E832">
            <v>4659</v>
          </cell>
          <cell r="F832" t="str">
            <v>Midway Transm Supv</v>
          </cell>
          <cell r="G832" t="str">
            <v>XM</v>
          </cell>
          <cell r="H832" t="str">
            <v>S</v>
          </cell>
          <cell r="I832" t="str">
            <v>01T42</v>
          </cell>
          <cell r="J832" t="str">
            <v>PGD OPERATIONS LEADER II</v>
          </cell>
          <cell r="K832">
            <v>1</v>
          </cell>
          <cell r="L832">
            <v>40.5</v>
          </cell>
          <cell r="M832">
            <v>40.5</v>
          </cell>
          <cell r="N832" t="str">
            <v>Spv/Sup</v>
          </cell>
          <cell r="O832">
            <v>0</v>
          </cell>
          <cell r="P832">
            <v>40.5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Power Systems</v>
          </cell>
          <cell r="C833">
            <v>465</v>
          </cell>
          <cell r="D833" t="str">
            <v>Not A &amp; G</v>
          </cell>
          <cell r="E833">
            <v>4651</v>
          </cell>
          <cell r="F833" t="str">
            <v>Midway Transm Crew</v>
          </cell>
          <cell r="G833" t="str">
            <v>BU</v>
          </cell>
          <cell r="H833" t="str">
            <v>I</v>
          </cell>
          <cell r="I833" t="str">
            <v>05475</v>
          </cell>
          <cell r="J833" t="str">
            <v>LINE SPEC</v>
          </cell>
          <cell r="K833">
            <v>7</v>
          </cell>
          <cell r="L833">
            <v>26.04</v>
          </cell>
          <cell r="M833">
            <v>182.28</v>
          </cell>
          <cell r="N833" t="str">
            <v>Line</v>
          </cell>
          <cell r="O833">
            <v>0</v>
          </cell>
          <cell r="P833">
            <v>0</v>
          </cell>
          <cell r="Q833">
            <v>0</v>
          </cell>
          <cell r="R833">
            <v>182.28</v>
          </cell>
          <cell r="S833">
            <v>0</v>
          </cell>
        </row>
        <row r="834">
          <cell r="B834" t="str">
            <v>Power Systems</v>
          </cell>
          <cell r="C834">
            <v>465</v>
          </cell>
          <cell r="D834" t="str">
            <v>Not A &amp; G</v>
          </cell>
          <cell r="E834">
            <v>4651</v>
          </cell>
          <cell r="F834" t="str">
            <v>Midway Transm Crew</v>
          </cell>
          <cell r="G834" t="str">
            <v>BU</v>
          </cell>
          <cell r="H834" t="str">
            <v>I</v>
          </cell>
          <cell r="I834" t="str">
            <v>05477</v>
          </cell>
          <cell r="J834" t="str">
            <v>CHIEF LINE SPEC</v>
          </cell>
          <cell r="K834">
            <v>2</v>
          </cell>
          <cell r="L834">
            <v>27.71</v>
          </cell>
          <cell r="M834">
            <v>55.42</v>
          </cell>
          <cell r="N834" t="str">
            <v>Line</v>
          </cell>
          <cell r="O834">
            <v>0</v>
          </cell>
          <cell r="P834">
            <v>0</v>
          </cell>
          <cell r="Q834">
            <v>0</v>
          </cell>
          <cell r="R834">
            <v>55.42</v>
          </cell>
          <cell r="S834">
            <v>0</v>
          </cell>
        </row>
        <row r="835">
          <cell r="B835" t="str">
            <v>Power Systems</v>
          </cell>
          <cell r="C835">
            <v>465</v>
          </cell>
          <cell r="D835" t="str">
            <v>Not A &amp; G</v>
          </cell>
          <cell r="E835">
            <v>4651</v>
          </cell>
          <cell r="F835" t="str">
            <v>Midway Transm Crew</v>
          </cell>
          <cell r="G835" t="str">
            <v>BU</v>
          </cell>
          <cell r="H835" t="str">
            <v>I</v>
          </cell>
          <cell r="I835" t="str">
            <v>05984</v>
          </cell>
          <cell r="J835" t="str">
            <v>SR LINE SPEC OL</v>
          </cell>
          <cell r="K835">
            <v>1</v>
          </cell>
          <cell r="L835">
            <v>27.37</v>
          </cell>
          <cell r="M835">
            <v>27.37</v>
          </cell>
          <cell r="N835" t="str">
            <v>Line</v>
          </cell>
          <cell r="O835">
            <v>0</v>
          </cell>
          <cell r="P835">
            <v>0</v>
          </cell>
          <cell r="Q835">
            <v>0</v>
          </cell>
          <cell r="R835">
            <v>27.37</v>
          </cell>
          <cell r="S835">
            <v>0</v>
          </cell>
        </row>
        <row r="836">
          <cell r="B836" t="str">
            <v>Power Systems</v>
          </cell>
          <cell r="C836">
            <v>325</v>
          </cell>
          <cell r="D836" t="str">
            <v>Not A &amp; G</v>
          </cell>
          <cell r="E836">
            <v>3219</v>
          </cell>
          <cell r="F836" t="str">
            <v>Dsbn - No Fl Supv/Design</v>
          </cell>
          <cell r="G836" t="str">
            <v>XM</v>
          </cell>
          <cell r="H836" t="str">
            <v>S</v>
          </cell>
          <cell r="I836" t="str">
            <v>01MK5</v>
          </cell>
          <cell r="J836" t="str">
            <v>SR CONTR CONSTRUCTION REPRESEN</v>
          </cell>
          <cell r="K836">
            <v>1</v>
          </cell>
          <cell r="L836">
            <v>31.55</v>
          </cell>
          <cell r="M836">
            <v>31.55</v>
          </cell>
          <cell r="N836" t="str">
            <v>Spv/Sup</v>
          </cell>
          <cell r="O836">
            <v>0</v>
          </cell>
          <cell r="P836">
            <v>31.55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Power Systems</v>
          </cell>
          <cell r="C837">
            <v>325</v>
          </cell>
          <cell r="D837" t="str">
            <v>Not A &amp; G</v>
          </cell>
          <cell r="E837">
            <v>3219</v>
          </cell>
          <cell r="F837" t="str">
            <v>Dsbn - No Fl Supv/Design</v>
          </cell>
          <cell r="G837" t="str">
            <v>XM</v>
          </cell>
          <cell r="H837" t="str">
            <v>S</v>
          </cell>
          <cell r="I837" t="str">
            <v>01MP5</v>
          </cell>
          <cell r="J837" t="str">
            <v>DISTRIBUTION SUPV II</v>
          </cell>
          <cell r="K837">
            <v>1</v>
          </cell>
          <cell r="L837">
            <v>36.18</v>
          </cell>
          <cell r="M837">
            <v>36.18</v>
          </cell>
          <cell r="N837" t="str">
            <v>Spv/Sup</v>
          </cell>
          <cell r="O837">
            <v>0</v>
          </cell>
          <cell r="P837">
            <v>36.18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Power Systems</v>
          </cell>
          <cell r="C838">
            <v>325</v>
          </cell>
          <cell r="D838" t="str">
            <v>Not A &amp; G</v>
          </cell>
          <cell r="E838">
            <v>3219</v>
          </cell>
          <cell r="F838" t="str">
            <v>Dsbn - No Fl Supv/Design</v>
          </cell>
          <cell r="G838" t="str">
            <v>XM</v>
          </cell>
          <cell r="H838" t="str">
            <v>S</v>
          </cell>
          <cell r="I838" t="str">
            <v>01MP5</v>
          </cell>
          <cell r="J838" t="str">
            <v>DISTRIBUTION SUPV II</v>
          </cell>
          <cell r="K838">
            <v>1</v>
          </cell>
          <cell r="L838">
            <v>36.26</v>
          </cell>
          <cell r="M838">
            <v>36.26</v>
          </cell>
          <cell r="N838" t="str">
            <v>Spv/Sup</v>
          </cell>
          <cell r="O838">
            <v>0</v>
          </cell>
          <cell r="P838">
            <v>36.26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Power Systems</v>
          </cell>
          <cell r="C839">
            <v>325</v>
          </cell>
          <cell r="D839" t="str">
            <v>Not A &amp; G</v>
          </cell>
          <cell r="E839">
            <v>3219</v>
          </cell>
          <cell r="F839" t="str">
            <v>Dsbn - No Fl Supv/Design</v>
          </cell>
          <cell r="G839" t="str">
            <v>XM</v>
          </cell>
          <cell r="H839" t="str">
            <v>S</v>
          </cell>
          <cell r="I839" t="str">
            <v>01MP5</v>
          </cell>
          <cell r="J839" t="str">
            <v>DISTRIBUTION SUPV II</v>
          </cell>
          <cell r="K839">
            <v>1</v>
          </cell>
          <cell r="L839">
            <v>36.479999999999997</v>
          </cell>
          <cell r="M839">
            <v>36.479999999999997</v>
          </cell>
          <cell r="N839" t="str">
            <v>Spv/Sup</v>
          </cell>
          <cell r="O839">
            <v>0</v>
          </cell>
          <cell r="P839">
            <v>36.479999999999997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Power Systems</v>
          </cell>
          <cell r="C840">
            <v>325</v>
          </cell>
          <cell r="D840" t="str">
            <v>Not A &amp; G</v>
          </cell>
          <cell r="E840">
            <v>3219</v>
          </cell>
          <cell r="F840" t="str">
            <v>Dsbn - No Fl Supv/Design</v>
          </cell>
          <cell r="G840" t="str">
            <v>XM</v>
          </cell>
          <cell r="H840" t="str">
            <v>S</v>
          </cell>
          <cell r="I840" t="str">
            <v>01MP5</v>
          </cell>
          <cell r="J840" t="str">
            <v>DISTRIBUTION SUPV II</v>
          </cell>
          <cell r="K840">
            <v>1</v>
          </cell>
          <cell r="L840">
            <v>36.799999999999997</v>
          </cell>
          <cell r="M840">
            <v>36.799999999999997</v>
          </cell>
          <cell r="N840" t="str">
            <v>Spv/Sup</v>
          </cell>
          <cell r="O840">
            <v>0</v>
          </cell>
          <cell r="P840">
            <v>36.799999999999997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Power Systems</v>
          </cell>
          <cell r="C841">
            <v>325</v>
          </cell>
          <cell r="D841" t="str">
            <v>Not A &amp; G</v>
          </cell>
          <cell r="E841">
            <v>3219</v>
          </cell>
          <cell r="F841" t="str">
            <v>Dsbn - No Fl Supv/Design</v>
          </cell>
          <cell r="G841" t="str">
            <v>XM</v>
          </cell>
          <cell r="H841" t="str">
            <v>S</v>
          </cell>
          <cell r="I841" t="str">
            <v>01MP5</v>
          </cell>
          <cell r="J841" t="str">
            <v>DISTRIBUTION SUPV II</v>
          </cell>
          <cell r="K841">
            <v>1</v>
          </cell>
          <cell r="L841">
            <v>36.840000000000003</v>
          </cell>
          <cell r="M841">
            <v>36.840000000000003</v>
          </cell>
          <cell r="N841" t="str">
            <v>Spv/Sup</v>
          </cell>
          <cell r="O841">
            <v>0</v>
          </cell>
          <cell r="P841">
            <v>36.840000000000003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Power Systems</v>
          </cell>
          <cell r="C842">
            <v>325</v>
          </cell>
          <cell r="D842" t="str">
            <v>Not A &amp; G</v>
          </cell>
          <cell r="E842">
            <v>3219</v>
          </cell>
          <cell r="F842" t="str">
            <v>Dsbn - No Fl Supv/Design</v>
          </cell>
          <cell r="G842" t="str">
            <v>NB</v>
          </cell>
          <cell r="H842" t="str">
            <v>I</v>
          </cell>
          <cell r="I842" t="str">
            <v>01X63</v>
          </cell>
          <cell r="J842" t="str">
            <v>ADMINISTRATIVE SPECIALIST I</v>
          </cell>
          <cell r="K842">
            <v>1</v>
          </cell>
          <cell r="L842">
            <v>15.06</v>
          </cell>
          <cell r="M842">
            <v>15.06</v>
          </cell>
          <cell r="N842" t="str">
            <v>Spv/Sup</v>
          </cell>
          <cell r="O842">
            <v>0</v>
          </cell>
          <cell r="P842">
            <v>15.06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Power Systems</v>
          </cell>
          <cell r="C843">
            <v>325</v>
          </cell>
          <cell r="D843" t="str">
            <v>Not A &amp; G</v>
          </cell>
          <cell r="E843">
            <v>3219</v>
          </cell>
          <cell r="F843" t="str">
            <v>Dsbn - No Fl Supv/Design</v>
          </cell>
          <cell r="G843" t="str">
            <v>NB</v>
          </cell>
          <cell r="H843" t="str">
            <v>I</v>
          </cell>
          <cell r="I843" t="str">
            <v>01X63</v>
          </cell>
          <cell r="J843" t="str">
            <v>ADMINISTRATIVE SPECIALIST I</v>
          </cell>
          <cell r="K843">
            <v>1</v>
          </cell>
          <cell r="L843">
            <v>16.71</v>
          </cell>
          <cell r="M843">
            <v>16.71</v>
          </cell>
          <cell r="N843" t="str">
            <v>Spv/Sup</v>
          </cell>
          <cell r="O843">
            <v>0</v>
          </cell>
          <cell r="P843">
            <v>16.71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Power Systems</v>
          </cell>
          <cell r="C844">
            <v>325</v>
          </cell>
          <cell r="D844" t="str">
            <v>Not A &amp; G</v>
          </cell>
          <cell r="E844">
            <v>3219</v>
          </cell>
          <cell r="F844" t="str">
            <v>Dsbn - No Fl Supv/Design</v>
          </cell>
          <cell r="G844" t="str">
            <v>NB</v>
          </cell>
          <cell r="H844" t="str">
            <v>I</v>
          </cell>
          <cell r="I844" t="str">
            <v>01X64</v>
          </cell>
          <cell r="J844" t="str">
            <v>ADMINISTRATIVE TECHNICIAN</v>
          </cell>
          <cell r="K844">
            <v>1</v>
          </cell>
          <cell r="L844">
            <v>17.88</v>
          </cell>
          <cell r="M844">
            <v>17.88</v>
          </cell>
          <cell r="N844" t="str">
            <v>Spv/Sup</v>
          </cell>
          <cell r="O844">
            <v>0</v>
          </cell>
          <cell r="P844">
            <v>17.88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Power Systems</v>
          </cell>
          <cell r="C845">
            <v>325</v>
          </cell>
          <cell r="D845" t="str">
            <v>Not A &amp; G</v>
          </cell>
          <cell r="E845">
            <v>3219</v>
          </cell>
          <cell r="F845" t="str">
            <v>Dsbn - No Fl Supv/Design</v>
          </cell>
          <cell r="G845" t="str">
            <v>BU</v>
          </cell>
          <cell r="H845" t="str">
            <v>I</v>
          </cell>
          <cell r="I845" t="str">
            <v>05E58</v>
          </cell>
          <cell r="J845" t="str">
            <v>DISPATCHER CLERK EARLY</v>
          </cell>
          <cell r="K845">
            <v>1</v>
          </cell>
          <cell r="L845">
            <v>19.899999999999999</v>
          </cell>
          <cell r="M845">
            <v>19.899999999999999</v>
          </cell>
          <cell r="N845" t="str">
            <v>Barg Unit Supp</v>
          </cell>
          <cell r="O845">
            <v>0</v>
          </cell>
          <cell r="P845">
            <v>0</v>
          </cell>
          <cell r="Q845">
            <v>19.899999999999999</v>
          </cell>
          <cell r="R845">
            <v>0</v>
          </cell>
          <cell r="S845">
            <v>0</v>
          </cell>
        </row>
        <row r="846">
          <cell r="B846" t="str">
            <v>Power Systems</v>
          </cell>
          <cell r="C846">
            <v>875</v>
          </cell>
          <cell r="D846" t="str">
            <v>Not A &amp; G</v>
          </cell>
          <cell r="E846">
            <v>8759</v>
          </cell>
          <cell r="F846" t="str">
            <v>Dsbn - North Dade Supv &amp; Desig</v>
          </cell>
          <cell r="G846" t="str">
            <v>XM</v>
          </cell>
          <cell r="H846" t="str">
            <v>S</v>
          </cell>
          <cell r="I846" t="str">
            <v>01M05</v>
          </cell>
          <cell r="J846" t="str">
            <v>DISTRIBUTION SUPV I</v>
          </cell>
          <cell r="K846">
            <v>1</v>
          </cell>
          <cell r="L846">
            <v>40.1</v>
          </cell>
          <cell r="M846">
            <v>40.1</v>
          </cell>
          <cell r="N846" t="str">
            <v>Spv/Sup</v>
          </cell>
          <cell r="O846">
            <v>0</v>
          </cell>
          <cell r="P846">
            <v>40.1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Power Systems</v>
          </cell>
          <cell r="C847">
            <v>875</v>
          </cell>
          <cell r="D847" t="str">
            <v>Not A &amp; G</v>
          </cell>
          <cell r="E847">
            <v>8759</v>
          </cell>
          <cell r="F847" t="str">
            <v>Dsbn - North Dade Supv &amp; Desig</v>
          </cell>
          <cell r="G847" t="str">
            <v>XM</v>
          </cell>
          <cell r="H847" t="str">
            <v>I</v>
          </cell>
          <cell r="I847" t="str">
            <v>01MAA</v>
          </cell>
          <cell r="J847" t="str">
            <v>SR SYSTEM PROJECT MGR</v>
          </cell>
          <cell r="K847">
            <v>1</v>
          </cell>
          <cell r="L847">
            <v>30.06</v>
          </cell>
          <cell r="M847">
            <v>30.06</v>
          </cell>
          <cell r="N847" t="str">
            <v>Spv/Sup</v>
          </cell>
          <cell r="O847">
            <v>0</v>
          </cell>
          <cell r="P847">
            <v>30.06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Power Systems</v>
          </cell>
          <cell r="C848">
            <v>875</v>
          </cell>
          <cell r="D848" t="str">
            <v>Not A &amp; G</v>
          </cell>
          <cell r="E848">
            <v>8759</v>
          </cell>
          <cell r="F848" t="str">
            <v>Dsbn - North Dade Supv &amp; Desig</v>
          </cell>
          <cell r="G848" t="str">
            <v>XM</v>
          </cell>
          <cell r="H848" t="str">
            <v>I</v>
          </cell>
          <cell r="I848" t="str">
            <v>01MC6</v>
          </cell>
          <cell r="J848" t="str">
            <v>PROJECT DESIGNER I</v>
          </cell>
          <cell r="K848">
            <v>1</v>
          </cell>
          <cell r="L848">
            <v>25.46</v>
          </cell>
          <cell r="M848">
            <v>25.46</v>
          </cell>
          <cell r="N848" t="str">
            <v>Spv/Sup</v>
          </cell>
          <cell r="O848">
            <v>0</v>
          </cell>
          <cell r="P848">
            <v>25.46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Power Systems</v>
          </cell>
          <cell r="C849">
            <v>875</v>
          </cell>
          <cell r="D849" t="str">
            <v>Not A &amp; G</v>
          </cell>
          <cell r="E849">
            <v>8759</v>
          </cell>
          <cell r="F849" t="str">
            <v>Dsbn - North Dade Supv &amp; Desig</v>
          </cell>
          <cell r="G849" t="str">
            <v>XM</v>
          </cell>
          <cell r="H849" t="str">
            <v>I</v>
          </cell>
          <cell r="I849" t="str">
            <v>01MC6</v>
          </cell>
          <cell r="J849" t="str">
            <v>PROJECT DESIGNER I</v>
          </cell>
          <cell r="K849">
            <v>1</v>
          </cell>
          <cell r="L849">
            <v>25.7</v>
          </cell>
          <cell r="M849">
            <v>25.7</v>
          </cell>
          <cell r="N849" t="str">
            <v>Spv/Sup</v>
          </cell>
          <cell r="O849">
            <v>0</v>
          </cell>
          <cell r="P849">
            <v>25.7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Power Systems</v>
          </cell>
          <cell r="C850">
            <v>875</v>
          </cell>
          <cell r="D850" t="str">
            <v>Not A &amp; G</v>
          </cell>
          <cell r="E850">
            <v>8759</v>
          </cell>
          <cell r="F850" t="str">
            <v>Dsbn - North Dade Supv &amp; Desig</v>
          </cell>
          <cell r="G850" t="str">
            <v>XM</v>
          </cell>
          <cell r="H850" t="str">
            <v>I</v>
          </cell>
          <cell r="I850" t="str">
            <v>01MC6</v>
          </cell>
          <cell r="J850" t="str">
            <v>PROJECT DESIGNER I</v>
          </cell>
          <cell r="K850">
            <v>1</v>
          </cell>
          <cell r="L850">
            <v>25.94</v>
          </cell>
          <cell r="M850">
            <v>25.94</v>
          </cell>
          <cell r="N850" t="str">
            <v>Spv/Sup</v>
          </cell>
          <cell r="O850">
            <v>0</v>
          </cell>
          <cell r="P850">
            <v>25.94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Power Systems</v>
          </cell>
          <cell r="C851">
            <v>875</v>
          </cell>
          <cell r="D851" t="str">
            <v>Not A &amp; G</v>
          </cell>
          <cell r="E851">
            <v>8759</v>
          </cell>
          <cell r="F851" t="str">
            <v>Dsbn - North Dade Supv &amp; Desig</v>
          </cell>
          <cell r="G851" t="str">
            <v>XM</v>
          </cell>
          <cell r="H851" t="str">
            <v>I</v>
          </cell>
          <cell r="I851" t="str">
            <v>01MD5</v>
          </cell>
          <cell r="J851" t="str">
            <v>CUSTOMER PROJECT MANAGER II</v>
          </cell>
          <cell r="K851">
            <v>1</v>
          </cell>
          <cell r="L851">
            <v>21.88</v>
          </cell>
          <cell r="M851">
            <v>21.88</v>
          </cell>
          <cell r="N851" t="str">
            <v>Spv/Sup</v>
          </cell>
          <cell r="O851">
            <v>0</v>
          </cell>
          <cell r="P851">
            <v>21.88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Power Systems</v>
          </cell>
          <cell r="C852">
            <v>875</v>
          </cell>
          <cell r="D852" t="str">
            <v>Not A &amp; G</v>
          </cell>
          <cell r="E852">
            <v>8759</v>
          </cell>
          <cell r="F852" t="str">
            <v>Dsbn - North Dade Supv &amp; Desig</v>
          </cell>
          <cell r="G852" t="str">
            <v>XM</v>
          </cell>
          <cell r="H852" t="str">
            <v>I</v>
          </cell>
          <cell r="I852" t="str">
            <v>01MD5</v>
          </cell>
          <cell r="J852" t="str">
            <v>CUSTOMER PROJECT MGR II</v>
          </cell>
          <cell r="K852">
            <v>2</v>
          </cell>
          <cell r="L852">
            <v>23.33</v>
          </cell>
          <cell r="M852">
            <v>46.66</v>
          </cell>
          <cell r="N852" t="str">
            <v>Spv/Sup</v>
          </cell>
          <cell r="O852">
            <v>0</v>
          </cell>
          <cell r="P852">
            <v>46.66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Power Systems</v>
          </cell>
          <cell r="C853">
            <v>875</v>
          </cell>
          <cell r="D853" t="str">
            <v>Not A &amp; G</v>
          </cell>
          <cell r="E853">
            <v>8759</v>
          </cell>
          <cell r="F853" t="str">
            <v>Dsbn - North Dade Supv &amp; Desig</v>
          </cell>
          <cell r="G853" t="str">
            <v>XM</v>
          </cell>
          <cell r="H853" t="str">
            <v>I</v>
          </cell>
          <cell r="I853" t="str">
            <v>01MD7</v>
          </cell>
          <cell r="J853" t="str">
            <v>CUSTOMER PROJECT MGR</v>
          </cell>
          <cell r="K853">
            <v>1</v>
          </cell>
          <cell r="L853">
            <v>26.18</v>
          </cell>
          <cell r="M853">
            <v>26.18</v>
          </cell>
          <cell r="N853" t="str">
            <v>Spv/Sup</v>
          </cell>
          <cell r="O853">
            <v>0</v>
          </cell>
          <cell r="P853">
            <v>26.18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Power Systems</v>
          </cell>
          <cell r="C854">
            <v>875</v>
          </cell>
          <cell r="D854" t="str">
            <v>Not A &amp; G</v>
          </cell>
          <cell r="E854">
            <v>8759</v>
          </cell>
          <cell r="F854" t="str">
            <v>Dsbn - North Dade Supv &amp; Desig</v>
          </cell>
          <cell r="G854" t="str">
            <v>XM</v>
          </cell>
          <cell r="H854" t="str">
            <v>M</v>
          </cell>
          <cell r="I854" t="str">
            <v>01ME3</v>
          </cell>
          <cell r="J854" t="str">
            <v>DISTRIBUTION AREA MGR I</v>
          </cell>
          <cell r="K854">
            <v>1</v>
          </cell>
          <cell r="L854">
            <v>51.25</v>
          </cell>
          <cell r="M854">
            <v>51.25</v>
          </cell>
          <cell r="N854" t="str">
            <v>Spv/Sup</v>
          </cell>
          <cell r="O854">
            <v>0</v>
          </cell>
          <cell r="P854">
            <v>51.25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Power Systems</v>
          </cell>
          <cell r="C855">
            <v>875</v>
          </cell>
          <cell r="D855" t="str">
            <v>Not A &amp; G</v>
          </cell>
          <cell r="E855">
            <v>8759</v>
          </cell>
          <cell r="F855" t="str">
            <v>Dsbn - North Dade Supv &amp; Desig</v>
          </cell>
          <cell r="G855" t="str">
            <v>XM</v>
          </cell>
          <cell r="H855" t="str">
            <v>I</v>
          </cell>
          <cell r="I855" t="str">
            <v>01ME6</v>
          </cell>
          <cell r="J855" t="str">
            <v>PROJECT DESIGNER II</v>
          </cell>
          <cell r="K855">
            <v>1</v>
          </cell>
          <cell r="L855">
            <v>23.33</v>
          </cell>
          <cell r="M855">
            <v>23.33</v>
          </cell>
          <cell r="N855" t="str">
            <v>Spv/Sup</v>
          </cell>
          <cell r="O855">
            <v>0</v>
          </cell>
          <cell r="P855">
            <v>23.33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Power Systems</v>
          </cell>
          <cell r="C856">
            <v>875</v>
          </cell>
          <cell r="D856" t="str">
            <v>Not A &amp; G</v>
          </cell>
          <cell r="E856">
            <v>8759</v>
          </cell>
          <cell r="F856" t="str">
            <v>Dsbn - North Dade Supv &amp; Desig</v>
          </cell>
          <cell r="G856" t="str">
            <v>XM</v>
          </cell>
          <cell r="H856" t="str">
            <v>I</v>
          </cell>
          <cell r="I856" t="str">
            <v>01MK5</v>
          </cell>
          <cell r="J856" t="str">
            <v>SR CONTR CONSTRUCTION REPRESEN</v>
          </cell>
          <cell r="K856">
            <v>1</v>
          </cell>
          <cell r="L856">
            <v>28.26</v>
          </cell>
          <cell r="M856">
            <v>28.26</v>
          </cell>
          <cell r="N856" t="str">
            <v>Spv/Sup</v>
          </cell>
          <cell r="O856">
            <v>0</v>
          </cell>
          <cell r="P856">
            <v>28.26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Power Systems</v>
          </cell>
          <cell r="C857">
            <v>875</v>
          </cell>
          <cell r="D857" t="str">
            <v>Not A &amp; G</v>
          </cell>
          <cell r="E857">
            <v>8759</v>
          </cell>
          <cell r="F857" t="str">
            <v>Dsbn - North Dade Supv &amp; Desig</v>
          </cell>
          <cell r="G857" t="str">
            <v>XM</v>
          </cell>
          <cell r="H857" t="str">
            <v>S</v>
          </cell>
          <cell r="I857" t="str">
            <v>01MK5</v>
          </cell>
          <cell r="J857" t="str">
            <v>SR CONTR CONSTRUCTION REPRESEN</v>
          </cell>
          <cell r="K857">
            <v>1</v>
          </cell>
          <cell r="L857">
            <v>30.93</v>
          </cell>
          <cell r="M857">
            <v>30.93</v>
          </cell>
          <cell r="N857" t="str">
            <v>Spv/Sup</v>
          </cell>
          <cell r="O857">
            <v>0</v>
          </cell>
          <cell r="P857">
            <v>30.93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Power Systems</v>
          </cell>
          <cell r="C858">
            <v>875</v>
          </cell>
          <cell r="D858" t="str">
            <v>Not A &amp; G</v>
          </cell>
          <cell r="E858">
            <v>8759</v>
          </cell>
          <cell r="F858" t="str">
            <v>Dsbn - North Dade Supv &amp; Desig</v>
          </cell>
          <cell r="G858" t="str">
            <v>XM</v>
          </cell>
          <cell r="H858" t="str">
            <v>S</v>
          </cell>
          <cell r="I858" t="str">
            <v>01MP5</v>
          </cell>
          <cell r="J858" t="str">
            <v>DISTRIBUTION SUPV II</v>
          </cell>
          <cell r="K858">
            <v>1</v>
          </cell>
          <cell r="L858">
            <v>35.49</v>
          </cell>
          <cell r="M858">
            <v>35.49</v>
          </cell>
          <cell r="N858" t="str">
            <v>Spv/Sup</v>
          </cell>
          <cell r="O858">
            <v>0</v>
          </cell>
          <cell r="P858">
            <v>35.49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Power Systems</v>
          </cell>
          <cell r="C859">
            <v>875</v>
          </cell>
          <cell r="D859" t="str">
            <v>Not A &amp; G</v>
          </cell>
          <cell r="E859">
            <v>8759</v>
          </cell>
          <cell r="F859" t="str">
            <v>Dsbn - North Dade Supv &amp; Desig</v>
          </cell>
          <cell r="G859" t="str">
            <v>XM</v>
          </cell>
          <cell r="H859" t="str">
            <v>S</v>
          </cell>
          <cell r="I859" t="str">
            <v>01MP5</v>
          </cell>
          <cell r="J859" t="str">
            <v>DISTRIBUTION SUPV II</v>
          </cell>
          <cell r="K859">
            <v>1</v>
          </cell>
          <cell r="L859">
            <v>35.5</v>
          </cell>
          <cell r="M859">
            <v>35.5</v>
          </cell>
          <cell r="N859" t="str">
            <v>Spv/Sup</v>
          </cell>
          <cell r="O859">
            <v>0</v>
          </cell>
          <cell r="P859">
            <v>35.5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Power Systems</v>
          </cell>
          <cell r="C860">
            <v>875</v>
          </cell>
          <cell r="D860" t="str">
            <v>Not A &amp; G</v>
          </cell>
          <cell r="E860">
            <v>8759</v>
          </cell>
          <cell r="F860" t="str">
            <v>Dsbn - North Dade Supv &amp; Desig</v>
          </cell>
          <cell r="G860" t="str">
            <v>XM</v>
          </cell>
          <cell r="H860" t="str">
            <v>S</v>
          </cell>
          <cell r="I860" t="str">
            <v>01MP5</v>
          </cell>
          <cell r="J860" t="str">
            <v>DISTRIBUTION SUPV II</v>
          </cell>
          <cell r="K860">
            <v>1</v>
          </cell>
          <cell r="L860">
            <v>35.76</v>
          </cell>
          <cell r="M860">
            <v>35.76</v>
          </cell>
          <cell r="N860" t="str">
            <v>Spv/Sup</v>
          </cell>
          <cell r="O860">
            <v>0</v>
          </cell>
          <cell r="P860">
            <v>35.76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Power Systems</v>
          </cell>
          <cell r="C861">
            <v>875</v>
          </cell>
          <cell r="D861" t="str">
            <v>Not A &amp; G</v>
          </cell>
          <cell r="E861">
            <v>8759</v>
          </cell>
          <cell r="F861" t="str">
            <v>Dsbn - North Dade Supv &amp; Desig</v>
          </cell>
          <cell r="G861" t="str">
            <v>XM</v>
          </cell>
          <cell r="H861" t="str">
            <v>S</v>
          </cell>
          <cell r="I861" t="str">
            <v>01MP5</v>
          </cell>
          <cell r="J861" t="str">
            <v>DISTRIBUTION SUPV II</v>
          </cell>
          <cell r="K861">
            <v>1</v>
          </cell>
          <cell r="L861">
            <v>35.9</v>
          </cell>
          <cell r="M861">
            <v>35.9</v>
          </cell>
          <cell r="N861" t="str">
            <v>Spv/Sup</v>
          </cell>
          <cell r="O861">
            <v>0</v>
          </cell>
          <cell r="P861">
            <v>35.9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Power Systems</v>
          </cell>
          <cell r="C862">
            <v>875</v>
          </cell>
          <cell r="D862" t="str">
            <v>Not A &amp; G</v>
          </cell>
          <cell r="E862">
            <v>8759</v>
          </cell>
          <cell r="F862" t="str">
            <v>Dsbn - North Dade Supv &amp; Desig</v>
          </cell>
          <cell r="G862" t="str">
            <v>XM</v>
          </cell>
          <cell r="H862" t="str">
            <v>S</v>
          </cell>
          <cell r="I862" t="str">
            <v>01MP5</v>
          </cell>
          <cell r="J862" t="str">
            <v>DISTRIBUTION SUPV II</v>
          </cell>
          <cell r="K862">
            <v>1</v>
          </cell>
          <cell r="L862">
            <v>35.93</v>
          </cell>
          <cell r="M862">
            <v>35.93</v>
          </cell>
          <cell r="N862" t="str">
            <v>Spv/Sup</v>
          </cell>
          <cell r="O862">
            <v>0</v>
          </cell>
          <cell r="P862">
            <v>35.93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Power Systems</v>
          </cell>
          <cell r="C863">
            <v>875</v>
          </cell>
          <cell r="D863" t="str">
            <v>Not A &amp; G</v>
          </cell>
          <cell r="E863">
            <v>8759</v>
          </cell>
          <cell r="F863" t="str">
            <v>Dsbn - North Dade Supv &amp; Desig</v>
          </cell>
          <cell r="G863" t="str">
            <v>XM</v>
          </cell>
          <cell r="H863" t="str">
            <v>S</v>
          </cell>
          <cell r="I863" t="str">
            <v>01MP5</v>
          </cell>
          <cell r="J863" t="str">
            <v>DISTRIBUTION SUPV II</v>
          </cell>
          <cell r="K863">
            <v>2</v>
          </cell>
          <cell r="L863">
            <v>36.03</v>
          </cell>
          <cell r="M863">
            <v>72.06</v>
          </cell>
          <cell r="N863" t="str">
            <v>Spv/Sup</v>
          </cell>
          <cell r="O863">
            <v>0</v>
          </cell>
          <cell r="P863">
            <v>72.06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Power Systems</v>
          </cell>
          <cell r="C864">
            <v>875</v>
          </cell>
          <cell r="D864" t="str">
            <v>Not A &amp; G</v>
          </cell>
          <cell r="E864">
            <v>8759</v>
          </cell>
          <cell r="F864" t="str">
            <v>Dsbn - North Dade Supv &amp; Desig</v>
          </cell>
          <cell r="G864" t="str">
            <v>NB</v>
          </cell>
          <cell r="H864" t="str">
            <v>I</v>
          </cell>
          <cell r="I864" t="str">
            <v>01X62</v>
          </cell>
          <cell r="J864" t="str">
            <v>ADMINISTRATIVE SPECIALIST II</v>
          </cell>
          <cell r="K864">
            <v>1</v>
          </cell>
          <cell r="L864">
            <v>14.25</v>
          </cell>
          <cell r="M864">
            <v>14.25</v>
          </cell>
          <cell r="N864" t="str">
            <v>Spv/Sup</v>
          </cell>
          <cell r="O864">
            <v>0</v>
          </cell>
          <cell r="P864">
            <v>14.25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Power Systems</v>
          </cell>
          <cell r="C865">
            <v>875</v>
          </cell>
          <cell r="D865" t="str">
            <v>Not A &amp; G</v>
          </cell>
          <cell r="E865">
            <v>8759</v>
          </cell>
          <cell r="F865" t="str">
            <v>Dsbn - North Dade Supv &amp; Desig</v>
          </cell>
          <cell r="G865" t="str">
            <v>NB</v>
          </cell>
          <cell r="H865" t="str">
            <v>I</v>
          </cell>
          <cell r="I865" t="str">
            <v>01X63</v>
          </cell>
          <cell r="J865" t="str">
            <v>ADMINISTRATIVE SPECIALIST I</v>
          </cell>
          <cell r="K865">
            <v>1</v>
          </cell>
          <cell r="L865">
            <v>16.45</v>
          </cell>
          <cell r="M865">
            <v>16.45</v>
          </cell>
          <cell r="N865" t="str">
            <v>Spv/Sup</v>
          </cell>
          <cell r="O865">
            <v>0</v>
          </cell>
          <cell r="P865">
            <v>16.45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Power Systems</v>
          </cell>
          <cell r="C866">
            <v>875</v>
          </cell>
          <cell r="D866" t="str">
            <v>Not A &amp; G</v>
          </cell>
          <cell r="E866">
            <v>8759</v>
          </cell>
          <cell r="F866" t="str">
            <v>Dsbn - North Dade Supv &amp; Desig</v>
          </cell>
          <cell r="G866" t="str">
            <v>NB</v>
          </cell>
          <cell r="H866" t="str">
            <v>I</v>
          </cell>
          <cell r="I866" t="str">
            <v>01XE4</v>
          </cell>
          <cell r="J866" t="str">
            <v>DISTRIBUTION ENGINEERING TECHN</v>
          </cell>
          <cell r="K866">
            <v>1</v>
          </cell>
          <cell r="L866">
            <v>19.05</v>
          </cell>
          <cell r="M866">
            <v>19.05</v>
          </cell>
          <cell r="N866" t="str">
            <v>Spv/Sup</v>
          </cell>
          <cell r="O866">
            <v>0</v>
          </cell>
          <cell r="P866">
            <v>19.05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Power Systems</v>
          </cell>
          <cell r="C867">
            <v>875</v>
          </cell>
          <cell r="D867" t="str">
            <v>Not A &amp; G</v>
          </cell>
          <cell r="E867">
            <v>8759</v>
          </cell>
          <cell r="F867" t="str">
            <v>Dsbn - North Dade Supv &amp; Desig</v>
          </cell>
          <cell r="G867" t="str">
            <v>BU</v>
          </cell>
          <cell r="H867" t="str">
            <v>I</v>
          </cell>
          <cell r="I867" t="str">
            <v>05E44</v>
          </cell>
          <cell r="J867" t="str">
            <v>APPR LINE SPEC - EARLY</v>
          </cell>
          <cell r="K867">
            <v>1</v>
          </cell>
          <cell r="L867">
            <v>19.47</v>
          </cell>
          <cell r="M867">
            <v>19.47</v>
          </cell>
          <cell r="N867" t="str">
            <v>Line</v>
          </cell>
          <cell r="O867">
            <v>0</v>
          </cell>
          <cell r="P867">
            <v>0</v>
          </cell>
          <cell r="Q867">
            <v>0</v>
          </cell>
          <cell r="R867">
            <v>19.47</v>
          </cell>
          <cell r="S867">
            <v>0</v>
          </cell>
        </row>
        <row r="868">
          <cell r="B868" t="str">
            <v>Power Systems</v>
          </cell>
          <cell r="C868">
            <v>875</v>
          </cell>
          <cell r="D868" t="str">
            <v>Not A &amp; G</v>
          </cell>
          <cell r="E868">
            <v>8759</v>
          </cell>
          <cell r="F868" t="str">
            <v>Dsbn - North Dade Supv &amp; Desig</v>
          </cell>
          <cell r="G868" t="str">
            <v>BU</v>
          </cell>
          <cell r="H868" t="str">
            <v>I</v>
          </cell>
          <cell r="I868" t="str">
            <v>05E58</v>
          </cell>
          <cell r="J868" t="str">
            <v>DISPATCHER CLERK EARLY</v>
          </cell>
          <cell r="K868">
            <v>2</v>
          </cell>
          <cell r="L868">
            <v>25.59</v>
          </cell>
          <cell r="M868">
            <v>51.18</v>
          </cell>
          <cell r="N868" t="str">
            <v>Barg Unit Supp</v>
          </cell>
          <cell r="O868">
            <v>0</v>
          </cell>
          <cell r="P868">
            <v>0</v>
          </cell>
          <cell r="Q868">
            <v>51.18</v>
          </cell>
          <cell r="R868">
            <v>0</v>
          </cell>
          <cell r="S868">
            <v>0</v>
          </cell>
        </row>
        <row r="869">
          <cell r="B869" t="str">
            <v>Power Systems</v>
          </cell>
          <cell r="C869">
            <v>875</v>
          </cell>
          <cell r="D869" t="str">
            <v>Not A &amp; G</v>
          </cell>
          <cell r="E869">
            <v>8759</v>
          </cell>
          <cell r="F869" t="str">
            <v>Dsbn - North Dade Supv &amp; Desig</v>
          </cell>
          <cell r="G869" t="str">
            <v>BU</v>
          </cell>
          <cell r="H869" t="str">
            <v>I</v>
          </cell>
          <cell r="I869" t="str">
            <v>05E75</v>
          </cell>
          <cell r="J869" t="str">
            <v>LINE SPEC EARLY</v>
          </cell>
          <cell r="K869">
            <v>2</v>
          </cell>
          <cell r="L869">
            <v>26.04</v>
          </cell>
          <cell r="M869">
            <v>52.08</v>
          </cell>
          <cell r="N869" t="str">
            <v>Line</v>
          </cell>
          <cell r="O869">
            <v>0</v>
          </cell>
          <cell r="P869">
            <v>0</v>
          </cell>
          <cell r="Q869">
            <v>0</v>
          </cell>
          <cell r="R869">
            <v>52.08</v>
          </cell>
          <cell r="S869">
            <v>0</v>
          </cell>
        </row>
        <row r="870">
          <cell r="B870" t="str">
            <v>Power Systems</v>
          </cell>
          <cell r="C870">
            <v>875</v>
          </cell>
          <cell r="D870" t="str">
            <v>Not A &amp; G</v>
          </cell>
          <cell r="E870">
            <v>8759</v>
          </cell>
          <cell r="F870" t="str">
            <v>Dsbn - North Dade Supv &amp; Desig</v>
          </cell>
          <cell r="G870" t="str">
            <v>BU</v>
          </cell>
          <cell r="H870" t="str">
            <v>I</v>
          </cell>
          <cell r="I870" t="str">
            <v>05E75</v>
          </cell>
          <cell r="J870" t="str">
            <v>LINE SPECIALIST EARLY</v>
          </cell>
          <cell r="K870">
            <v>3</v>
          </cell>
          <cell r="L870">
            <v>26.04</v>
          </cell>
          <cell r="M870">
            <v>78.12</v>
          </cell>
          <cell r="N870" t="str">
            <v>Line</v>
          </cell>
          <cell r="O870">
            <v>0</v>
          </cell>
          <cell r="P870">
            <v>0</v>
          </cell>
          <cell r="Q870">
            <v>0</v>
          </cell>
          <cell r="R870">
            <v>78.12</v>
          </cell>
          <cell r="S870">
            <v>0</v>
          </cell>
        </row>
        <row r="871">
          <cell r="B871" t="str">
            <v>Power Systems</v>
          </cell>
          <cell r="C871">
            <v>875</v>
          </cell>
          <cell r="D871" t="str">
            <v>Not A &amp; G</v>
          </cell>
          <cell r="E871">
            <v>8759</v>
          </cell>
          <cell r="F871" t="str">
            <v>Dsbn - North Dade Supv &amp; Desig</v>
          </cell>
          <cell r="G871" t="str">
            <v>BU</v>
          </cell>
          <cell r="H871" t="str">
            <v>I</v>
          </cell>
          <cell r="I871" t="str">
            <v>05E84</v>
          </cell>
          <cell r="J871" t="str">
            <v>SR LINE SPECIALIST OL EARLY</v>
          </cell>
          <cell r="K871">
            <v>1</v>
          </cell>
          <cell r="L871">
            <v>27.37</v>
          </cell>
          <cell r="M871">
            <v>27.37</v>
          </cell>
          <cell r="N871" t="str">
            <v>Line</v>
          </cell>
          <cell r="O871">
            <v>0</v>
          </cell>
          <cell r="P871">
            <v>0</v>
          </cell>
          <cell r="Q871">
            <v>0</v>
          </cell>
          <cell r="R871">
            <v>27.37</v>
          </cell>
          <cell r="S871">
            <v>0</v>
          </cell>
        </row>
        <row r="872">
          <cell r="B872" t="str">
            <v>Power Systems</v>
          </cell>
          <cell r="C872">
            <v>875</v>
          </cell>
          <cell r="D872" t="str">
            <v>Not A &amp; G</v>
          </cell>
          <cell r="E872">
            <v>8759</v>
          </cell>
          <cell r="F872" t="str">
            <v>Dsbn - North Dade Supv &amp; Desig</v>
          </cell>
          <cell r="G872" t="str">
            <v>BU</v>
          </cell>
          <cell r="H872" t="str">
            <v>I</v>
          </cell>
          <cell r="I872" t="str">
            <v>05L75</v>
          </cell>
          <cell r="J872" t="str">
            <v>LINE SPECIALIST LATE</v>
          </cell>
          <cell r="K872">
            <v>1</v>
          </cell>
          <cell r="L872">
            <v>26.04</v>
          </cell>
          <cell r="M872">
            <v>26.04</v>
          </cell>
          <cell r="N872" t="str">
            <v>Line</v>
          </cell>
          <cell r="O872">
            <v>0</v>
          </cell>
          <cell r="P872">
            <v>0</v>
          </cell>
          <cell r="Q872">
            <v>0</v>
          </cell>
          <cell r="R872">
            <v>26.04</v>
          </cell>
          <cell r="S872">
            <v>0</v>
          </cell>
        </row>
        <row r="873">
          <cell r="B873" t="str">
            <v>Power Systems</v>
          </cell>
          <cell r="C873">
            <v>561</v>
          </cell>
          <cell r="D873" t="str">
            <v>Not A &amp; G</v>
          </cell>
          <cell r="E873">
            <v>5669</v>
          </cell>
          <cell r="F873" t="str">
            <v>Dsbn - North Supvs &amp; Design</v>
          </cell>
          <cell r="G873" t="str">
            <v>XM</v>
          </cell>
          <cell r="H873" t="str">
            <v>S</v>
          </cell>
          <cell r="I873" t="str">
            <v>01M05</v>
          </cell>
          <cell r="J873" t="str">
            <v>DISTRIBUTION SUPV I</v>
          </cell>
          <cell r="K873">
            <v>1</v>
          </cell>
          <cell r="L873">
            <v>40.69</v>
          </cell>
          <cell r="M873">
            <v>40.69</v>
          </cell>
          <cell r="N873" t="str">
            <v>Spv/Sup</v>
          </cell>
          <cell r="O873">
            <v>0</v>
          </cell>
          <cell r="P873">
            <v>40.69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Power Systems</v>
          </cell>
          <cell r="C874">
            <v>561</v>
          </cell>
          <cell r="D874" t="str">
            <v>Not A &amp; G</v>
          </cell>
          <cell r="E874">
            <v>5669</v>
          </cell>
          <cell r="F874" t="str">
            <v>Dsbn - North Supvs &amp; Design</v>
          </cell>
          <cell r="G874" t="str">
            <v>XM</v>
          </cell>
          <cell r="H874" t="str">
            <v>S</v>
          </cell>
          <cell r="I874" t="str">
            <v>01M05</v>
          </cell>
          <cell r="J874" t="str">
            <v>DISTRIBUTION SUPV I</v>
          </cell>
          <cell r="K874">
            <v>1</v>
          </cell>
          <cell r="L874">
            <v>41.99</v>
          </cell>
          <cell r="M874">
            <v>41.99</v>
          </cell>
          <cell r="N874" t="str">
            <v>Spv/Sup</v>
          </cell>
          <cell r="O874">
            <v>0</v>
          </cell>
          <cell r="P874">
            <v>41.99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Power Systems</v>
          </cell>
          <cell r="C875">
            <v>561</v>
          </cell>
          <cell r="D875" t="str">
            <v>Not A &amp; G</v>
          </cell>
          <cell r="E875">
            <v>5669</v>
          </cell>
          <cell r="F875" t="str">
            <v>Dsbn - North Supvs &amp; Design</v>
          </cell>
          <cell r="G875" t="str">
            <v>XM</v>
          </cell>
          <cell r="H875" t="str">
            <v>I</v>
          </cell>
          <cell r="I875" t="str">
            <v>01MAA</v>
          </cell>
          <cell r="J875" t="str">
            <v>SR SYSTEM PROJECT MGR</v>
          </cell>
          <cell r="K875">
            <v>1</v>
          </cell>
          <cell r="L875">
            <v>32.85</v>
          </cell>
          <cell r="M875">
            <v>32.85</v>
          </cell>
          <cell r="N875" t="str">
            <v>Spv/Sup</v>
          </cell>
          <cell r="O875">
            <v>0</v>
          </cell>
          <cell r="P875">
            <v>32.85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Power Systems</v>
          </cell>
          <cell r="C876">
            <v>561</v>
          </cell>
          <cell r="D876" t="str">
            <v>Not A &amp; G</v>
          </cell>
          <cell r="E876">
            <v>5669</v>
          </cell>
          <cell r="F876" t="str">
            <v>Dsbn - North Supvs &amp; Design</v>
          </cell>
          <cell r="G876" t="str">
            <v>XM</v>
          </cell>
          <cell r="H876" t="str">
            <v>I</v>
          </cell>
          <cell r="I876" t="str">
            <v>01MAA</v>
          </cell>
          <cell r="J876" t="str">
            <v>SR SYSTEM PROJECT MGR</v>
          </cell>
          <cell r="K876">
            <v>1</v>
          </cell>
          <cell r="L876">
            <v>32.979999999999997</v>
          </cell>
          <cell r="M876">
            <v>32.979999999999997</v>
          </cell>
          <cell r="N876" t="str">
            <v>Spv/Sup</v>
          </cell>
          <cell r="O876">
            <v>0</v>
          </cell>
          <cell r="P876">
            <v>32.979999999999997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Power Systems</v>
          </cell>
          <cell r="C877">
            <v>561</v>
          </cell>
          <cell r="D877" t="str">
            <v>Not A &amp; G</v>
          </cell>
          <cell r="E877">
            <v>5669</v>
          </cell>
          <cell r="F877" t="str">
            <v>Dsbn - North Supvs &amp; Design</v>
          </cell>
          <cell r="G877" t="str">
            <v>XM</v>
          </cell>
          <cell r="H877" t="str">
            <v>I</v>
          </cell>
          <cell r="I877" t="str">
            <v>01MAA</v>
          </cell>
          <cell r="J877" t="str">
            <v>SR SYSTEM PROJECT MGR</v>
          </cell>
          <cell r="K877">
            <v>1</v>
          </cell>
          <cell r="L877">
            <v>33.299999999999997</v>
          </cell>
          <cell r="M877">
            <v>33.299999999999997</v>
          </cell>
          <cell r="N877" t="str">
            <v>Spv/Sup</v>
          </cell>
          <cell r="O877">
            <v>0</v>
          </cell>
          <cell r="P877">
            <v>33.299999999999997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Power Systems</v>
          </cell>
          <cell r="C878">
            <v>561</v>
          </cell>
          <cell r="D878" t="str">
            <v>Not A &amp; G</v>
          </cell>
          <cell r="E878">
            <v>5669</v>
          </cell>
          <cell r="F878" t="str">
            <v>Dsbn - North Supvs &amp; Design</v>
          </cell>
          <cell r="G878" t="str">
            <v>XM</v>
          </cell>
          <cell r="H878" t="str">
            <v>I</v>
          </cell>
          <cell r="I878" t="str">
            <v>01MAA</v>
          </cell>
          <cell r="J878" t="str">
            <v>SR SYSTEM PROJECT MGR</v>
          </cell>
          <cell r="K878">
            <v>1</v>
          </cell>
          <cell r="L878">
            <v>33.4</v>
          </cell>
          <cell r="M878">
            <v>33.4</v>
          </cell>
          <cell r="N878" t="str">
            <v>Spv/Sup</v>
          </cell>
          <cell r="O878">
            <v>0</v>
          </cell>
          <cell r="P878">
            <v>33.4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Power Systems</v>
          </cell>
          <cell r="C879">
            <v>561</v>
          </cell>
          <cell r="D879" t="str">
            <v>Not A &amp; G</v>
          </cell>
          <cell r="E879">
            <v>5669</v>
          </cell>
          <cell r="F879" t="str">
            <v>Dsbn - North Supvs &amp; Design</v>
          </cell>
          <cell r="G879" t="str">
            <v>XM</v>
          </cell>
          <cell r="H879" t="str">
            <v>I</v>
          </cell>
          <cell r="I879" t="str">
            <v>01MAA</v>
          </cell>
          <cell r="J879" t="str">
            <v>SR SYSTEM PROJECT MGR</v>
          </cell>
          <cell r="K879">
            <v>1</v>
          </cell>
          <cell r="L879">
            <v>33.58</v>
          </cell>
          <cell r="M879">
            <v>33.58</v>
          </cell>
          <cell r="N879" t="str">
            <v>Spv/Sup</v>
          </cell>
          <cell r="O879">
            <v>0</v>
          </cell>
          <cell r="P879">
            <v>33.58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Power Systems</v>
          </cell>
          <cell r="C880">
            <v>561</v>
          </cell>
          <cell r="D880" t="str">
            <v>Not A &amp; G</v>
          </cell>
          <cell r="E880">
            <v>5669</v>
          </cell>
          <cell r="F880" t="str">
            <v>Dsbn - North Supvs &amp; Design</v>
          </cell>
          <cell r="G880" t="str">
            <v>XM</v>
          </cell>
          <cell r="H880" t="str">
            <v>I</v>
          </cell>
          <cell r="I880" t="str">
            <v>01MB6</v>
          </cell>
          <cell r="J880" t="str">
            <v>SYSTEM PROJECT MGR</v>
          </cell>
          <cell r="K880">
            <v>1</v>
          </cell>
          <cell r="L880">
            <v>29.53</v>
          </cell>
          <cell r="M880">
            <v>29.53</v>
          </cell>
          <cell r="N880" t="str">
            <v>Spv/Sup</v>
          </cell>
          <cell r="O880">
            <v>0</v>
          </cell>
          <cell r="P880">
            <v>29.53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Power Systems</v>
          </cell>
          <cell r="C881">
            <v>561</v>
          </cell>
          <cell r="D881" t="str">
            <v>Not A &amp; G</v>
          </cell>
          <cell r="E881">
            <v>5669</v>
          </cell>
          <cell r="F881" t="str">
            <v>Dsbn - North Supvs &amp; Design</v>
          </cell>
          <cell r="G881" t="str">
            <v>XM</v>
          </cell>
          <cell r="H881" t="str">
            <v>I</v>
          </cell>
          <cell r="I881" t="str">
            <v>01MC6</v>
          </cell>
          <cell r="J881" t="str">
            <v>PROJECT DESIGNER I</v>
          </cell>
          <cell r="K881">
            <v>1</v>
          </cell>
          <cell r="L881">
            <v>25.76</v>
          </cell>
          <cell r="M881">
            <v>25.76</v>
          </cell>
          <cell r="N881" t="str">
            <v>Spv/Sup</v>
          </cell>
          <cell r="O881">
            <v>0</v>
          </cell>
          <cell r="P881">
            <v>25.76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Power Systems</v>
          </cell>
          <cell r="C882">
            <v>561</v>
          </cell>
          <cell r="D882" t="str">
            <v>Not A &amp; G</v>
          </cell>
          <cell r="E882">
            <v>5669</v>
          </cell>
          <cell r="F882" t="str">
            <v>Dsbn - North Supvs &amp; Design</v>
          </cell>
          <cell r="G882" t="str">
            <v>XM</v>
          </cell>
          <cell r="H882" t="str">
            <v>I</v>
          </cell>
          <cell r="I882" t="str">
            <v>01MC6</v>
          </cell>
          <cell r="J882" t="str">
            <v>PROJECT DESIGNER I</v>
          </cell>
          <cell r="K882">
            <v>1</v>
          </cell>
          <cell r="L882">
            <v>25.85</v>
          </cell>
          <cell r="M882">
            <v>25.85</v>
          </cell>
          <cell r="N882" t="str">
            <v>Spv/Sup</v>
          </cell>
          <cell r="O882">
            <v>0</v>
          </cell>
          <cell r="P882">
            <v>25.85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Power Systems</v>
          </cell>
          <cell r="C883">
            <v>561</v>
          </cell>
          <cell r="D883" t="str">
            <v>Not A &amp; G</v>
          </cell>
          <cell r="E883">
            <v>5669</v>
          </cell>
          <cell r="F883" t="str">
            <v>Dsbn - North Supvs &amp; Design</v>
          </cell>
          <cell r="G883" t="str">
            <v>XM</v>
          </cell>
          <cell r="H883" t="str">
            <v>I</v>
          </cell>
          <cell r="I883" t="str">
            <v>01MC6</v>
          </cell>
          <cell r="J883" t="str">
            <v>PROJECT DESIGNER I</v>
          </cell>
          <cell r="K883">
            <v>1</v>
          </cell>
          <cell r="L883">
            <v>25.89</v>
          </cell>
          <cell r="M883">
            <v>25.89</v>
          </cell>
          <cell r="N883" t="str">
            <v>Spv/Sup</v>
          </cell>
          <cell r="O883">
            <v>0</v>
          </cell>
          <cell r="P883">
            <v>25.89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Power Systems</v>
          </cell>
          <cell r="C884">
            <v>561</v>
          </cell>
          <cell r="D884" t="str">
            <v>Not A &amp; G</v>
          </cell>
          <cell r="E884">
            <v>5669</v>
          </cell>
          <cell r="F884" t="str">
            <v>Dsbn - North Supvs &amp; Design</v>
          </cell>
          <cell r="G884" t="str">
            <v>XM</v>
          </cell>
          <cell r="H884" t="str">
            <v>I</v>
          </cell>
          <cell r="I884" t="str">
            <v>01MC6</v>
          </cell>
          <cell r="J884" t="str">
            <v>PROJECT DESIGNER I</v>
          </cell>
          <cell r="K884">
            <v>1</v>
          </cell>
          <cell r="L884">
            <v>27</v>
          </cell>
          <cell r="M884">
            <v>27</v>
          </cell>
          <cell r="N884" t="str">
            <v>Spv/Sup</v>
          </cell>
          <cell r="O884">
            <v>0</v>
          </cell>
          <cell r="P884">
            <v>27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Power Systems</v>
          </cell>
          <cell r="C885">
            <v>561</v>
          </cell>
          <cell r="D885" t="str">
            <v>Not A &amp; G</v>
          </cell>
          <cell r="E885">
            <v>5669</v>
          </cell>
          <cell r="F885" t="str">
            <v>Dsbn - North Supvs &amp; Design</v>
          </cell>
          <cell r="G885" t="str">
            <v>XM</v>
          </cell>
          <cell r="H885" t="str">
            <v>I</v>
          </cell>
          <cell r="I885" t="str">
            <v>01MD5</v>
          </cell>
          <cell r="J885" t="str">
            <v>CUSTOMER PROJECT MGR II</v>
          </cell>
          <cell r="K885">
            <v>1</v>
          </cell>
          <cell r="L885">
            <v>21.8</v>
          </cell>
          <cell r="M885">
            <v>21.8</v>
          </cell>
          <cell r="N885" t="str">
            <v>Spv/Sup</v>
          </cell>
          <cell r="O885">
            <v>0</v>
          </cell>
          <cell r="P885">
            <v>21.8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Power Systems</v>
          </cell>
          <cell r="C886">
            <v>561</v>
          </cell>
          <cell r="D886" t="str">
            <v>Not A &amp; G</v>
          </cell>
          <cell r="E886">
            <v>5669</v>
          </cell>
          <cell r="F886" t="str">
            <v>Dsbn - North Supvs &amp; Design</v>
          </cell>
          <cell r="G886" t="str">
            <v>XM</v>
          </cell>
          <cell r="H886" t="str">
            <v>I</v>
          </cell>
          <cell r="I886" t="str">
            <v>01MD5</v>
          </cell>
          <cell r="J886" t="str">
            <v>CUSTOMER PROJECT MGR II</v>
          </cell>
          <cell r="K886">
            <v>2</v>
          </cell>
          <cell r="L886">
            <v>23.33</v>
          </cell>
          <cell r="M886">
            <v>46.66</v>
          </cell>
          <cell r="N886" t="str">
            <v>Spv/Sup</v>
          </cell>
          <cell r="O886">
            <v>0</v>
          </cell>
          <cell r="P886">
            <v>46.66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Power Systems</v>
          </cell>
          <cell r="C887">
            <v>561</v>
          </cell>
          <cell r="D887" t="str">
            <v>Not A &amp; G</v>
          </cell>
          <cell r="E887">
            <v>5669</v>
          </cell>
          <cell r="F887" t="str">
            <v>Dsbn - North Supvs &amp; Design</v>
          </cell>
          <cell r="G887" t="str">
            <v>XM</v>
          </cell>
          <cell r="H887" t="str">
            <v>I</v>
          </cell>
          <cell r="I887" t="str">
            <v>01MD6</v>
          </cell>
          <cell r="J887" t="str">
            <v>CUSTOMER PROJECT MGR I</v>
          </cell>
          <cell r="K887">
            <v>1</v>
          </cell>
          <cell r="L887">
            <v>24.49</v>
          </cell>
          <cell r="M887">
            <v>24.49</v>
          </cell>
          <cell r="N887" t="str">
            <v>Spv/Sup</v>
          </cell>
          <cell r="O887">
            <v>0</v>
          </cell>
          <cell r="P887">
            <v>24.49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Power Systems</v>
          </cell>
          <cell r="C888">
            <v>476</v>
          </cell>
          <cell r="D888" t="str">
            <v>Not A &amp; G</v>
          </cell>
          <cell r="E888">
            <v>4819</v>
          </cell>
          <cell r="F888" t="str">
            <v>Palm Beach Trans - Supv</v>
          </cell>
          <cell r="G888" t="str">
            <v>XM</v>
          </cell>
          <cell r="H888" t="str">
            <v>S</v>
          </cell>
          <cell r="I888" t="str">
            <v>01T42</v>
          </cell>
          <cell r="J888" t="str">
            <v>PGD OPERATIONS LEADER II</v>
          </cell>
          <cell r="K888">
            <v>1</v>
          </cell>
          <cell r="L888">
            <v>42.99</v>
          </cell>
          <cell r="M888">
            <v>42.99</v>
          </cell>
          <cell r="N888" t="str">
            <v>Spv/Sup</v>
          </cell>
          <cell r="O888">
            <v>0</v>
          </cell>
          <cell r="P888">
            <v>42.99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Power Systems</v>
          </cell>
          <cell r="C889">
            <v>476</v>
          </cell>
          <cell r="D889" t="str">
            <v>Not A &amp; G</v>
          </cell>
          <cell r="E889">
            <v>4819</v>
          </cell>
          <cell r="F889" t="str">
            <v>Palm Beach Trans - Supv</v>
          </cell>
          <cell r="G889" t="str">
            <v>NB</v>
          </cell>
          <cell r="H889" t="str">
            <v>I</v>
          </cell>
          <cell r="I889" t="str">
            <v>01X62</v>
          </cell>
          <cell r="J889" t="str">
            <v>ADMINISTRATIVE SPECIALIST II</v>
          </cell>
          <cell r="K889">
            <v>1</v>
          </cell>
          <cell r="L889">
            <v>13.99</v>
          </cell>
          <cell r="M889">
            <v>13.99</v>
          </cell>
          <cell r="N889" t="str">
            <v>Spv/Sup</v>
          </cell>
          <cell r="O889">
            <v>0</v>
          </cell>
          <cell r="P889">
            <v>13.99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Power Systems</v>
          </cell>
          <cell r="C890">
            <v>476</v>
          </cell>
          <cell r="D890" t="str">
            <v>Not A &amp; G</v>
          </cell>
          <cell r="E890">
            <v>4811</v>
          </cell>
          <cell r="F890" t="str">
            <v>Palm Beach Trans - Crew</v>
          </cell>
          <cell r="G890" t="str">
            <v>BU</v>
          </cell>
          <cell r="H890" t="str">
            <v>I</v>
          </cell>
          <cell r="I890" t="str">
            <v>06477</v>
          </cell>
          <cell r="J890" t="str">
            <v>CHIEF LINE SPEC - TRANS</v>
          </cell>
          <cell r="K890">
            <v>2</v>
          </cell>
          <cell r="L890">
            <v>27.71</v>
          </cell>
          <cell r="M890">
            <v>55.42</v>
          </cell>
          <cell r="N890" t="str">
            <v>Line</v>
          </cell>
          <cell r="O890">
            <v>0</v>
          </cell>
          <cell r="P890">
            <v>0</v>
          </cell>
          <cell r="Q890">
            <v>0</v>
          </cell>
          <cell r="R890">
            <v>55.42</v>
          </cell>
          <cell r="S890">
            <v>0</v>
          </cell>
        </row>
        <row r="891">
          <cell r="B891" t="str">
            <v>Power Systems</v>
          </cell>
          <cell r="C891">
            <v>476</v>
          </cell>
          <cell r="D891" t="str">
            <v>Not A &amp; G</v>
          </cell>
          <cell r="E891">
            <v>4811</v>
          </cell>
          <cell r="F891" t="str">
            <v>Palm Beach Trans - Crew</v>
          </cell>
          <cell r="G891" t="str">
            <v>BU</v>
          </cell>
          <cell r="H891" t="str">
            <v>I</v>
          </cell>
          <cell r="I891" t="str">
            <v>06480</v>
          </cell>
          <cell r="J891" t="str">
            <v>LINE SPEC - HIGH VOLT</v>
          </cell>
          <cell r="K891">
            <v>7</v>
          </cell>
          <cell r="L891">
            <v>26.04</v>
          </cell>
          <cell r="M891">
            <v>182.28</v>
          </cell>
          <cell r="N891" t="str">
            <v>Line</v>
          </cell>
          <cell r="O891">
            <v>0</v>
          </cell>
          <cell r="P891">
            <v>0</v>
          </cell>
          <cell r="Q891">
            <v>0</v>
          </cell>
          <cell r="R891">
            <v>182.28</v>
          </cell>
          <cell r="S891">
            <v>0</v>
          </cell>
        </row>
        <row r="892">
          <cell r="B892" t="str">
            <v>Power Systems</v>
          </cell>
          <cell r="C892">
            <v>476</v>
          </cell>
          <cell r="D892" t="str">
            <v>Not A &amp; G</v>
          </cell>
          <cell r="E892">
            <v>4811</v>
          </cell>
          <cell r="F892" t="str">
            <v>Palm Beach Trans - Crew</v>
          </cell>
          <cell r="G892" t="str">
            <v>BU</v>
          </cell>
          <cell r="H892" t="str">
            <v>I</v>
          </cell>
          <cell r="I892" t="str">
            <v>06984</v>
          </cell>
          <cell r="J892" t="str">
            <v>SR LINE SPEC - HI VOLT</v>
          </cell>
          <cell r="K892">
            <v>1</v>
          </cell>
          <cell r="L892">
            <v>27.37</v>
          </cell>
          <cell r="M892">
            <v>27.37</v>
          </cell>
          <cell r="N892" t="str">
            <v>Line</v>
          </cell>
          <cell r="O892">
            <v>0</v>
          </cell>
          <cell r="P892">
            <v>0</v>
          </cell>
          <cell r="Q892">
            <v>0</v>
          </cell>
          <cell r="R892">
            <v>27.37</v>
          </cell>
          <cell r="S892">
            <v>0</v>
          </cell>
        </row>
        <row r="893">
          <cell r="B893" t="str">
            <v>Power Systems</v>
          </cell>
          <cell r="C893">
            <v>561</v>
          </cell>
          <cell r="D893" t="str">
            <v>Not A &amp; G</v>
          </cell>
          <cell r="E893">
            <v>5669</v>
          </cell>
          <cell r="F893" t="str">
            <v>Dsbn - North Supvs &amp; Design</v>
          </cell>
          <cell r="G893" t="str">
            <v>XM</v>
          </cell>
          <cell r="H893" t="str">
            <v>I</v>
          </cell>
          <cell r="I893" t="str">
            <v>01MD6</v>
          </cell>
          <cell r="J893" t="str">
            <v>CUSTOMER PROJECT MGR I</v>
          </cell>
          <cell r="K893">
            <v>1</v>
          </cell>
          <cell r="L893">
            <v>25.08</v>
          </cell>
          <cell r="M893">
            <v>25.08</v>
          </cell>
          <cell r="N893" t="str">
            <v>Spv/Sup</v>
          </cell>
          <cell r="O893">
            <v>0</v>
          </cell>
          <cell r="P893">
            <v>25.08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Power Systems</v>
          </cell>
          <cell r="C894">
            <v>561</v>
          </cell>
          <cell r="D894" t="str">
            <v>Not A &amp; G</v>
          </cell>
          <cell r="E894">
            <v>5669</v>
          </cell>
          <cell r="F894" t="str">
            <v>Dsbn - North Supvs &amp; Design</v>
          </cell>
          <cell r="G894" t="str">
            <v>XM</v>
          </cell>
          <cell r="H894" t="str">
            <v>I</v>
          </cell>
          <cell r="I894" t="str">
            <v>01MD6</v>
          </cell>
          <cell r="J894" t="str">
            <v>CUSTOMER PROJECT MGR I</v>
          </cell>
          <cell r="K894">
            <v>1</v>
          </cell>
          <cell r="L894">
            <v>25.86</v>
          </cell>
          <cell r="M894">
            <v>25.86</v>
          </cell>
          <cell r="N894" t="str">
            <v>Spv/Sup</v>
          </cell>
          <cell r="O894">
            <v>0</v>
          </cell>
          <cell r="P894">
            <v>25.86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Power Systems</v>
          </cell>
          <cell r="C895">
            <v>561</v>
          </cell>
          <cell r="D895" t="str">
            <v>Not A &amp; G</v>
          </cell>
          <cell r="E895">
            <v>5669</v>
          </cell>
          <cell r="F895" t="str">
            <v>Dsbn - North Supvs &amp; Design</v>
          </cell>
          <cell r="G895" t="str">
            <v>XM</v>
          </cell>
          <cell r="H895" t="str">
            <v>I</v>
          </cell>
          <cell r="I895" t="str">
            <v>01MD6</v>
          </cell>
          <cell r="J895" t="str">
            <v>CUSTOMER PROJECT MGR I</v>
          </cell>
          <cell r="K895">
            <v>3</v>
          </cell>
          <cell r="L895">
            <v>25.89</v>
          </cell>
          <cell r="M895">
            <v>77.67</v>
          </cell>
          <cell r="N895" t="str">
            <v>Spv/Sup</v>
          </cell>
          <cell r="O895">
            <v>0</v>
          </cell>
          <cell r="P895">
            <v>77.67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Power Systems</v>
          </cell>
          <cell r="C896">
            <v>561</v>
          </cell>
          <cell r="D896" t="str">
            <v>Not A &amp; G</v>
          </cell>
          <cell r="E896">
            <v>5669</v>
          </cell>
          <cell r="F896" t="str">
            <v>Dsbn - North Supvs &amp; Design</v>
          </cell>
          <cell r="G896" t="str">
            <v>XM</v>
          </cell>
          <cell r="H896" t="str">
            <v>S</v>
          </cell>
          <cell r="I896" t="str">
            <v>01MD7</v>
          </cell>
          <cell r="J896" t="str">
            <v>CUSTOMER PROJECT MANAGER</v>
          </cell>
          <cell r="K896">
            <v>1</v>
          </cell>
          <cell r="L896">
            <v>32.380000000000003</v>
          </cell>
          <cell r="M896">
            <v>32.380000000000003</v>
          </cell>
          <cell r="N896" t="str">
            <v>Spv/Sup</v>
          </cell>
          <cell r="O896">
            <v>0</v>
          </cell>
          <cell r="P896">
            <v>32.380000000000003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Power Systems</v>
          </cell>
          <cell r="C897">
            <v>561</v>
          </cell>
          <cell r="D897" t="str">
            <v>Not A &amp; G</v>
          </cell>
          <cell r="E897">
            <v>5669</v>
          </cell>
          <cell r="F897" t="str">
            <v>Dsbn - North Supvs &amp; Design</v>
          </cell>
          <cell r="G897" t="str">
            <v>XM</v>
          </cell>
          <cell r="H897" t="str">
            <v>M</v>
          </cell>
          <cell r="I897" t="str">
            <v>01ME3</v>
          </cell>
          <cell r="J897" t="str">
            <v>DISTRIBUTION AREA MGR I</v>
          </cell>
          <cell r="K897">
            <v>1</v>
          </cell>
          <cell r="L897">
            <v>51.16</v>
          </cell>
          <cell r="M897">
            <v>51.16</v>
          </cell>
          <cell r="N897" t="str">
            <v>Spv/Sup</v>
          </cell>
          <cell r="O897">
            <v>0</v>
          </cell>
          <cell r="P897">
            <v>51.16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Power Systems</v>
          </cell>
          <cell r="C898">
            <v>561</v>
          </cell>
          <cell r="D898" t="str">
            <v>Not A &amp; G</v>
          </cell>
          <cell r="E898">
            <v>5669</v>
          </cell>
          <cell r="F898" t="str">
            <v>Dsbn - North Supvs &amp; Design</v>
          </cell>
          <cell r="G898" t="str">
            <v>XM</v>
          </cell>
          <cell r="H898" t="str">
            <v>I</v>
          </cell>
          <cell r="I898" t="str">
            <v>01ME6</v>
          </cell>
          <cell r="J898" t="str">
            <v>PROJECT DESIGNER II</v>
          </cell>
          <cell r="K898">
            <v>1</v>
          </cell>
          <cell r="L898">
            <v>23.28</v>
          </cell>
          <cell r="M898">
            <v>23.28</v>
          </cell>
          <cell r="N898" t="str">
            <v>Spv/Sup</v>
          </cell>
          <cell r="O898">
            <v>0</v>
          </cell>
          <cell r="P898">
            <v>23.28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Power Systems</v>
          </cell>
          <cell r="C899">
            <v>561</v>
          </cell>
          <cell r="D899" t="str">
            <v>Not A &amp; G</v>
          </cell>
          <cell r="E899">
            <v>5669</v>
          </cell>
          <cell r="F899" t="str">
            <v>Dsbn - North Supvs &amp; Design</v>
          </cell>
          <cell r="G899" t="str">
            <v>XM</v>
          </cell>
          <cell r="H899" t="str">
            <v>I</v>
          </cell>
          <cell r="I899" t="str">
            <v>01ME6</v>
          </cell>
          <cell r="J899" t="str">
            <v>PROJECT DESIGNER II</v>
          </cell>
          <cell r="K899">
            <v>3</v>
          </cell>
          <cell r="L899">
            <v>23.33</v>
          </cell>
          <cell r="M899">
            <v>69.989999999999995</v>
          </cell>
          <cell r="N899" t="str">
            <v>Spv/Sup</v>
          </cell>
          <cell r="O899">
            <v>0</v>
          </cell>
          <cell r="P899">
            <v>69.989999999999995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Power Systems</v>
          </cell>
          <cell r="C900">
            <v>561</v>
          </cell>
          <cell r="D900" t="str">
            <v>Not A &amp; G</v>
          </cell>
          <cell r="E900">
            <v>5669</v>
          </cell>
          <cell r="F900" t="str">
            <v>Dsbn - North Supvs &amp; Design</v>
          </cell>
          <cell r="G900" t="str">
            <v>XM</v>
          </cell>
          <cell r="H900" t="str">
            <v>I</v>
          </cell>
          <cell r="I900" t="str">
            <v>01ME6</v>
          </cell>
          <cell r="J900" t="str">
            <v>PROJECT DESIGNER II</v>
          </cell>
          <cell r="K900">
            <v>1</v>
          </cell>
          <cell r="L900">
            <v>23.99</v>
          </cell>
          <cell r="M900">
            <v>23.99</v>
          </cell>
          <cell r="N900" t="str">
            <v>Spv/Sup</v>
          </cell>
          <cell r="O900">
            <v>0</v>
          </cell>
          <cell r="P900">
            <v>23.99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Power Systems</v>
          </cell>
          <cell r="C901">
            <v>561</v>
          </cell>
          <cell r="D901" t="str">
            <v>Not A &amp; G</v>
          </cell>
          <cell r="E901">
            <v>5669</v>
          </cell>
          <cell r="F901" t="str">
            <v>Dsbn - North Supvs &amp; Design</v>
          </cell>
          <cell r="G901" t="str">
            <v>XM</v>
          </cell>
          <cell r="H901" t="str">
            <v>I</v>
          </cell>
          <cell r="I901" t="str">
            <v>01MF6</v>
          </cell>
          <cell r="J901" t="str">
            <v>ASSOCIATE PROJECT DESIGNER</v>
          </cell>
          <cell r="K901">
            <v>1</v>
          </cell>
          <cell r="L901">
            <v>16.75</v>
          </cell>
          <cell r="M901">
            <v>16.75</v>
          </cell>
          <cell r="N901" t="str">
            <v>Spv/Sup</v>
          </cell>
          <cell r="O901">
            <v>0</v>
          </cell>
          <cell r="P901">
            <v>16.75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Power Systems</v>
          </cell>
          <cell r="C902">
            <v>561</v>
          </cell>
          <cell r="D902" t="str">
            <v>Not A &amp; G</v>
          </cell>
          <cell r="E902">
            <v>5669</v>
          </cell>
          <cell r="F902" t="str">
            <v>Dsbn - North Supvs &amp; Design</v>
          </cell>
          <cell r="G902" t="str">
            <v>XM</v>
          </cell>
          <cell r="H902" t="str">
            <v>I</v>
          </cell>
          <cell r="I902" t="str">
            <v>01MF6</v>
          </cell>
          <cell r="J902" t="str">
            <v>ASSOCIATE PROJECT DESIGNER</v>
          </cell>
          <cell r="K902">
            <v>1</v>
          </cell>
          <cell r="L902">
            <v>20.23</v>
          </cell>
          <cell r="M902">
            <v>20.23</v>
          </cell>
          <cell r="N902" t="str">
            <v>Spv/Sup</v>
          </cell>
          <cell r="O902">
            <v>0</v>
          </cell>
          <cell r="P902">
            <v>20.23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Power Systems</v>
          </cell>
          <cell r="C903">
            <v>561</v>
          </cell>
          <cell r="D903" t="str">
            <v>Not A &amp; G</v>
          </cell>
          <cell r="E903">
            <v>5669</v>
          </cell>
          <cell r="F903" t="str">
            <v>Dsbn - North Supvs &amp; Design</v>
          </cell>
          <cell r="G903" t="str">
            <v>XM</v>
          </cell>
          <cell r="H903" t="str">
            <v>I</v>
          </cell>
          <cell r="I903" t="str">
            <v>01MF6</v>
          </cell>
          <cell r="J903" t="str">
            <v>ASSOCIATE PROJECT DESIGNER</v>
          </cell>
          <cell r="K903">
            <v>1</v>
          </cell>
          <cell r="L903">
            <v>20.66</v>
          </cell>
          <cell r="M903">
            <v>20.66</v>
          </cell>
          <cell r="N903" t="str">
            <v>Spv/Sup</v>
          </cell>
          <cell r="O903">
            <v>0</v>
          </cell>
          <cell r="P903">
            <v>20.66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Power Systems</v>
          </cell>
          <cell r="C904">
            <v>561</v>
          </cell>
          <cell r="D904" t="str">
            <v>Not A &amp; G</v>
          </cell>
          <cell r="E904">
            <v>5669</v>
          </cell>
          <cell r="F904" t="str">
            <v>Dsbn - North Supvs &amp; Design</v>
          </cell>
          <cell r="G904" t="str">
            <v>XM</v>
          </cell>
          <cell r="H904" t="str">
            <v>S</v>
          </cell>
          <cell r="I904" t="str">
            <v>01MP5</v>
          </cell>
          <cell r="J904" t="str">
            <v>DISTRIBUTION SUPV II</v>
          </cell>
          <cell r="K904">
            <v>1</v>
          </cell>
          <cell r="L904">
            <v>33.450000000000003</v>
          </cell>
          <cell r="M904">
            <v>33.450000000000003</v>
          </cell>
          <cell r="N904" t="str">
            <v>Spv/Sup</v>
          </cell>
          <cell r="O904">
            <v>0</v>
          </cell>
          <cell r="P904">
            <v>33.450000000000003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Power Systems</v>
          </cell>
          <cell r="C905">
            <v>561</v>
          </cell>
          <cell r="D905" t="str">
            <v>Not A &amp; G</v>
          </cell>
          <cell r="E905">
            <v>5669</v>
          </cell>
          <cell r="F905" t="str">
            <v>Dsbn - North Supvs &amp; Design</v>
          </cell>
          <cell r="G905" t="str">
            <v>XM</v>
          </cell>
          <cell r="H905" t="str">
            <v>S</v>
          </cell>
          <cell r="I905" t="str">
            <v>01MP5</v>
          </cell>
          <cell r="J905" t="str">
            <v>DISTRIBUTION SUPV II</v>
          </cell>
          <cell r="K905">
            <v>2</v>
          </cell>
          <cell r="L905">
            <v>35.909999999999997</v>
          </cell>
          <cell r="M905">
            <v>71.819999999999993</v>
          </cell>
          <cell r="N905" t="str">
            <v>Spv/Sup</v>
          </cell>
          <cell r="O905">
            <v>0</v>
          </cell>
          <cell r="P905">
            <v>71.819999999999993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Power Systems</v>
          </cell>
          <cell r="C906">
            <v>561</v>
          </cell>
          <cell r="D906" t="str">
            <v>Not A &amp; G</v>
          </cell>
          <cell r="E906">
            <v>5669</v>
          </cell>
          <cell r="F906" t="str">
            <v>Dsbn - North Supvs &amp; Design</v>
          </cell>
          <cell r="G906" t="str">
            <v>XM</v>
          </cell>
          <cell r="H906" t="str">
            <v>S</v>
          </cell>
          <cell r="I906" t="str">
            <v>01MP5</v>
          </cell>
          <cell r="J906" t="str">
            <v>DISTRIBUTION SUPV II</v>
          </cell>
          <cell r="K906">
            <v>1</v>
          </cell>
          <cell r="L906">
            <v>36.15</v>
          </cell>
          <cell r="M906">
            <v>36.15</v>
          </cell>
          <cell r="N906" t="str">
            <v>Spv/Sup</v>
          </cell>
          <cell r="O906">
            <v>0</v>
          </cell>
          <cell r="P906">
            <v>36.15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Power Systems</v>
          </cell>
          <cell r="C907">
            <v>561</v>
          </cell>
          <cell r="D907" t="str">
            <v>Not A &amp; G</v>
          </cell>
          <cell r="E907">
            <v>5669</v>
          </cell>
          <cell r="F907" t="str">
            <v>Dsbn - North Supvs &amp; Design</v>
          </cell>
          <cell r="G907" t="str">
            <v>XM</v>
          </cell>
          <cell r="H907" t="str">
            <v>S</v>
          </cell>
          <cell r="I907" t="str">
            <v>01MP5</v>
          </cell>
          <cell r="J907" t="str">
            <v>DISTRIBUTION SUPV II</v>
          </cell>
          <cell r="K907">
            <v>1</v>
          </cell>
          <cell r="L907">
            <v>36.479999999999997</v>
          </cell>
          <cell r="M907">
            <v>36.479999999999997</v>
          </cell>
          <cell r="N907" t="str">
            <v>Spv/Sup</v>
          </cell>
          <cell r="O907">
            <v>0</v>
          </cell>
          <cell r="P907">
            <v>36.479999999999997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Power Systems</v>
          </cell>
          <cell r="C908">
            <v>486</v>
          </cell>
          <cell r="D908" t="str">
            <v>Not A &amp; G</v>
          </cell>
          <cell r="E908">
            <v>4851</v>
          </cell>
          <cell r="F908" t="str">
            <v>Midway Subst Crew</v>
          </cell>
          <cell r="G908" t="str">
            <v>BU</v>
          </cell>
          <cell r="H908" t="str">
            <v>I</v>
          </cell>
          <cell r="I908" t="str">
            <v>05330</v>
          </cell>
          <cell r="J908" t="str">
            <v>ELEC SUBST</v>
          </cell>
          <cell r="K908">
            <v>3</v>
          </cell>
          <cell r="L908">
            <v>26.04</v>
          </cell>
          <cell r="M908">
            <v>78.12</v>
          </cell>
          <cell r="N908" t="str">
            <v>Line</v>
          </cell>
          <cell r="O908">
            <v>0</v>
          </cell>
          <cell r="P908">
            <v>0</v>
          </cell>
          <cell r="Q908">
            <v>0</v>
          </cell>
          <cell r="R908">
            <v>78.12</v>
          </cell>
          <cell r="S908">
            <v>0</v>
          </cell>
        </row>
        <row r="909">
          <cell r="B909" t="str">
            <v>Power Systems</v>
          </cell>
          <cell r="C909">
            <v>486</v>
          </cell>
          <cell r="D909" t="str">
            <v>Not A &amp; G</v>
          </cell>
          <cell r="E909">
            <v>4854</v>
          </cell>
          <cell r="F909" t="str">
            <v>Martin Substation Crew</v>
          </cell>
          <cell r="G909" t="str">
            <v>BU</v>
          </cell>
          <cell r="H909" t="str">
            <v>I</v>
          </cell>
          <cell r="I909" t="str">
            <v>05330</v>
          </cell>
          <cell r="J909" t="str">
            <v>ELEC SUBST</v>
          </cell>
          <cell r="K909">
            <v>4</v>
          </cell>
          <cell r="L909">
            <v>26.04</v>
          </cell>
          <cell r="M909">
            <v>104.16</v>
          </cell>
          <cell r="N909" t="str">
            <v>Line</v>
          </cell>
          <cell r="O909">
            <v>0</v>
          </cell>
          <cell r="P909">
            <v>0</v>
          </cell>
          <cell r="Q909">
            <v>0</v>
          </cell>
          <cell r="R909">
            <v>104.16</v>
          </cell>
          <cell r="S909">
            <v>0</v>
          </cell>
        </row>
        <row r="910">
          <cell r="B910" t="str">
            <v>Power Systems</v>
          </cell>
          <cell r="C910">
            <v>486</v>
          </cell>
          <cell r="D910" t="str">
            <v>Not A &amp; G</v>
          </cell>
          <cell r="E910">
            <v>4855</v>
          </cell>
          <cell r="F910" t="str">
            <v>St Lucie Substation Crew</v>
          </cell>
          <cell r="G910" t="str">
            <v>BU</v>
          </cell>
          <cell r="H910" t="str">
            <v>I</v>
          </cell>
          <cell r="I910" t="str">
            <v>05330</v>
          </cell>
          <cell r="J910" t="str">
            <v>ELEC SUBST</v>
          </cell>
          <cell r="K910">
            <v>2</v>
          </cell>
          <cell r="L910">
            <v>26.04</v>
          </cell>
          <cell r="M910">
            <v>52.08</v>
          </cell>
          <cell r="N910" t="str">
            <v>Line</v>
          </cell>
          <cell r="O910">
            <v>0</v>
          </cell>
          <cell r="P910">
            <v>0</v>
          </cell>
          <cell r="Q910">
            <v>0</v>
          </cell>
          <cell r="R910">
            <v>52.08</v>
          </cell>
          <cell r="S910">
            <v>0</v>
          </cell>
        </row>
        <row r="911">
          <cell r="B911" t="str">
            <v>Power Systems</v>
          </cell>
          <cell r="C911">
            <v>486</v>
          </cell>
          <cell r="D911" t="str">
            <v>Not A &amp; G</v>
          </cell>
          <cell r="E911">
            <v>4851</v>
          </cell>
          <cell r="F911" t="str">
            <v>Midway Subst Crew</v>
          </cell>
          <cell r="G911" t="str">
            <v>BU</v>
          </cell>
          <cell r="H911" t="str">
            <v>I</v>
          </cell>
          <cell r="I911" t="str">
            <v>05475</v>
          </cell>
          <cell r="J911" t="str">
            <v>LINE SPEC</v>
          </cell>
          <cell r="K911">
            <v>1</v>
          </cell>
          <cell r="L911">
            <v>26.04</v>
          </cell>
          <cell r="M911">
            <v>26.04</v>
          </cell>
          <cell r="N911" t="str">
            <v>Line</v>
          </cell>
          <cell r="O911">
            <v>0</v>
          </cell>
          <cell r="P911">
            <v>0</v>
          </cell>
          <cell r="Q911">
            <v>0</v>
          </cell>
          <cell r="R911">
            <v>26.04</v>
          </cell>
          <cell r="S911">
            <v>0</v>
          </cell>
        </row>
        <row r="912">
          <cell r="B912" t="str">
            <v>Power Systems</v>
          </cell>
          <cell r="C912">
            <v>486</v>
          </cell>
          <cell r="D912" t="str">
            <v>Not A &amp; G</v>
          </cell>
          <cell r="E912">
            <v>4851</v>
          </cell>
          <cell r="F912" t="str">
            <v>Midway Subst Crew</v>
          </cell>
          <cell r="G912" t="str">
            <v>BU</v>
          </cell>
          <cell r="H912" t="str">
            <v>I</v>
          </cell>
          <cell r="I912" t="str">
            <v>05605</v>
          </cell>
          <cell r="J912" t="str">
            <v>OPERATION CLERK A STENO</v>
          </cell>
          <cell r="K912">
            <v>1</v>
          </cell>
          <cell r="L912">
            <v>20.12</v>
          </cell>
          <cell r="M912">
            <v>20.12</v>
          </cell>
          <cell r="N912" t="str">
            <v>Barg Unit Supp</v>
          </cell>
          <cell r="O912">
            <v>0</v>
          </cell>
          <cell r="P912">
            <v>0</v>
          </cell>
          <cell r="Q912">
            <v>20.12</v>
          </cell>
          <cell r="R912">
            <v>0</v>
          </cell>
          <cell r="S912">
            <v>0</v>
          </cell>
        </row>
        <row r="913">
          <cell r="B913" t="str">
            <v>Power Systems</v>
          </cell>
          <cell r="C913">
            <v>486</v>
          </cell>
          <cell r="D913" t="str">
            <v>Not A &amp; G</v>
          </cell>
          <cell r="E913">
            <v>4852</v>
          </cell>
          <cell r="F913" t="str">
            <v>Midway Subst Biwkly</v>
          </cell>
          <cell r="G913" t="str">
            <v>BU</v>
          </cell>
          <cell r="H913" t="str">
            <v>I</v>
          </cell>
          <cell r="I913" t="str">
            <v>05854</v>
          </cell>
          <cell r="J913" t="str">
            <v>CHIEF SUBST ELECT</v>
          </cell>
          <cell r="K913">
            <v>4</v>
          </cell>
          <cell r="L913">
            <v>27.71</v>
          </cell>
          <cell r="M913">
            <v>110.84</v>
          </cell>
          <cell r="N913" t="str">
            <v>Line</v>
          </cell>
          <cell r="O913">
            <v>0</v>
          </cell>
          <cell r="P913">
            <v>0</v>
          </cell>
          <cell r="Q913">
            <v>0</v>
          </cell>
          <cell r="R913">
            <v>110.84</v>
          </cell>
          <cell r="S913">
            <v>0</v>
          </cell>
        </row>
        <row r="914">
          <cell r="B914" t="str">
            <v>Power Systems</v>
          </cell>
          <cell r="C914">
            <v>486</v>
          </cell>
          <cell r="D914" t="str">
            <v>Not A &amp; G</v>
          </cell>
          <cell r="E914">
            <v>4851</v>
          </cell>
          <cell r="F914" t="str">
            <v>Midway Subst Crew</v>
          </cell>
          <cell r="G914" t="str">
            <v>BU</v>
          </cell>
          <cell r="H914" t="str">
            <v>I</v>
          </cell>
          <cell r="I914" t="str">
            <v>06189</v>
          </cell>
          <cell r="J914" t="str">
            <v>LEAD ELECT</v>
          </cell>
          <cell r="K914">
            <v>3</v>
          </cell>
          <cell r="L914">
            <v>26.66</v>
          </cell>
          <cell r="M914">
            <v>79.98</v>
          </cell>
          <cell r="N914" t="str">
            <v>Line</v>
          </cell>
          <cell r="O914">
            <v>0</v>
          </cell>
          <cell r="P914">
            <v>0</v>
          </cell>
          <cell r="Q914">
            <v>0</v>
          </cell>
          <cell r="R914">
            <v>79.98</v>
          </cell>
          <cell r="S914">
            <v>0</v>
          </cell>
        </row>
        <row r="915">
          <cell r="B915" t="str">
            <v>Power Systems</v>
          </cell>
          <cell r="C915">
            <v>486</v>
          </cell>
          <cell r="D915" t="str">
            <v>Not A &amp; G</v>
          </cell>
          <cell r="E915">
            <v>4854</v>
          </cell>
          <cell r="F915" t="str">
            <v>Martin Substation Crew</v>
          </cell>
          <cell r="G915" t="str">
            <v>BU</v>
          </cell>
          <cell r="H915" t="str">
            <v>I</v>
          </cell>
          <cell r="I915" t="str">
            <v>06189</v>
          </cell>
          <cell r="J915" t="str">
            <v>LEAD ELECT</v>
          </cell>
          <cell r="K915">
            <v>2</v>
          </cell>
          <cell r="L915">
            <v>26.66</v>
          </cell>
          <cell r="M915">
            <v>53.32</v>
          </cell>
          <cell r="N915" t="str">
            <v>Line</v>
          </cell>
          <cell r="O915">
            <v>0</v>
          </cell>
          <cell r="P915">
            <v>0</v>
          </cell>
          <cell r="Q915">
            <v>0</v>
          </cell>
          <cell r="R915">
            <v>53.32</v>
          </cell>
          <cell r="S915">
            <v>0</v>
          </cell>
        </row>
        <row r="916">
          <cell r="B916" t="str">
            <v>Power Systems</v>
          </cell>
          <cell r="C916">
            <v>486</v>
          </cell>
          <cell r="D916" t="str">
            <v>Not A &amp; G</v>
          </cell>
          <cell r="E916">
            <v>4855</v>
          </cell>
          <cell r="F916" t="str">
            <v>St Lucie Substation Crew</v>
          </cell>
          <cell r="G916" t="str">
            <v>BU</v>
          </cell>
          <cell r="H916" t="str">
            <v>I</v>
          </cell>
          <cell r="I916" t="str">
            <v>06189</v>
          </cell>
          <cell r="J916" t="str">
            <v>LEAD ELECT</v>
          </cell>
          <cell r="K916">
            <v>1</v>
          </cell>
          <cell r="L916">
            <v>26.66</v>
          </cell>
          <cell r="M916">
            <v>26.66</v>
          </cell>
          <cell r="N916" t="str">
            <v>Line</v>
          </cell>
          <cell r="O916">
            <v>0</v>
          </cell>
          <cell r="P916">
            <v>0</v>
          </cell>
          <cell r="Q916">
            <v>0</v>
          </cell>
          <cell r="R916">
            <v>26.66</v>
          </cell>
          <cell r="S916">
            <v>0</v>
          </cell>
        </row>
        <row r="917">
          <cell r="B917" t="str">
            <v>Power Systems</v>
          </cell>
          <cell r="C917">
            <v>561</v>
          </cell>
          <cell r="D917" t="str">
            <v>Not A &amp; G</v>
          </cell>
          <cell r="E917">
            <v>5669</v>
          </cell>
          <cell r="F917" t="str">
            <v>Dsbn - North Supvs &amp; Design</v>
          </cell>
          <cell r="G917" t="str">
            <v>XM</v>
          </cell>
          <cell r="H917" t="str">
            <v>S</v>
          </cell>
          <cell r="I917" t="str">
            <v>01MP5</v>
          </cell>
          <cell r="J917" t="str">
            <v>DISTRIBUTION SUPV II</v>
          </cell>
          <cell r="K917">
            <v>3</v>
          </cell>
          <cell r="L917">
            <v>36.5</v>
          </cell>
          <cell r="M917">
            <v>109.5</v>
          </cell>
          <cell r="N917" t="str">
            <v>Spv/Sup</v>
          </cell>
          <cell r="O917">
            <v>0</v>
          </cell>
          <cell r="P917">
            <v>109.5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Power Systems</v>
          </cell>
          <cell r="C918">
            <v>561</v>
          </cell>
          <cell r="D918" t="str">
            <v>Not A &amp; G</v>
          </cell>
          <cell r="E918">
            <v>5669</v>
          </cell>
          <cell r="F918" t="str">
            <v>Dsbn - North Supvs &amp; Design</v>
          </cell>
          <cell r="G918" t="str">
            <v>XM</v>
          </cell>
          <cell r="H918" t="str">
            <v>S</v>
          </cell>
          <cell r="I918" t="str">
            <v>01MQ5</v>
          </cell>
          <cell r="J918" t="str">
            <v>DISTRIBUTION SUPV III</v>
          </cell>
          <cell r="K918">
            <v>1</v>
          </cell>
          <cell r="L918">
            <v>33.25</v>
          </cell>
          <cell r="M918">
            <v>33.25</v>
          </cell>
          <cell r="N918" t="str">
            <v>Spv/Sup</v>
          </cell>
          <cell r="O918">
            <v>0</v>
          </cell>
          <cell r="P918">
            <v>33.25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Power Systems</v>
          </cell>
          <cell r="C919">
            <v>561</v>
          </cell>
          <cell r="D919" t="str">
            <v>Not A &amp; G</v>
          </cell>
          <cell r="E919">
            <v>5669</v>
          </cell>
          <cell r="F919" t="str">
            <v>Dsbn - North Supvs &amp; Design</v>
          </cell>
          <cell r="G919" t="str">
            <v>NB</v>
          </cell>
          <cell r="H919" t="str">
            <v>I</v>
          </cell>
          <cell r="I919" t="str">
            <v>01X63</v>
          </cell>
          <cell r="J919" t="str">
            <v>ADMINISTRATIVE SPECIALIST I</v>
          </cell>
          <cell r="K919">
            <v>2</v>
          </cell>
          <cell r="L919">
            <v>16.63</v>
          </cell>
          <cell r="M919">
            <v>33.26</v>
          </cell>
          <cell r="N919" t="str">
            <v>Spv/Sup</v>
          </cell>
          <cell r="O919">
            <v>0</v>
          </cell>
          <cell r="P919">
            <v>33.26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Power Systems</v>
          </cell>
          <cell r="C920">
            <v>561</v>
          </cell>
          <cell r="D920" t="str">
            <v>Not A &amp; G</v>
          </cell>
          <cell r="E920">
            <v>5669</v>
          </cell>
          <cell r="F920" t="str">
            <v>Dsbn - North Supvs &amp; Design</v>
          </cell>
          <cell r="G920" t="str">
            <v>NB</v>
          </cell>
          <cell r="H920" t="str">
            <v>I</v>
          </cell>
          <cell r="I920" t="str">
            <v>01X63</v>
          </cell>
          <cell r="J920" t="str">
            <v>ADMINISTRATIVE SPECIALIST I</v>
          </cell>
          <cell r="K920">
            <v>1</v>
          </cell>
          <cell r="L920">
            <v>16.64</v>
          </cell>
          <cell r="M920">
            <v>16.64</v>
          </cell>
          <cell r="N920" t="str">
            <v>Spv/Sup</v>
          </cell>
          <cell r="O920">
            <v>0</v>
          </cell>
          <cell r="P920">
            <v>16.64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Power Systems</v>
          </cell>
          <cell r="C921">
            <v>561</v>
          </cell>
          <cell r="D921" t="str">
            <v>Not A &amp; G</v>
          </cell>
          <cell r="E921">
            <v>5669</v>
          </cell>
          <cell r="F921" t="str">
            <v>Dsbn - North Supvs &amp; Design</v>
          </cell>
          <cell r="G921" t="str">
            <v>NB</v>
          </cell>
          <cell r="H921" t="str">
            <v>I</v>
          </cell>
          <cell r="I921" t="str">
            <v>01X63</v>
          </cell>
          <cell r="J921" t="str">
            <v>ADMINISTRATIVE SPECIALIST I</v>
          </cell>
          <cell r="K921">
            <v>1</v>
          </cell>
          <cell r="L921">
            <v>16.649999999999999</v>
          </cell>
          <cell r="M921">
            <v>16.649999999999999</v>
          </cell>
          <cell r="N921" t="str">
            <v>Spv/Sup</v>
          </cell>
          <cell r="O921">
            <v>0</v>
          </cell>
          <cell r="P921">
            <v>16.649999999999999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Power Systems</v>
          </cell>
          <cell r="C922">
            <v>561</v>
          </cell>
          <cell r="D922" t="str">
            <v>Not A &amp; G</v>
          </cell>
          <cell r="E922">
            <v>5669</v>
          </cell>
          <cell r="F922" t="str">
            <v>Dsbn - North Supvs &amp; Design</v>
          </cell>
          <cell r="G922" t="str">
            <v>NB</v>
          </cell>
          <cell r="H922" t="str">
            <v>I</v>
          </cell>
          <cell r="I922" t="str">
            <v>01X63</v>
          </cell>
          <cell r="J922" t="str">
            <v>ADMINISTRATIVE SPECIALIST I</v>
          </cell>
          <cell r="K922">
            <v>1</v>
          </cell>
          <cell r="L922">
            <v>18.91</v>
          </cell>
          <cell r="M922">
            <v>18.91</v>
          </cell>
          <cell r="N922" t="str">
            <v>Spv/Sup</v>
          </cell>
          <cell r="O922">
            <v>0</v>
          </cell>
          <cell r="P922">
            <v>18.91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Power Systems</v>
          </cell>
          <cell r="C923">
            <v>561</v>
          </cell>
          <cell r="D923" t="str">
            <v>Not A &amp; G</v>
          </cell>
          <cell r="E923">
            <v>5669</v>
          </cell>
          <cell r="F923" t="str">
            <v>Dsbn - North Supvs &amp; Design</v>
          </cell>
          <cell r="G923" t="str">
            <v>BU</v>
          </cell>
          <cell r="H923" t="str">
            <v>I</v>
          </cell>
          <cell r="I923" t="str">
            <v>05475</v>
          </cell>
          <cell r="J923" t="str">
            <v>LINE SPECIALIST</v>
          </cell>
          <cell r="K923">
            <v>1</v>
          </cell>
          <cell r="L923">
            <v>26.04</v>
          </cell>
          <cell r="M923">
            <v>26.04</v>
          </cell>
          <cell r="N923" t="str">
            <v>Line</v>
          </cell>
          <cell r="O923">
            <v>0</v>
          </cell>
          <cell r="P923">
            <v>0</v>
          </cell>
          <cell r="Q923">
            <v>0</v>
          </cell>
          <cell r="R923">
            <v>26.04</v>
          </cell>
          <cell r="S923">
            <v>0</v>
          </cell>
        </row>
        <row r="924">
          <cell r="B924" t="str">
            <v>Power Systems</v>
          </cell>
          <cell r="C924">
            <v>561</v>
          </cell>
          <cell r="D924" t="str">
            <v>Not A &amp; G</v>
          </cell>
          <cell r="E924">
            <v>5669</v>
          </cell>
          <cell r="F924" t="str">
            <v>Dsbn - North Supvs &amp; Design</v>
          </cell>
          <cell r="G924" t="str">
            <v>BU</v>
          </cell>
          <cell r="H924" t="str">
            <v>I</v>
          </cell>
          <cell r="I924" t="str">
            <v>05984</v>
          </cell>
          <cell r="J924" t="str">
            <v>SR LINE SPECIALIST OL</v>
          </cell>
          <cell r="K924">
            <v>1</v>
          </cell>
          <cell r="L924">
            <v>27.37</v>
          </cell>
          <cell r="M924">
            <v>27.37</v>
          </cell>
          <cell r="N924" t="str">
            <v>Line</v>
          </cell>
          <cell r="O924">
            <v>0</v>
          </cell>
          <cell r="P924">
            <v>0</v>
          </cell>
          <cell r="Q924">
            <v>0</v>
          </cell>
          <cell r="R924">
            <v>27.37</v>
          </cell>
          <cell r="S924">
            <v>0</v>
          </cell>
        </row>
        <row r="925">
          <cell r="B925" t="str">
            <v>Power Systems</v>
          </cell>
          <cell r="C925">
            <v>875</v>
          </cell>
          <cell r="D925" t="str">
            <v>Not A &amp; G</v>
          </cell>
          <cell r="E925">
            <v>8751</v>
          </cell>
          <cell r="F925" t="str">
            <v>Dsbn - Northeast Oper</v>
          </cell>
          <cell r="G925" t="str">
            <v>BU</v>
          </cell>
          <cell r="H925" t="str">
            <v>I</v>
          </cell>
          <cell r="I925" t="str">
            <v>05475</v>
          </cell>
          <cell r="J925" t="str">
            <v>LINE SPEC</v>
          </cell>
          <cell r="K925">
            <v>4</v>
          </cell>
          <cell r="L925">
            <v>26.04</v>
          </cell>
          <cell r="M925">
            <v>104.16</v>
          </cell>
          <cell r="N925" t="str">
            <v>Line</v>
          </cell>
          <cell r="O925">
            <v>0</v>
          </cell>
          <cell r="P925">
            <v>0</v>
          </cell>
          <cell r="Q925">
            <v>0</v>
          </cell>
          <cell r="R925">
            <v>104.16</v>
          </cell>
          <cell r="S925">
            <v>0</v>
          </cell>
        </row>
        <row r="926">
          <cell r="B926" t="str">
            <v>Power Systems</v>
          </cell>
          <cell r="C926">
            <v>875</v>
          </cell>
          <cell r="D926" t="str">
            <v>Not A &amp; G</v>
          </cell>
          <cell r="E926">
            <v>8751</v>
          </cell>
          <cell r="F926" t="str">
            <v>Dsbn - Northeast Oper</v>
          </cell>
          <cell r="G926" t="str">
            <v>BU</v>
          </cell>
          <cell r="H926" t="str">
            <v>I</v>
          </cell>
          <cell r="I926" t="str">
            <v>05944</v>
          </cell>
          <cell r="J926" t="str">
            <v>RESTORATION SPEC</v>
          </cell>
          <cell r="K926">
            <v>16</v>
          </cell>
          <cell r="L926">
            <v>26.3</v>
          </cell>
          <cell r="M926">
            <v>420.8</v>
          </cell>
          <cell r="N926" t="str">
            <v>Line</v>
          </cell>
          <cell r="O926">
            <v>0</v>
          </cell>
          <cell r="P926">
            <v>0</v>
          </cell>
          <cell r="Q926">
            <v>0</v>
          </cell>
          <cell r="R926">
            <v>420.8</v>
          </cell>
          <cell r="S926">
            <v>0</v>
          </cell>
        </row>
        <row r="927">
          <cell r="B927" t="str">
            <v>Power Systems</v>
          </cell>
          <cell r="C927">
            <v>875</v>
          </cell>
          <cell r="D927" t="str">
            <v>Not A &amp; G</v>
          </cell>
          <cell r="E927">
            <v>8751</v>
          </cell>
          <cell r="F927" t="str">
            <v>Dsbn - Northeast Oper</v>
          </cell>
          <cell r="G927" t="str">
            <v>BU</v>
          </cell>
          <cell r="H927" t="str">
            <v>I</v>
          </cell>
          <cell r="I927" t="str">
            <v>05984</v>
          </cell>
          <cell r="J927" t="str">
            <v>SR LINE SPEC OL</v>
          </cell>
          <cell r="K927">
            <v>3</v>
          </cell>
          <cell r="L927">
            <v>27.37</v>
          </cell>
          <cell r="M927">
            <v>82.11</v>
          </cell>
          <cell r="N927" t="str">
            <v>Line</v>
          </cell>
          <cell r="O927">
            <v>0</v>
          </cell>
          <cell r="P927">
            <v>0</v>
          </cell>
          <cell r="Q927">
            <v>0</v>
          </cell>
          <cell r="R927">
            <v>82.11</v>
          </cell>
          <cell r="S927">
            <v>0</v>
          </cell>
        </row>
        <row r="928">
          <cell r="B928" t="str">
            <v>Power Systems</v>
          </cell>
          <cell r="C928">
            <v>875</v>
          </cell>
          <cell r="D928" t="str">
            <v>Not A &amp; G</v>
          </cell>
          <cell r="E928">
            <v>8751</v>
          </cell>
          <cell r="F928" t="str">
            <v>Dsbn - Northeast Oper</v>
          </cell>
          <cell r="G928" t="str">
            <v>BU</v>
          </cell>
          <cell r="H928" t="str">
            <v>I</v>
          </cell>
          <cell r="I928" t="str">
            <v>05E05</v>
          </cell>
          <cell r="J928" t="str">
            <v>OPERATION CLERK A STENO EARLY</v>
          </cell>
          <cell r="K928">
            <v>3</v>
          </cell>
          <cell r="L928">
            <v>20.12</v>
          </cell>
          <cell r="M928">
            <v>60.36</v>
          </cell>
          <cell r="N928" t="str">
            <v>Barg Unit Supp</v>
          </cell>
          <cell r="O928">
            <v>0</v>
          </cell>
          <cell r="P928">
            <v>0</v>
          </cell>
          <cell r="Q928">
            <v>60.36</v>
          </cell>
          <cell r="R928">
            <v>0</v>
          </cell>
          <cell r="S928">
            <v>0</v>
          </cell>
        </row>
        <row r="929">
          <cell r="B929" t="str">
            <v>Power Systems</v>
          </cell>
          <cell r="C929">
            <v>875</v>
          </cell>
          <cell r="D929" t="str">
            <v>Not A &amp; G</v>
          </cell>
          <cell r="E929">
            <v>8751</v>
          </cell>
          <cell r="F929" t="str">
            <v>Dsbn - Northeast Oper</v>
          </cell>
          <cell r="G929" t="str">
            <v>BU</v>
          </cell>
          <cell r="H929" t="str">
            <v>I</v>
          </cell>
          <cell r="I929" t="str">
            <v>05E37</v>
          </cell>
          <cell r="J929" t="str">
            <v>GROUND WORKER - EARLY</v>
          </cell>
          <cell r="K929">
            <v>6</v>
          </cell>
          <cell r="L929">
            <v>19.22</v>
          </cell>
          <cell r="M929">
            <v>115.32</v>
          </cell>
          <cell r="N929" t="str">
            <v>Line</v>
          </cell>
          <cell r="O929">
            <v>0</v>
          </cell>
          <cell r="P929">
            <v>0</v>
          </cell>
          <cell r="Q929">
            <v>0</v>
          </cell>
          <cell r="R929">
            <v>115.32</v>
          </cell>
          <cell r="S929">
            <v>0</v>
          </cell>
        </row>
        <row r="930">
          <cell r="B930" t="str">
            <v>Power Systems</v>
          </cell>
          <cell r="C930">
            <v>875</v>
          </cell>
          <cell r="D930" t="str">
            <v>Not A &amp; G</v>
          </cell>
          <cell r="E930">
            <v>8751</v>
          </cell>
          <cell r="F930" t="str">
            <v>Dsbn - Northeast Oper</v>
          </cell>
          <cell r="G930" t="str">
            <v>BU</v>
          </cell>
          <cell r="H930" t="str">
            <v>I</v>
          </cell>
          <cell r="I930" t="str">
            <v>05E40</v>
          </cell>
          <cell r="J930" t="str">
            <v>CABLE SPLICER - EARLY</v>
          </cell>
          <cell r="K930">
            <v>5</v>
          </cell>
          <cell r="L930">
            <v>26.3</v>
          </cell>
          <cell r="M930">
            <v>131.5</v>
          </cell>
          <cell r="N930" t="str">
            <v>Line</v>
          </cell>
          <cell r="O930">
            <v>0</v>
          </cell>
          <cell r="P930">
            <v>0</v>
          </cell>
          <cell r="Q930">
            <v>0</v>
          </cell>
          <cell r="R930">
            <v>131.5</v>
          </cell>
          <cell r="S930">
            <v>0</v>
          </cell>
        </row>
        <row r="931">
          <cell r="B931" t="str">
            <v>Power Systems</v>
          </cell>
          <cell r="C931">
            <v>875</v>
          </cell>
          <cell r="D931" t="str">
            <v>Not A &amp; G</v>
          </cell>
          <cell r="E931">
            <v>8751</v>
          </cell>
          <cell r="F931" t="str">
            <v>Dsbn - Northeast Oper</v>
          </cell>
          <cell r="G931" t="str">
            <v>BU</v>
          </cell>
          <cell r="H931" t="str">
            <v>I</v>
          </cell>
          <cell r="I931" t="str">
            <v>05E53</v>
          </cell>
          <cell r="J931" t="str">
            <v>TRUCK ATTENDANT EARLY</v>
          </cell>
          <cell r="K931">
            <v>1</v>
          </cell>
          <cell r="L931">
            <v>18.170000000000002</v>
          </cell>
          <cell r="M931">
            <v>18.170000000000002</v>
          </cell>
          <cell r="N931" t="str">
            <v>Barg Unit Supp</v>
          </cell>
          <cell r="O931">
            <v>0</v>
          </cell>
          <cell r="P931">
            <v>0</v>
          </cell>
          <cell r="Q931">
            <v>18.170000000000002</v>
          </cell>
          <cell r="R931">
            <v>0</v>
          </cell>
          <cell r="S931">
            <v>0</v>
          </cell>
        </row>
        <row r="932">
          <cell r="B932" t="str">
            <v>Power Systems</v>
          </cell>
          <cell r="C932">
            <v>875</v>
          </cell>
          <cell r="D932" t="str">
            <v>Not A &amp; G</v>
          </cell>
          <cell r="E932">
            <v>8751</v>
          </cell>
          <cell r="F932" t="str">
            <v>Dsbn - Northeast Oper</v>
          </cell>
          <cell r="G932" t="str">
            <v>BU</v>
          </cell>
          <cell r="H932" t="str">
            <v>I</v>
          </cell>
          <cell r="I932" t="str">
            <v>05E58</v>
          </cell>
          <cell r="J932" t="str">
            <v>DISPATCHER CLERK EARLY</v>
          </cell>
          <cell r="K932">
            <v>1</v>
          </cell>
          <cell r="L932">
            <v>20.25</v>
          </cell>
          <cell r="M932">
            <v>20.25</v>
          </cell>
          <cell r="N932" t="str">
            <v>Barg Unit Supp</v>
          </cell>
          <cell r="O932">
            <v>0</v>
          </cell>
          <cell r="P932">
            <v>0</v>
          </cell>
          <cell r="Q932">
            <v>20.25</v>
          </cell>
          <cell r="R932">
            <v>0</v>
          </cell>
          <cell r="S932">
            <v>0</v>
          </cell>
        </row>
        <row r="933">
          <cell r="B933" t="str">
            <v>Power Systems</v>
          </cell>
          <cell r="C933">
            <v>875</v>
          </cell>
          <cell r="D933" t="str">
            <v>Not A &amp; G</v>
          </cell>
          <cell r="E933">
            <v>8751</v>
          </cell>
          <cell r="F933" t="str">
            <v>Dsbn - Northeast Oper</v>
          </cell>
          <cell r="G933" t="str">
            <v>BU</v>
          </cell>
          <cell r="H933" t="str">
            <v>I</v>
          </cell>
          <cell r="I933" t="str">
            <v>05E75</v>
          </cell>
          <cell r="J933" t="str">
            <v>LINE SPEC EARLY</v>
          </cell>
          <cell r="K933">
            <v>13</v>
          </cell>
          <cell r="L933">
            <v>26.04</v>
          </cell>
          <cell r="M933">
            <v>338.52</v>
          </cell>
          <cell r="N933" t="str">
            <v>Line</v>
          </cell>
          <cell r="O933">
            <v>0</v>
          </cell>
          <cell r="P933">
            <v>0</v>
          </cell>
          <cell r="Q933">
            <v>0</v>
          </cell>
          <cell r="R933">
            <v>338.52</v>
          </cell>
          <cell r="S933">
            <v>0</v>
          </cell>
        </row>
        <row r="934">
          <cell r="B934" t="str">
            <v>Power Systems</v>
          </cell>
          <cell r="C934">
            <v>495</v>
          </cell>
          <cell r="D934" t="str">
            <v>Not A &amp; G</v>
          </cell>
          <cell r="E934">
            <v>4959</v>
          </cell>
          <cell r="F934" t="str">
            <v>Supervisory</v>
          </cell>
          <cell r="G934" t="str">
            <v>XM</v>
          </cell>
          <cell r="H934" t="str">
            <v>S</v>
          </cell>
          <cell r="I934" t="str">
            <v>01M05</v>
          </cell>
          <cell r="J934" t="str">
            <v>DISTRIBUTION SUPV I</v>
          </cell>
          <cell r="K934">
            <v>1</v>
          </cell>
          <cell r="L934">
            <v>40.26</v>
          </cell>
          <cell r="M934">
            <v>40.26</v>
          </cell>
          <cell r="N934" t="str">
            <v>Spv/Sup</v>
          </cell>
          <cell r="O934">
            <v>0</v>
          </cell>
          <cell r="P934">
            <v>40.26</v>
          </cell>
          <cell r="Q934">
            <v>0</v>
          </cell>
          <cell r="R934">
            <v>0</v>
          </cell>
          <cell r="S934">
            <v>0</v>
          </cell>
        </row>
        <row r="935">
          <cell r="B935" t="str">
            <v>Power Systems</v>
          </cell>
          <cell r="C935">
            <v>495</v>
          </cell>
          <cell r="D935" t="str">
            <v>Not A &amp; G</v>
          </cell>
          <cell r="E935">
            <v>4959</v>
          </cell>
          <cell r="F935" t="str">
            <v>Supervisory</v>
          </cell>
          <cell r="G935" t="str">
            <v>XM</v>
          </cell>
          <cell r="H935" t="str">
            <v>S</v>
          </cell>
          <cell r="I935" t="str">
            <v>01M05</v>
          </cell>
          <cell r="J935" t="str">
            <v>DISTRIBUTION SUPV I</v>
          </cell>
          <cell r="K935">
            <v>1</v>
          </cell>
          <cell r="L935">
            <v>43.36</v>
          </cell>
          <cell r="M935">
            <v>43.36</v>
          </cell>
          <cell r="N935" t="str">
            <v>Spv/Sup</v>
          </cell>
          <cell r="O935">
            <v>0</v>
          </cell>
          <cell r="P935">
            <v>43.36</v>
          </cell>
          <cell r="Q935">
            <v>0</v>
          </cell>
          <cell r="R935">
            <v>0</v>
          </cell>
          <cell r="S935">
            <v>0</v>
          </cell>
        </row>
        <row r="936">
          <cell r="B936" t="str">
            <v>Power Systems</v>
          </cell>
          <cell r="C936">
            <v>495</v>
          </cell>
          <cell r="D936" t="str">
            <v>Not A &amp; G</v>
          </cell>
          <cell r="E936">
            <v>4959</v>
          </cell>
          <cell r="F936" t="str">
            <v>Supervisory</v>
          </cell>
          <cell r="G936" t="str">
            <v>XM</v>
          </cell>
          <cell r="H936" t="str">
            <v>M</v>
          </cell>
          <cell r="I936" t="str">
            <v>01M23</v>
          </cell>
          <cell r="J936" t="str">
            <v>DISTRIBUTION OPERATIONS MGR II</v>
          </cell>
          <cell r="K936">
            <v>1</v>
          </cell>
          <cell r="L936">
            <v>43.63</v>
          </cell>
          <cell r="M936">
            <v>43.63</v>
          </cell>
          <cell r="N936" t="str">
            <v>Spv/Sup</v>
          </cell>
          <cell r="O936">
            <v>0</v>
          </cell>
          <cell r="P936">
            <v>43.63</v>
          </cell>
          <cell r="Q936">
            <v>0</v>
          </cell>
          <cell r="R936">
            <v>0</v>
          </cell>
          <cell r="S936">
            <v>0</v>
          </cell>
        </row>
        <row r="937">
          <cell r="B937" t="str">
            <v>Power Systems</v>
          </cell>
          <cell r="C937">
            <v>495</v>
          </cell>
          <cell r="D937" t="str">
            <v>Not A &amp; G</v>
          </cell>
          <cell r="E937">
            <v>4959</v>
          </cell>
          <cell r="F937" t="str">
            <v>Supervisory</v>
          </cell>
          <cell r="G937" t="str">
            <v>XM</v>
          </cell>
          <cell r="H937" t="str">
            <v>I</v>
          </cell>
          <cell r="I937" t="str">
            <v>01MA4</v>
          </cell>
          <cell r="J937" t="str">
            <v>SR DISTRIBUTION ANALYST</v>
          </cell>
          <cell r="K937">
            <v>1</v>
          </cell>
          <cell r="L937">
            <v>30.55</v>
          </cell>
          <cell r="M937">
            <v>30.55</v>
          </cell>
          <cell r="N937" t="str">
            <v>Spv/Sup</v>
          </cell>
          <cell r="O937">
            <v>0</v>
          </cell>
          <cell r="P937">
            <v>30.55</v>
          </cell>
          <cell r="Q937">
            <v>0</v>
          </cell>
          <cell r="R937">
            <v>0</v>
          </cell>
          <cell r="S937">
            <v>0</v>
          </cell>
        </row>
        <row r="938">
          <cell r="B938" t="str">
            <v>Power Systems</v>
          </cell>
          <cell r="C938">
            <v>495</v>
          </cell>
          <cell r="D938" t="str">
            <v>Not A &amp; G</v>
          </cell>
          <cell r="E938">
            <v>4959</v>
          </cell>
          <cell r="F938" t="str">
            <v>Supervisory</v>
          </cell>
          <cell r="G938" t="str">
            <v>XM</v>
          </cell>
          <cell r="H938" t="str">
            <v>S</v>
          </cell>
          <cell r="I938" t="str">
            <v>01MP5</v>
          </cell>
          <cell r="J938" t="str">
            <v>DISTRIBUTION SUPV II</v>
          </cell>
          <cell r="K938">
            <v>1</v>
          </cell>
          <cell r="L938">
            <v>34.659999999999997</v>
          </cell>
          <cell r="M938">
            <v>34.659999999999997</v>
          </cell>
          <cell r="N938" t="str">
            <v>Spv/Sup</v>
          </cell>
          <cell r="O938">
            <v>0</v>
          </cell>
          <cell r="P938">
            <v>34.659999999999997</v>
          </cell>
          <cell r="Q938">
            <v>0</v>
          </cell>
          <cell r="R938">
            <v>0</v>
          </cell>
          <cell r="S938">
            <v>0</v>
          </cell>
        </row>
        <row r="939">
          <cell r="B939" t="str">
            <v>Power Systems</v>
          </cell>
          <cell r="C939">
            <v>495</v>
          </cell>
          <cell r="D939" t="str">
            <v>Not A &amp; G</v>
          </cell>
          <cell r="E939">
            <v>4959</v>
          </cell>
          <cell r="F939" t="str">
            <v>Supervisory</v>
          </cell>
          <cell r="G939" t="str">
            <v>XM</v>
          </cell>
          <cell r="H939" t="str">
            <v>S</v>
          </cell>
          <cell r="I939" t="str">
            <v>01MP5</v>
          </cell>
          <cell r="J939" t="str">
            <v>DISTRIBUTION SUPV II</v>
          </cell>
          <cell r="K939">
            <v>1</v>
          </cell>
          <cell r="L939">
            <v>35.380000000000003</v>
          </cell>
          <cell r="M939">
            <v>35.380000000000003</v>
          </cell>
          <cell r="N939" t="str">
            <v>Spv/Sup</v>
          </cell>
          <cell r="O939">
            <v>0</v>
          </cell>
          <cell r="P939">
            <v>35.380000000000003</v>
          </cell>
          <cell r="Q939">
            <v>0</v>
          </cell>
          <cell r="R939">
            <v>0</v>
          </cell>
          <cell r="S939">
            <v>0</v>
          </cell>
        </row>
        <row r="940">
          <cell r="B940" t="str">
            <v>Power Systems</v>
          </cell>
          <cell r="C940">
            <v>495</v>
          </cell>
          <cell r="D940" t="str">
            <v>Not A &amp; G</v>
          </cell>
          <cell r="E940">
            <v>4959</v>
          </cell>
          <cell r="F940" t="str">
            <v>Supervisory</v>
          </cell>
          <cell r="G940" t="str">
            <v>XM</v>
          </cell>
          <cell r="H940" t="str">
            <v>S</v>
          </cell>
          <cell r="I940" t="str">
            <v>01MP5</v>
          </cell>
          <cell r="J940" t="str">
            <v>DISTRIBUTION SUPV II</v>
          </cell>
          <cell r="K940">
            <v>1</v>
          </cell>
          <cell r="L940">
            <v>35.51</v>
          </cell>
          <cell r="M940">
            <v>35.51</v>
          </cell>
          <cell r="N940" t="str">
            <v>Spv/Sup</v>
          </cell>
          <cell r="O940">
            <v>0</v>
          </cell>
          <cell r="P940">
            <v>35.51</v>
          </cell>
          <cell r="Q940">
            <v>0</v>
          </cell>
          <cell r="R940">
            <v>0</v>
          </cell>
          <cell r="S940">
            <v>0</v>
          </cell>
        </row>
        <row r="941">
          <cell r="B941" t="str">
            <v>Power Systems</v>
          </cell>
          <cell r="C941">
            <v>495</v>
          </cell>
          <cell r="D941" t="str">
            <v>Not A &amp; G</v>
          </cell>
          <cell r="E941">
            <v>4959</v>
          </cell>
          <cell r="F941" t="str">
            <v>Supervisory</v>
          </cell>
          <cell r="G941" t="str">
            <v>XM</v>
          </cell>
          <cell r="H941" t="str">
            <v>S</v>
          </cell>
          <cell r="I941" t="str">
            <v>01MP5</v>
          </cell>
          <cell r="J941" t="str">
            <v>DISTRIBUTION SUPV II</v>
          </cell>
          <cell r="K941">
            <v>1</v>
          </cell>
          <cell r="L941">
            <v>35.83</v>
          </cell>
          <cell r="M941">
            <v>35.83</v>
          </cell>
          <cell r="N941" t="str">
            <v>Spv/Sup</v>
          </cell>
          <cell r="O941">
            <v>0</v>
          </cell>
          <cell r="P941">
            <v>35.83</v>
          </cell>
          <cell r="Q941">
            <v>0</v>
          </cell>
          <cell r="R941">
            <v>0</v>
          </cell>
          <cell r="S941">
            <v>0</v>
          </cell>
        </row>
        <row r="942">
          <cell r="B942" t="str">
            <v>Power Systems</v>
          </cell>
          <cell r="C942">
            <v>495</v>
          </cell>
          <cell r="D942" t="str">
            <v>Not A &amp; G</v>
          </cell>
          <cell r="E942">
            <v>4959</v>
          </cell>
          <cell r="F942" t="str">
            <v>Supervisory</v>
          </cell>
          <cell r="G942" t="str">
            <v>XM</v>
          </cell>
          <cell r="H942" t="str">
            <v>S</v>
          </cell>
          <cell r="I942" t="str">
            <v>01MP5</v>
          </cell>
          <cell r="J942" t="str">
            <v>DISTRIBUTION SUPV II</v>
          </cell>
          <cell r="K942">
            <v>1</v>
          </cell>
          <cell r="L942">
            <v>36.43</v>
          </cell>
          <cell r="M942">
            <v>36.43</v>
          </cell>
          <cell r="N942" t="str">
            <v>Spv/Sup</v>
          </cell>
          <cell r="O942">
            <v>0</v>
          </cell>
          <cell r="P942">
            <v>36.43</v>
          </cell>
          <cell r="Q942">
            <v>0</v>
          </cell>
          <cell r="R942">
            <v>0</v>
          </cell>
          <cell r="S942">
            <v>0</v>
          </cell>
        </row>
        <row r="943">
          <cell r="B943" t="str">
            <v>Power Systems</v>
          </cell>
          <cell r="C943">
            <v>495</v>
          </cell>
          <cell r="D943" t="str">
            <v>Not A &amp; G</v>
          </cell>
          <cell r="E943">
            <v>4959</v>
          </cell>
          <cell r="F943" t="str">
            <v>Supervisory</v>
          </cell>
          <cell r="G943" t="str">
            <v>XM</v>
          </cell>
          <cell r="H943" t="str">
            <v>S</v>
          </cell>
          <cell r="I943" t="str">
            <v>01MP5</v>
          </cell>
          <cell r="J943" t="str">
            <v>DISTRIBUTION SUPV II</v>
          </cell>
          <cell r="K943">
            <v>1</v>
          </cell>
          <cell r="L943">
            <v>36.840000000000003</v>
          </cell>
          <cell r="M943">
            <v>36.840000000000003</v>
          </cell>
          <cell r="N943" t="str">
            <v>Spv/Sup</v>
          </cell>
          <cell r="O943">
            <v>0</v>
          </cell>
          <cell r="P943">
            <v>36.840000000000003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Power Systems</v>
          </cell>
          <cell r="C944">
            <v>495</v>
          </cell>
          <cell r="D944" t="str">
            <v>Not A &amp; G</v>
          </cell>
          <cell r="E944">
            <v>4959</v>
          </cell>
          <cell r="F944" t="str">
            <v>Supervisory</v>
          </cell>
          <cell r="G944" t="str">
            <v>XM</v>
          </cell>
          <cell r="H944" t="str">
            <v>S</v>
          </cell>
          <cell r="I944" t="str">
            <v>01MP5</v>
          </cell>
          <cell r="J944" t="str">
            <v>DISTRIBUTION SUPV II</v>
          </cell>
          <cell r="K944">
            <v>1</v>
          </cell>
          <cell r="L944">
            <v>38</v>
          </cell>
          <cell r="M944">
            <v>38</v>
          </cell>
          <cell r="N944" t="str">
            <v>Spv/Sup</v>
          </cell>
          <cell r="O944">
            <v>0</v>
          </cell>
          <cell r="P944">
            <v>38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Power Systems</v>
          </cell>
          <cell r="C945">
            <v>495</v>
          </cell>
          <cell r="D945" t="str">
            <v>Not A &amp; G</v>
          </cell>
          <cell r="E945">
            <v>4959</v>
          </cell>
          <cell r="F945" t="str">
            <v>Supervisory</v>
          </cell>
          <cell r="G945" t="str">
            <v>XM</v>
          </cell>
          <cell r="H945" t="str">
            <v>S</v>
          </cell>
          <cell r="I945" t="str">
            <v>01MP5</v>
          </cell>
          <cell r="J945" t="str">
            <v>DISTRIBUTION SUPV II</v>
          </cell>
          <cell r="K945">
            <v>1</v>
          </cell>
          <cell r="L945">
            <v>41.59</v>
          </cell>
          <cell r="M945">
            <v>41.59</v>
          </cell>
          <cell r="N945" t="str">
            <v>Spv/Sup</v>
          </cell>
          <cell r="O945">
            <v>0</v>
          </cell>
          <cell r="P945">
            <v>41.59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Power Systems</v>
          </cell>
          <cell r="C946">
            <v>495</v>
          </cell>
          <cell r="D946" t="str">
            <v>Not A &amp; G</v>
          </cell>
          <cell r="E946">
            <v>4958</v>
          </cell>
          <cell r="F946" t="str">
            <v>West Palm Dispatch</v>
          </cell>
          <cell r="G946" t="str">
            <v>BU</v>
          </cell>
          <cell r="H946" t="str">
            <v>I</v>
          </cell>
          <cell r="I946" t="str">
            <v>05264</v>
          </cell>
          <cell r="J946" t="str">
            <v>DSBN DISPATCHER</v>
          </cell>
          <cell r="K946">
            <v>15</v>
          </cell>
          <cell r="L946">
            <v>27.71</v>
          </cell>
          <cell r="M946">
            <v>415.65000000000003</v>
          </cell>
          <cell r="N946" t="str">
            <v>Barg Unit Supp</v>
          </cell>
          <cell r="O946">
            <v>0</v>
          </cell>
          <cell r="P946">
            <v>0</v>
          </cell>
          <cell r="Q946">
            <v>415.65000000000003</v>
          </cell>
          <cell r="R946">
            <v>0</v>
          </cell>
          <cell r="S946">
            <v>0</v>
          </cell>
        </row>
        <row r="947">
          <cell r="B947" t="str">
            <v>Power Systems</v>
          </cell>
          <cell r="C947">
            <v>495</v>
          </cell>
          <cell r="D947" t="str">
            <v>Not A &amp; G</v>
          </cell>
          <cell r="E947">
            <v>4930</v>
          </cell>
          <cell r="F947" t="str">
            <v>Load &amp; Voltage</v>
          </cell>
          <cell r="G947" t="str">
            <v>BU</v>
          </cell>
          <cell r="H947" t="str">
            <v>I</v>
          </cell>
          <cell r="I947" t="str">
            <v>05605</v>
          </cell>
          <cell r="J947" t="str">
            <v>OPERATION CLERK A STENO</v>
          </cell>
          <cell r="K947">
            <v>1</v>
          </cell>
          <cell r="L947">
            <v>20.12</v>
          </cell>
          <cell r="M947">
            <v>20.12</v>
          </cell>
          <cell r="N947" t="str">
            <v>Barg Unit Supp</v>
          </cell>
          <cell r="O947">
            <v>0</v>
          </cell>
          <cell r="P947">
            <v>0</v>
          </cell>
          <cell r="Q947">
            <v>20.12</v>
          </cell>
          <cell r="R947">
            <v>0</v>
          </cell>
          <cell r="S947">
            <v>0</v>
          </cell>
        </row>
        <row r="948">
          <cell r="B948" t="str">
            <v>Power Systems</v>
          </cell>
          <cell r="C948">
            <v>495</v>
          </cell>
          <cell r="D948" t="str">
            <v>Not A &amp; G</v>
          </cell>
          <cell r="E948">
            <v>4958</v>
          </cell>
          <cell r="F948" t="str">
            <v>West Palm Dispatch</v>
          </cell>
          <cell r="G948" t="str">
            <v>BU</v>
          </cell>
          <cell r="H948" t="str">
            <v>I</v>
          </cell>
          <cell r="I948" t="str">
            <v>05605</v>
          </cell>
          <cell r="J948" t="str">
            <v>OPERATION CLERK A STENO</v>
          </cell>
          <cell r="K948">
            <v>1</v>
          </cell>
          <cell r="L948">
            <v>20.12</v>
          </cell>
          <cell r="M948">
            <v>20.12</v>
          </cell>
          <cell r="N948" t="str">
            <v>Barg Unit Supp</v>
          </cell>
          <cell r="O948">
            <v>0</v>
          </cell>
          <cell r="P948">
            <v>0</v>
          </cell>
          <cell r="Q948">
            <v>20.12</v>
          </cell>
          <cell r="R948">
            <v>0</v>
          </cell>
          <cell r="S948">
            <v>0</v>
          </cell>
        </row>
        <row r="949">
          <cell r="B949" t="str">
            <v>Power Systems</v>
          </cell>
          <cell r="C949">
            <v>495</v>
          </cell>
          <cell r="D949" t="str">
            <v>Not A &amp; G</v>
          </cell>
          <cell r="E949">
            <v>4930</v>
          </cell>
          <cell r="F949" t="str">
            <v>Load &amp; Voltage</v>
          </cell>
          <cell r="G949" t="str">
            <v>BU</v>
          </cell>
          <cell r="H949" t="str">
            <v>I</v>
          </cell>
          <cell r="I949" t="str">
            <v>05E37</v>
          </cell>
          <cell r="J949" t="str">
            <v>GROUND WORKER - EARLY</v>
          </cell>
          <cell r="K949">
            <v>1</v>
          </cell>
          <cell r="L949">
            <v>19.22</v>
          </cell>
          <cell r="M949">
            <v>19.22</v>
          </cell>
          <cell r="N949" t="str">
            <v>Line</v>
          </cell>
          <cell r="O949">
            <v>0</v>
          </cell>
          <cell r="P949">
            <v>0</v>
          </cell>
          <cell r="Q949">
            <v>0</v>
          </cell>
          <cell r="R949">
            <v>19.22</v>
          </cell>
          <cell r="S949">
            <v>0</v>
          </cell>
        </row>
        <row r="950">
          <cell r="B950" t="str">
            <v>Power Systems</v>
          </cell>
          <cell r="C950">
            <v>495</v>
          </cell>
          <cell r="D950" t="str">
            <v>Not A &amp; G</v>
          </cell>
          <cell r="E950">
            <v>4930</v>
          </cell>
          <cell r="F950" t="str">
            <v>Load &amp; Voltage</v>
          </cell>
          <cell r="G950" t="str">
            <v>BU</v>
          </cell>
          <cell r="H950" t="str">
            <v>I</v>
          </cell>
          <cell r="I950" t="str">
            <v>05E75</v>
          </cell>
          <cell r="J950" t="str">
            <v>LINE SPEC EARLY</v>
          </cell>
          <cell r="K950">
            <v>5</v>
          </cell>
          <cell r="L950">
            <v>26.04</v>
          </cell>
          <cell r="M950">
            <v>130.19999999999999</v>
          </cell>
          <cell r="N950" t="str">
            <v>Line</v>
          </cell>
          <cell r="O950">
            <v>0</v>
          </cell>
          <cell r="P950">
            <v>0</v>
          </cell>
          <cell r="Q950">
            <v>0</v>
          </cell>
          <cell r="R950">
            <v>130.19999999999999</v>
          </cell>
          <cell r="S950">
            <v>0</v>
          </cell>
        </row>
        <row r="951">
          <cell r="B951" t="str">
            <v>Power Systems</v>
          </cell>
          <cell r="C951">
            <v>495</v>
          </cell>
          <cell r="D951" t="str">
            <v>Not A &amp; G</v>
          </cell>
          <cell r="E951">
            <v>4930</v>
          </cell>
          <cell r="F951" t="str">
            <v>Load &amp; Voltage</v>
          </cell>
          <cell r="G951" t="str">
            <v>BU</v>
          </cell>
          <cell r="H951" t="str">
            <v>I</v>
          </cell>
          <cell r="I951" t="str">
            <v>05E84</v>
          </cell>
          <cell r="J951" t="str">
            <v>SR LINE SPEC OL EARLY</v>
          </cell>
          <cell r="K951">
            <v>1</v>
          </cell>
          <cell r="L951">
            <v>27.37</v>
          </cell>
          <cell r="M951">
            <v>27.37</v>
          </cell>
          <cell r="N951" t="str">
            <v>Line</v>
          </cell>
          <cell r="O951">
            <v>0</v>
          </cell>
          <cell r="P951">
            <v>0</v>
          </cell>
          <cell r="Q951">
            <v>0</v>
          </cell>
          <cell r="R951">
            <v>27.37</v>
          </cell>
          <cell r="S951">
            <v>0</v>
          </cell>
        </row>
        <row r="952">
          <cell r="B952" t="str">
            <v>Power Systems</v>
          </cell>
          <cell r="C952">
            <v>509</v>
          </cell>
          <cell r="D952" t="str">
            <v>Not A &amp; G</v>
          </cell>
          <cell r="E952">
            <v>5091</v>
          </cell>
          <cell r="F952" t="str">
            <v>Venice Transmission Crew</v>
          </cell>
          <cell r="G952" t="str">
            <v>BU</v>
          </cell>
          <cell r="H952" t="str">
            <v>I</v>
          </cell>
          <cell r="I952" t="str">
            <v>06477</v>
          </cell>
          <cell r="J952" t="str">
            <v>CHIEF LINE SPEC - TRANS</v>
          </cell>
          <cell r="K952">
            <v>2</v>
          </cell>
          <cell r="L952">
            <v>27.71</v>
          </cell>
          <cell r="M952">
            <v>55.42</v>
          </cell>
          <cell r="N952" t="str">
            <v>Line</v>
          </cell>
          <cell r="O952">
            <v>0</v>
          </cell>
          <cell r="P952">
            <v>0</v>
          </cell>
          <cell r="Q952">
            <v>0</v>
          </cell>
          <cell r="R952">
            <v>55.42</v>
          </cell>
          <cell r="S952">
            <v>0</v>
          </cell>
        </row>
        <row r="953">
          <cell r="B953" t="str">
            <v>Power Systems</v>
          </cell>
          <cell r="C953">
            <v>509</v>
          </cell>
          <cell r="D953" t="str">
            <v>Not A &amp; G</v>
          </cell>
          <cell r="E953">
            <v>5091</v>
          </cell>
          <cell r="F953" t="str">
            <v>Venice Transmission Crew</v>
          </cell>
          <cell r="G953" t="str">
            <v>BU</v>
          </cell>
          <cell r="H953" t="str">
            <v>I</v>
          </cell>
          <cell r="I953" t="str">
            <v>06480</v>
          </cell>
          <cell r="J953" t="str">
            <v>LINE SPEC - HIGH VOLT</v>
          </cell>
          <cell r="K953">
            <v>6</v>
          </cell>
          <cell r="L953">
            <v>26.04</v>
          </cell>
          <cell r="M953">
            <v>156.24</v>
          </cell>
          <cell r="N953" t="str">
            <v>Line</v>
          </cell>
          <cell r="O953">
            <v>0</v>
          </cell>
          <cell r="P953">
            <v>0</v>
          </cell>
          <cell r="Q953">
            <v>0</v>
          </cell>
          <cell r="R953">
            <v>156.24</v>
          </cell>
          <cell r="S953">
            <v>0</v>
          </cell>
        </row>
        <row r="954">
          <cell r="B954" t="str">
            <v>Power Systems</v>
          </cell>
          <cell r="C954">
            <v>511</v>
          </cell>
          <cell r="D954" t="str">
            <v>Not A &amp; G</v>
          </cell>
          <cell r="E954">
            <v>5111</v>
          </cell>
          <cell r="F954" t="str">
            <v>Arcadia Operations</v>
          </cell>
          <cell r="G954" t="str">
            <v>BU</v>
          </cell>
          <cell r="H954" t="str">
            <v>I</v>
          </cell>
          <cell r="I954" t="str">
            <v>05944</v>
          </cell>
          <cell r="J954" t="str">
            <v>RESTORATION SPEC</v>
          </cell>
          <cell r="K954">
            <v>3</v>
          </cell>
          <cell r="L954">
            <v>26.3</v>
          </cell>
          <cell r="M954">
            <v>78.900000000000006</v>
          </cell>
          <cell r="N954" t="str">
            <v>Line</v>
          </cell>
          <cell r="O954">
            <v>0</v>
          </cell>
          <cell r="P954">
            <v>0</v>
          </cell>
          <cell r="Q954">
            <v>0</v>
          </cell>
          <cell r="R954">
            <v>78.900000000000006</v>
          </cell>
          <cell r="S954">
            <v>0</v>
          </cell>
        </row>
        <row r="955">
          <cell r="B955" t="str">
            <v>Power Systems</v>
          </cell>
          <cell r="C955">
            <v>511</v>
          </cell>
          <cell r="D955" t="str">
            <v>Not A &amp; G</v>
          </cell>
          <cell r="E955">
            <v>5111</v>
          </cell>
          <cell r="F955" t="str">
            <v>Arcadia Operations</v>
          </cell>
          <cell r="G955" t="str">
            <v>BU</v>
          </cell>
          <cell r="H955" t="str">
            <v>I</v>
          </cell>
          <cell r="I955" t="str">
            <v>05E75</v>
          </cell>
          <cell r="J955" t="str">
            <v>LINE SPEC EARLY</v>
          </cell>
          <cell r="K955">
            <v>1</v>
          </cell>
          <cell r="L955">
            <v>26.04</v>
          </cell>
          <cell r="M955">
            <v>26.04</v>
          </cell>
          <cell r="N955" t="str">
            <v>Line</v>
          </cell>
          <cell r="O955">
            <v>0</v>
          </cell>
          <cell r="P955">
            <v>0</v>
          </cell>
          <cell r="Q955">
            <v>0</v>
          </cell>
          <cell r="R955">
            <v>26.04</v>
          </cell>
          <cell r="S955">
            <v>0</v>
          </cell>
        </row>
        <row r="956">
          <cell r="B956" t="str">
            <v>Power Systems</v>
          </cell>
          <cell r="C956">
            <v>511</v>
          </cell>
          <cell r="D956" t="str">
            <v>Not A &amp; G</v>
          </cell>
          <cell r="E956">
            <v>5111</v>
          </cell>
          <cell r="F956" t="str">
            <v>Arcadia Operations</v>
          </cell>
          <cell r="G956" t="str">
            <v>BU</v>
          </cell>
          <cell r="H956" t="str">
            <v>I</v>
          </cell>
          <cell r="I956" t="str">
            <v>05E84</v>
          </cell>
          <cell r="J956" t="str">
            <v>SR LINE SPEC OL EARLY</v>
          </cell>
          <cell r="K956">
            <v>1</v>
          </cell>
          <cell r="L956">
            <v>27.37</v>
          </cell>
          <cell r="M956">
            <v>27.37</v>
          </cell>
          <cell r="N956" t="str">
            <v>Line</v>
          </cell>
          <cell r="O956">
            <v>0</v>
          </cell>
          <cell r="P956">
            <v>0</v>
          </cell>
          <cell r="Q956">
            <v>0</v>
          </cell>
          <cell r="R956">
            <v>27.37</v>
          </cell>
          <cell r="S956">
            <v>0</v>
          </cell>
        </row>
        <row r="957">
          <cell r="B957" t="str">
            <v>Power Systems</v>
          </cell>
          <cell r="C957">
            <v>518</v>
          </cell>
          <cell r="D957" t="str">
            <v>Not A &amp; G</v>
          </cell>
          <cell r="E957">
            <v>5181</v>
          </cell>
          <cell r="F957" t="str">
            <v>Vegetation Management - West</v>
          </cell>
          <cell r="G957" t="str">
            <v>XM</v>
          </cell>
          <cell r="H957" t="str">
            <v>I</v>
          </cell>
          <cell r="I957" t="str">
            <v>01M12</v>
          </cell>
          <cell r="J957" t="str">
            <v>SR UTILITY ARBORIST</v>
          </cell>
          <cell r="K957">
            <v>1</v>
          </cell>
          <cell r="L957">
            <v>25.95</v>
          </cell>
          <cell r="M957">
            <v>25.95</v>
          </cell>
          <cell r="N957" t="str">
            <v>Spv/Sup</v>
          </cell>
          <cell r="O957">
            <v>0</v>
          </cell>
          <cell r="P957">
            <v>25.95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Power Systems</v>
          </cell>
          <cell r="C958">
            <v>518</v>
          </cell>
          <cell r="D958" t="str">
            <v>Not A &amp; G</v>
          </cell>
          <cell r="E958">
            <v>5181</v>
          </cell>
          <cell r="F958" t="str">
            <v>Vegetation Management - West</v>
          </cell>
          <cell r="G958" t="str">
            <v>XM</v>
          </cell>
          <cell r="H958" t="str">
            <v>I</v>
          </cell>
          <cell r="I958" t="str">
            <v>01M12</v>
          </cell>
          <cell r="J958" t="str">
            <v>SR UTILITY ARBORIST</v>
          </cell>
          <cell r="K958">
            <v>1</v>
          </cell>
          <cell r="L958">
            <v>27.49</v>
          </cell>
          <cell r="M958">
            <v>27.49</v>
          </cell>
          <cell r="N958" t="str">
            <v>Spv/Sup</v>
          </cell>
          <cell r="O958">
            <v>0</v>
          </cell>
          <cell r="P958">
            <v>27.49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Power Systems</v>
          </cell>
          <cell r="C959">
            <v>518</v>
          </cell>
          <cell r="D959" t="str">
            <v>Not A &amp; G</v>
          </cell>
          <cell r="E959">
            <v>5181</v>
          </cell>
          <cell r="F959" t="str">
            <v>Vegetation Management - West</v>
          </cell>
          <cell r="G959" t="str">
            <v>XM</v>
          </cell>
          <cell r="H959" t="str">
            <v>S</v>
          </cell>
          <cell r="I959" t="str">
            <v>01M15</v>
          </cell>
          <cell r="J959" t="str">
            <v>DISTRIBUTION VEGETATION MGMT S</v>
          </cell>
          <cell r="K959">
            <v>1</v>
          </cell>
          <cell r="L959">
            <v>35.950000000000003</v>
          </cell>
          <cell r="M959">
            <v>35.950000000000003</v>
          </cell>
          <cell r="N959" t="str">
            <v>Spv/Sup</v>
          </cell>
          <cell r="O959">
            <v>0</v>
          </cell>
          <cell r="P959">
            <v>35.950000000000003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Power Systems</v>
          </cell>
          <cell r="C960">
            <v>518</v>
          </cell>
          <cell r="D960" t="str">
            <v>Not A &amp; G</v>
          </cell>
          <cell r="E960">
            <v>5181</v>
          </cell>
          <cell r="F960" t="str">
            <v>Vegetation Management - West</v>
          </cell>
          <cell r="G960" t="str">
            <v>NB</v>
          </cell>
          <cell r="H960" t="str">
            <v>I</v>
          </cell>
          <cell r="I960" t="str">
            <v>01X63</v>
          </cell>
          <cell r="J960" t="str">
            <v>ADMINISTRATIVE SPECIALIST I</v>
          </cell>
          <cell r="K960">
            <v>1</v>
          </cell>
          <cell r="L960">
            <v>13.38</v>
          </cell>
          <cell r="M960">
            <v>13.38</v>
          </cell>
          <cell r="N960" t="str">
            <v>Spv/Sup</v>
          </cell>
          <cell r="O960">
            <v>0</v>
          </cell>
          <cell r="P960">
            <v>13.38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Power Systems</v>
          </cell>
          <cell r="C961">
            <v>875</v>
          </cell>
          <cell r="D961" t="str">
            <v>Not A &amp; G</v>
          </cell>
          <cell r="E961">
            <v>8751</v>
          </cell>
          <cell r="F961" t="str">
            <v>Dsbn - Northeast Oper</v>
          </cell>
          <cell r="G961" t="str">
            <v>BU</v>
          </cell>
          <cell r="H961" t="str">
            <v>I</v>
          </cell>
          <cell r="I961" t="str">
            <v>05E84</v>
          </cell>
          <cell r="J961" t="str">
            <v>SR LINE SPEC OL EARLY</v>
          </cell>
          <cell r="K961">
            <v>16</v>
          </cell>
          <cell r="L961">
            <v>27.37</v>
          </cell>
          <cell r="M961">
            <v>437.92</v>
          </cell>
          <cell r="N961" t="str">
            <v>Line</v>
          </cell>
          <cell r="O961">
            <v>0</v>
          </cell>
          <cell r="P961">
            <v>0</v>
          </cell>
          <cell r="Q961">
            <v>0</v>
          </cell>
          <cell r="R961">
            <v>437.92</v>
          </cell>
          <cell r="S961">
            <v>0</v>
          </cell>
        </row>
        <row r="962">
          <cell r="B962" t="str">
            <v>Power Systems</v>
          </cell>
          <cell r="C962">
            <v>875</v>
          </cell>
          <cell r="D962" t="str">
            <v>Not A &amp; G</v>
          </cell>
          <cell r="E962">
            <v>8751</v>
          </cell>
          <cell r="F962" t="str">
            <v>Dsbn - Northeast Oper</v>
          </cell>
          <cell r="G962" t="str">
            <v>BU</v>
          </cell>
          <cell r="H962" t="str">
            <v>I</v>
          </cell>
          <cell r="I962" t="str">
            <v>05L37</v>
          </cell>
          <cell r="J962" t="str">
            <v>GROUND WORKER - LATE</v>
          </cell>
          <cell r="K962">
            <v>1</v>
          </cell>
          <cell r="L962">
            <v>18.670000000000002</v>
          </cell>
          <cell r="M962">
            <v>18.670000000000002</v>
          </cell>
          <cell r="N962" t="str">
            <v>Line</v>
          </cell>
          <cell r="O962">
            <v>0</v>
          </cell>
          <cell r="P962">
            <v>0</v>
          </cell>
          <cell r="Q962">
            <v>0</v>
          </cell>
          <cell r="R962">
            <v>18.670000000000002</v>
          </cell>
          <cell r="S962">
            <v>0</v>
          </cell>
        </row>
        <row r="963">
          <cell r="B963" t="str">
            <v>Power Systems</v>
          </cell>
          <cell r="C963">
            <v>875</v>
          </cell>
          <cell r="D963" t="str">
            <v>Not A &amp; G</v>
          </cell>
          <cell r="E963">
            <v>8751</v>
          </cell>
          <cell r="F963" t="str">
            <v>Dsbn - Northeast Oper</v>
          </cell>
          <cell r="G963" t="str">
            <v>BU</v>
          </cell>
          <cell r="H963" t="str">
            <v>I</v>
          </cell>
          <cell r="I963" t="str">
            <v>05L40</v>
          </cell>
          <cell r="J963" t="str">
            <v>CABLE SPLICER - LATE</v>
          </cell>
          <cell r="K963">
            <v>1</v>
          </cell>
          <cell r="L963">
            <v>26.3</v>
          </cell>
          <cell r="M963">
            <v>26.3</v>
          </cell>
          <cell r="N963" t="str">
            <v>Line</v>
          </cell>
          <cell r="O963">
            <v>0</v>
          </cell>
          <cell r="P963">
            <v>0</v>
          </cell>
          <cell r="Q963">
            <v>0</v>
          </cell>
          <cell r="R963">
            <v>26.3</v>
          </cell>
          <cell r="S963">
            <v>0</v>
          </cell>
        </row>
        <row r="964">
          <cell r="B964" t="str">
            <v>Power Systems</v>
          </cell>
          <cell r="C964">
            <v>875</v>
          </cell>
          <cell r="D964" t="str">
            <v>Not A &amp; G</v>
          </cell>
          <cell r="E964">
            <v>8751</v>
          </cell>
          <cell r="F964" t="str">
            <v>Dsbn - Northeast Oper</v>
          </cell>
          <cell r="G964" t="str">
            <v>BU</v>
          </cell>
          <cell r="H964" t="str">
            <v>I</v>
          </cell>
          <cell r="I964" t="str">
            <v>05L84</v>
          </cell>
          <cell r="J964" t="str">
            <v>SR LINE SPEC OL LATE</v>
          </cell>
          <cell r="K964">
            <v>1</v>
          </cell>
          <cell r="L964">
            <v>27.37</v>
          </cell>
          <cell r="M964">
            <v>27.37</v>
          </cell>
          <cell r="N964" t="str">
            <v>Line</v>
          </cell>
          <cell r="O964">
            <v>0</v>
          </cell>
          <cell r="P964">
            <v>0</v>
          </cell>
          <cell r="Q964">
            <v>0</v>
          </cell>
          <cell r="R964">
            <v>27.37</v>
          </cell>
          <cell r="S964">
            <v>0</v>
          </cell>
        </row>
        <row r="965">
          <cell r="B965" t="str">
            <v>Power Systems</v>
          </cell>
          <cell r="C965">
            <v>441</v>
          </cell>
          <cell r="D965" t="str">
            <v>Not A &amp; G</v>
          </cell>
          <cell r="E965">
            <v>4311</v>
          </cell>
          <cell r="F965" t="str">
            <v>Dsbn - Okeechobee Operations</v>
          </cell>
          <cell r="G965" t="str">
            <v>BU</v>
          </cell>
          <cell r="H965" t="str">
            <v>I</v>
          </cell>
          <cell r="I965" t="str">
            <v>05944</v>
          </cell>
          <cell r="J965" t="str">
            <v>RESTORATION SPEC</v>
          </cell>
          <cell r="K965">
            <v>3</v>
          </cell>
          <cell r="L965">
            <v>26.3</v>
          </cell>
          <cell r="M965">
            <v>78.900000000000006</v>
          </cell>
          <cell r="N965" t="str">
            <v>Line</v>
          </cell>
          <cell r="O965">
            <v>0</v>
          </cell>
          <cell r="P965">
            <v>0</v>
          </cell>
          <cell r="Q965">
            <v>0</v>
          </cell>
          <cell r="R965">
            <v>78.900000000000006</v>
          </cell>
          <cell r="S965">
            <v>0</v>
          </cell>
        </row>
        <row r="966">
          <cell r="B966" t="str">
            <v>Power Systems</v>
          </cell>
          <cell r="C966">
            <v>441</v>
          </cell>
          <cell r="D966" t="str">
            <v>Not A &amp; G</v>
          </cell>
          <cell r="E966">
            <v>4311</v>
          </cell>
          <cell r="F966" t="str">
            <v>Dsbn - Okeechobee Operations</v>
          </cell>
          <cell r="G966" t="str">
            <v>BU</v>
          </cell>
          <cell r="H966" t="str">
            <v>I</v>
          </cell>
          <cell r="I966" t="str">
            <v>05E75</v>
          </cell>
          <cell r="J966" t="str">
            <v>LINE SPEC EARLY</v>
          </cell>
          <cell r="K966">
            <v>4</v>
          </cell>
          <cell r="L966">
            <v>26.04</v>
          </cell>
          <cell r="M966">
            <v>104.16</v>
          </cell>
          <cell r="N966" t="str">
            <v>Line</v>
          </cell>
          <cell r="O966">
            <v>0</v>
          </cell>
          <cell r="P966">
            <v>0</v>
          </cell>
          <cell r="Q966">
            <v>0</v>
          </cell>
          <cell r="R966">
            <v>104.16</v>
          </cell>
          <cell r="S966">
            <v>0</v>
          </cell>
        </row>
        <row r="967">
          <cell r="B967" t="str">
            <v>Power Systems</v>
          </cell>
          <cell r="C967">
            <v>441</v>
          </cell>
          <cell r="D967" t="str">
            <v>Not A &amp; G</v>
          </cell>
          <cell r="E967">
            <v>4311</v>
          </cell>
          <cell r="F967" t="str">
            <v>Dsbn - Okeechobee Operations</v>
          </cell>
          <cell r="G967" t="str">
            <v>BU</v>
          </cell>
          <cell r="H967" t="str">
            <v>I</v>
          </cell>
          <cell r="I967" t="str">
            <v>05E84</v>
          </cell>
          <cell r="J967" t="str">
            <v>SR LINE SPEC OL EARLY</v>
          </cell>
          <cell r="K967">
            <v>3</v>
          </cell>
          <cell r="L967">
            <v>27.37</v>
          </cell>
          <cell r="M967">
            <v>82.11</v>
          </cell>
          <cell r="N967" t="str">
            <v>Line</v>
          </cell>
          <cell r="O967">
            <v>0</v>
          </cell>
          <cell r="P967">
            <v>0</v>
          </cell>
          <cell r="Q967">
            <v>0</v>
          </cell>
          <cell r="R967">
            <v>82.11</v>
          </cell>
          <cell r="S967">
            <v>0</v>
          </cell>
        </row>
        <row r="968">
          <cell r="B968" t="str">
            <v>Power Systems</v>
          </cell>
          <cell r="C968">
            <v>121</v>
          </cell>
          <cell r="D968" t="str">
            <v>Not A &amp; G</v>
          </cell>
          <cell r="E968">
            <v>1211</v>
          </cell>
          <cell r="F968" t="str">
            <v>Dsbn - Palatka Op</v>
          </cell>
          <cell r="G968" t="str">
            <v>BU</v>
          </cell>
          <cell r="H968" t="str">
            <v>I</v>
          </cell>
          <cell r="I968" t="str">
            <v>05475</v>
          </cell>
          <cell r="J968" t="str">
            <v>LINE SPEC</v>
          </cell>
          <cell r="K968">
            <v>2</v>
          </cell>
          <cell r="L968">
            <v>26.04</v>
          </cell>
          <cell r="M968">
            <v>52.08</v>
          </cell>
          <cell r="N968" t="str">
            <v>Line</v>
          </cell>
          <cell r="O968">
            <v>0</v>
          </cell>
          <cell r="P968">
            <v>0</v>
          </cell>
          <cell r="Q968">
            <v>0</v>
          </cell>
          <cell r="R968">
            <v>52.08</v>
          </cell>
          <cell r="S968">
            <v>0</v>
          </cell>
        </row>
        <row r="969">
          <cell r="B969" t="str">
            <v>Power Systems</v>
          </cell>
          <cell r="C969">
            <v>121</v>
          </cell>
          <cell r="D969" t="str">
            <v>Not A &amp; G</v>
          </cell>
          <cell r="E969">
            <v>1211</v>
          </cell>
          <cell r="F969" t="str">
            <v>Dsbn - Palatka Op</v>
          </cell>
          <cell r="G969" t="str">
            <v>BU</v>
          </cell>
          <cell r="H969" t="str">
            <v>I</v>
          </cell>
          <cell r="I969" t="str">
            <v>05944</v>
          </cell>
          <cell r="J969" t="str">
            <v>RESTORATION SPEC</v>
          </cell>
          <cell r="K969">
            <v>6</v>
          </cell>
          <cell r="L969">
            <v>26.3</v>
          </cell>
          <cell r="M969">
            <v>157.80000000000001</v>
          </cell>
          <cell r="N969" t="str">
            <v>Line</v>
          </cell>
          <cell r="O969">
            <v>0</v>
          </cell>
          <cell r="P969">
            <v>0</v>
          </cell>
          <cell r="Q969">
            <v>0</v>
          </cell>
          <cell r="R969">
            <v>157.80000000000001</v>
          </cell>
          <cell r="S969">
            <v>0</v>
          </cell>
        </row>
        <row r="970">
          <cell r="B970" t="str">
            <v>Power Systems</v>
          </cell>
          <cell r="C970">
            <v>121</v>
          </cell>
          <cell r="D970" t="str">
            <v>Not A &amp; G</v>
          </cell>
          <cell r="E970">
            <v>1211</v>
          </cell>
          <cell r="F970" t="str">
            <v>Dsbn - Palatka Op</v>
          </cell>
          <cell r="G970" t="str">
            <v>BU</v>
          </cell>
          <cell r="H970" t="str">
            <v>I</v>
          </cell>
          <cell r="I970" t="str">
            <v>05984</v>
          </cell>
          <cell r="J970" t="str">
            <v>SR LINE SPEC OL</v>
          </cell>
          <cell r="K970">
            <v>2</v>
          </cell>
          <cell r="L970">
            <v>27.37</v>
          </cell>
          <cell r="M970">
            <v>54.74</v>
          </cell>
          <cell r="N970" t="str">
            <v>Line</v>
          </cell>
          <cell r="O970">
            <v>0</v>
          </cell>
          <cell r="P970">
            <v>0</v>
          </cell>
          <cell r="Q970">
            <v>0</v>
          </cell>
          <cell r="R970">
            <v>54.74</v>
          </cell>
          <cell r="S970">
            <v>0</v>
          </cell>
        </row>
        <row r="971">
          <cell r="B971" t="str">
            <v>Power Systems</v>
          </cell>
          <cell r="C971">
            <v>121</v>
          </cell>
          <cell r="D971" t="str">
            <v>Not A &amp; G</v>
          </cell>
          <cell r="E971">
            <v>1211</v>
          </cell>
          <cell r="F971" t="str">
            <v>Dsbn - Palatka Op</v>
          </cell>
          <cell r="G971" t="str">
            <v>BU</v>
          </cell>
          <cell r="H971" t="str">
            <v>I</v>
          </cell>
          <cell r="I971" t="str">
            <v>05E75</v>
          </cell>
          <cell r="J971" t="str">
            <v>LINE SPEC EARLY</v>
          </cell>
          <cell r="K971">
            <v>3</v>
          </cell>
          <cell r="L971">
            <v>26.04</v>
          </cell>
          <cell r="M971">
            <v>78.12</v>
          </cell>
          <cell r="N971" t="str">
            <v>Line</v>
          </cell>
          <cell r="O971">
            <v>0</v>
          </cell>
          <cell r="P971">
            <v>0</v>
          </cell>
          <cell r="Q971">
            <v>0</v>
          </cell>
          <cell r="R971">
            <v>78.12</v>
          </cell>
          <cell r="S971">
            <v>0</v>
          </cell>
        </row>
        <row r="972">
          <cell r="B972" t="str">
            <v>Power Systems</v>
          </cell>
          <cell r="C972">
            <v>121</v>
          </cell>
          <cell r="D972" t="str">
            <v>Not A &amp; G</v>
          </cell>
          <cell r="E972">
            <v>1211</v>
          </cell>
          <cell r="F972" t="str">
            <v>Dsbn - Palatka Op</v>
          </cell>
          <cell r="G972" t="str">
            <v>BU</v>
          </cell>
          <cell r="H972" t="str">
            <v>I</v>
          </cell>
          <cell r="I972" t="str">
            <v>05E84</v>
          </cell>
          <cell r="J972" t="str">
            <v>SR LINE SPEC OL EARLY</v>
          </cell>
          <cell r="K972">
            <v>4</v>
          </cell>
          <cell r="L972">
            <v>27.37</v>
          </cell>
          <cell r="M972">
            <v>109.48</v>
          </cell>
          <cell r="N972" t="str">
            <v>Line</v>
          </cell>
          <cell r="O972">
            <v>0</v>
          </cell>
          <cell r="P972">
            <v>0</v>
          </cell>
          <cell r="Q972">
            <v>0</v>
          </cell>
          <cell r="R972">
            <v>109.48</v>
          </cell>
          <cell r="S972">
            <v>0</v>
          </cell>
        </row>
        <row r="973">
          <cell r="B973" t="str">
            <v>Power Systems</v>
          </cell>
          <cell r="C973">
            <v>731</v>
          </cell>
          <cell r="D973" t="str">
            <v>Not A &amp; G</v>
          </cell>
          <cell r="E973">
            <v>7311</v>
          </cell>
          <cell r="F973" t="str">
            <v>Dsbn - Pompano Operations</v>
          </cell>
          <cell r="G973" t="str">
            <v>BU</v>
          </cell>
          <cell r="H973" t="str">
            <v>I</v>
          </cell>
          <cell r="I973" t="str">
            <v>05475</v>
          </cell>
          <cell r="J973" t="str">
            <v>LINE SPEC</v>
          </cell>
          <cell r="K973">
            <v>2</v>
          </cell>
          <cell r="L973">
            <v>26.04</v>
          </cell>
          <cell r="M973">
            <v>52.08</v>
          </cell>
          <cell r="N973" t="str">
            <v>Line</v>
          </cell>
          <cell r="O973">
            <v>0</v>
          </cell>
          <cell r="P973">
            <v>0</v>
          </cell>
          <cell r="Q973">
            <v>0</v>
          </cell>
          <cell r="R973">
            <v>52.08</v>
          </cell>
          <cell r="S973">
            <v>0</v>
          </cell>
        </row>
        <row r="974">
          <cell r="B974" t="str">
            <v>Power Systems</v>
          </cell>
          <cell r="C974">
            <v>731</v>
          </cell>
          <cell r="D974" t="str">
            <v>Not A &amp; G</v>
          </cell>
          <cell r="E974">
            <v>7311</v>
          </cell>
          <cell r="F974" t="str">
            <v>Dsbn - Pompano Operations</v>
          </cell>
          <cell r="G974" t="str">
            <v>BU</v>
          </cell>
          <cell r="H974" t="str">
            <v>I</v>
          </cell>
          <cell r="I974" t="str">
            <v>05944</v>
          </cell>
          <cell r="J974" t="str">
            <v>RESTORATION SPEC</v>
          </cell>
          <cell r="K974">
            <v>13</v>
          </cell>
          <cell r="L974">
            <v>26.3</v>
          </cell>
          <cell r="M974">
            <v>341.90000000000003</v>
          </cell>
          <cell r="N974" t="str">
            <v>Line</v>
          </cell>
          <cell r="O974">
            <v>0</v>
          </cell>
          <cell r="P974">
            <v>0</v>
          </cell>
          <cell r="Q974">
            <v>0</v>
          </cell>
          <cell r="R974">
            <v>341.90000000000003</v>
          </cell>
          <cell r="S974">
            <v>0</v>
          </cell>
        </row>
        <row r="975">
          <cell r="B975" t="str">
            <v>Power Systems</v>
          </cell>
          <cell r="C975">
            <v>731</v>
          </cell>
          <cell r="D975" t="str">
            <v>Not A &amp; G</v>
          </cell>
          <cell r="E975">
            <v>7311</v>
          </cell>
          <cell r="F975" t="str">
            <v>Dsbn - Pompano Operations</v>
          </cell>
          <cell r="G975" t="str">
            <v>BU</v>
          </cell>
          <cell r="H975" t="str">
            <v>I</v>
          </cell>
          <cell r="I975" t="str">
            <v>05984</v>
          </cell>
          <cell r="J975" t="str">
            <v>SR LINE SPEC OL</v>
          </cell>
          <cell r="K975">
            <v>2</v>
          </cell>
          <cell r="L975">
            <v>27.37</v>
          </cell>
          <cell r="M975">
            <v>54.74</v>
          </cell>
          <cell r="N975" t="str">
            <v>Line</v>
          </cell>
          <cell r="O975">
            <v>0</v>
          </cell>
          <cell r="P975">
            <v>0</v>
          </cell>
          <cell r="Q975">
            <v>0</v>
          </cell>
          <cell r="R975">
            <v>54.74</v>
          </cell>
          <cell r="S975">
            <v>0</v>
          </cell>
        </row>
        <row r="976">
          <cell r="B976" t="str">
            <v>Power Systems</v>
          </cell>
          <cell r="C976">
            <v>731</v>
          </cell>
          <cell r="D976" t="str">
            <v>Not A &amp; G</v>
          </cell>
          <cell r="E976">
            <v>7311</v>
          </cell>
          <cell r="F976" t="str">
            <v>Dsbn - Pompano Operations</v>
          </cell>
          <cell r="G976" t="str">
            <v>BU</v>
          </cell>
          <cell r="H976" t="str">
            <v>I</v>
          </cell>
          <cell r="I976" t="str">
            <v>05E05</v>
          </cell>
          <cell r="J976" t="str">
            <v>OPERATION CLERK A STENO EARLY</v>
          </cell>
          <cell r="K976">
            <v>2</v>
          </cell>
          <cell r="L976">
            <v>20.12</v>
          </cell>
          <cell r="M976">
            <v>40.24</v>
          </cell>
          <cell r="N976" t="str">
            <v>Barg Unit Supp</v>
          </cell>
          <cell r="O976">
            <v>0</v>
          </cell>
          <cell r="P976">
            <v>0</v>
          </cell>
          <cell r="Q976">
            <v>40.24</v>
          </cell>
          <cell r="R976">
            <v>0</v>
          </cell>
          <cell r="S976">
            <v>0</v>
          </cell>
        </row>
        <row r="977">
          <cell r="B977" t="str">
            <v>Power Systems</v>
          </cell>
          <cell r="C977">
            <v>731</v>
          </cell>
          <cell r="D977" t="str">
            <v>Not A &amp; G</v>
          </cell>
          <cell r="E977">
            <v>7311</v>
          </cell>
          <cell r="F977" t="str">
            <v>Dsbn - Pompano Operations</v>
          </cell>
          <cell r="G977" t="str">
            <v>BU</v>
          </cell>
          <cell r="H977" t="str">
            <v>I</v>
          </cell>
          <cell r="I977" t="str">
            <v>05E37</v>
          </cell>
          <cell r="J977" t="str">
            <v>GROUND WORKER - EARLY</v>
          </cell>
          <cell r="K977">
            <v>1</v>
          </cell>
          <cell r="L977">
            <v>18.170000000000002</v>
          </cell>
          <cell r="M977">
            <v>18.170000000000002</v>
          </cell>
          <cell r="N977" t="str">
            <v>Line</v>
          </cell>
          <cell r="O977">
            <v>0</v>
          </cell>
          <cell r="P977">
            <v>0</v>
          </cell>
          <cell r="Q977">
            <v>0</v>
          </cell>
          <cell r="R977">
            <v>18.170000000000002</v>
          </cell>
          <cell r="S977">
            <v>0</v>
          </cell>
        </row>
        <row r="978">
          <cell r="B978" t="str">
            <v>Power Systems</v>
          </cell>
          <cell r="C978">
            <v>731</v>
          </cell>
          <cell r="D978" t="str">
            <v>Not A &amp; G</v>
          </cell>
          <cell r="E978">
            <v>7311</v>
          </cell>
          <cell r="F978" t="str">
            <v>Dsbn - Pompano Operations</v>
          </cell>
          <cell r="G978" t="str">
            <v>BU</v>
          </cell>
          <cell r="H978" t="str">
            <v>I</v>
          </cell>
          <cell r="I978" t="str">
            <v>05E37</v>
          </cell>
          <cell r="J978" t="str">
            <v>GROUND WORKER - EARLY</v>
          </cell>
          <cell r="K978">
            <v>4</v>
          </cell>
          <cell r="L978">
            <v>19.22</v>
          </cell>
          <cell r="M978">
            <v>76.88</v>
          </cell>
          <cell r="N978" t="str">
            <v>Line</v>
          </cell>
          <cell r="O978">
            <v>0</v>
          </cell>
          <cell r="P978">
            <v>0</v>
          </cell>
          <cell r="Q978">
            <v>0</v>
          </cell>
          <cell r="R978">
            <v>76.88</v>
          </cell>
          <cell r="S978">
            <v>0</v>
          </cell>
        </row>
        <row r="979">
          <cell r="B979" t="str">
            <v>Power Systems</v>
          </cell>
          <cell r="C979">
            <v>731</v>
          </cell>
          <cell r="D979" t="str">
            <v>Not A &amp; G</v>
          </cell>
          <cell r="E979">
            <v>7311</v>
          </cell>
          <cell r="F979" t="str">
            <v>Dsbn - Pompano Operations</v>
          </cell>
          <cell r="G979" t="str">
            <v>BU</v>
          </cell>
          <cell r="H979" t="str">
            <v>I</v>
          </cell>
          <cell r="I979" t="str">
            <v>05E37</v>
          </cell>
          <cell r="J979" t="str">
            <v>GROUND WORKER - EARLY</v>
          </cell>
          <cell r="K979">
            <v>1</v>
          </cell>
          <cell r="L979">
            <v>22.51</v>
          </cell>
          <cell r="M979">
            <v>22.51</v>
          </cell>
          <cell r="N979" t="str">
            <v>Line</v>
          </cell>
          <cell r="O979">
            <v>0</v>
          </cell>
          <cell r="P979">
            <v>0</v>
          </cell>
          <cell r="Q979">
            <v>0</v>
          </cell>
          <cell r="R979">
            <v>22.51</v>
          </cell>
          <cell r="S979">
            <v>0</v>
          </cell>
        </row>
        <row r="980">
          <cell r="B980" t="str">
            <v>Power Systems</v>
          </cell>
          <cell r="C980">
            <v>731</v>
          </cell>
          <cell r="D980" t="str">
            <v>Not A &amp; G</v>
          </cell>
          <cell r="E980">
            <v>7311</v>
          </cell>
          <cell r="F980" t="str">
            <v>Dsbn - Pompano Operations</v>
          </cell>
          <cell r="G980" t="str">
            <v>BU</v>
          </cell>
          <cell r="H980" t="str">
            <v>I</v>
          </cell>
          <cell r="I980" t="str">
            <v>05E37</v>
          </cell>
          <cell r="J980" t="str">
            <v>GROUND WORKER - EARLY</v>
          </cell>
          <cell r="K980">
            <v>1</v>
          </cell>
          <cell r="L980">
            <v>24.72</v>
          </cell>
          <cell r="M980">
            <v>24.72</v>
          </cell>
          <cell r="N980" t="str">
            <v>Line</v>
          </cell>
          <cell r="O980">
            <v>0</v>
          </cell>
          <cell r="P980">
            <v>0</v>
          </cell>
          <cell r="Q980">
            <v>0</v>
          </cell>
          <cell r="R980">
            <v>24.72</v>
          </cell>
          <cell r="S980">
            <v>0</v>
          </cell>
        </row>
        <row r="981">
          <cell r="B981" t="str">
            <v>Power Systems</v>
          </cell>
          <cell r="C981">
            <v>731</v>
          </cell>
          <cell r="D981" t="str">
            <v>Not A &amp; G</v>
          </cell>
          <cell r="E981">
            <v>7311</v>
          </cell>
          <cell r="F981" t="str">
            <v>Dsbn - Pompano Operations</v>
          </cell>
          <cell r="G981" t="str">
            <v>BU</v>
          </cell>
          <cell r="H981" t="str">
            <v>I</v>
          </cell>
          <cell r="I981" t="str">
            <v>05E40</v>
          </cell>
          <cell r="J981" t="str">
            <v>CABLE SPLICER - EARLY</v>
          </cell>
          <cell r="K981">
            <v>5</v>
          </cell>
          <cell r="L981">
            <v>26.3</v>
          </cell>
          <cell r="M981">
            <v>131.5</v>
          </cell>
          <cell r="N981" t="str">
            <v>Line</v>
          </cell>
          <cell r="O981">
            <v>0</v>
          </cell>
          <cell r="P981">
            <v>0</v>
          </cell>
          <cell r="Q981">
            <v>0</v>
          </cell>
          <cell r="R981">
            <v>131.5</v>
          </cell>
          <cell r="S981">
            <v>0</v>
          </cell>
        </row>
        <row r="982">
          <cell r="B982" t="str">
            <v>Power Systems</v>
          </cell>
          <cell r="C982">
            <v>731</v>
          </cell>
          <cell r="D982" t="str">
            <v>Not A &amp; G</v>
          </cell>
          <cell r="E982">
            <v>7311</v>
          </cell>
          <cell r="F982" t="str">
            <v>Dsbn - Pompano Operations</v>
          </cell>
          <cell r="G982" t="str">
            <v>BU</v>
          </cell>
          <cell r="H982" t="str">
            <v>I</v>
          </cell>
          <cell r="I982" t="str">
            <v>05E53</v>
          </cell>
          <cell r="J982" t="str">
            <v>TRUCK ATTENDANT EARLY</v>
          </cell>
          <cell r="K982">
            <v>1</v>
          </cell>
          <cell r="L982">
            <v>18.170000000000002</v>
          </cell>
          <cell r="M982">
            <v>18.170000000000002</v>
          </cell>
          <cell r="N982" t="str">
            <v>Barg Unit Supp</v>
          </cell>
          <cell r="O982">
            <v>0</v>
          </cell>
          <cell r="P982">
            <v>0</v>
          </cell>
          <cell r="Q982">
            <v>18.170000000000002</v>
          </cell>
          <cell r="R982">
            <v>0</v>
          </cell>
          <cell r="S982">
            <v>0</v>
          </cell>
        </row>
        <row r="983">
          <cell r="B983" t="str">
            <v>Power Systems</v>
          </cell>
          <cell r="C983">
            <v>731</v>
          </cell>
          <cell r="D983" t="str">
            <v>Not A &amp; G</v>
          </cell>
          <cell r="E983">
            <v>7311</v>
          </cell>
          <cell r="F983" t="str">
            <v>Dsbn - Pompano Operations</v>
          </cell>
          <cell r="G983" t="str">
            <v>BU</v>
          </cell>
          <cell r="H983" t="str">
            <v>I</v>
          </cell>
          <cell r="I983" t="str">
            <v>05E53</v>
          </cell>
          <cell r="J983" t="str">
            <v>TRUCK ATTENDANT EARLY</v>
          </cell>
          <cell r="K983">
            <v>1</v>
          </cell>
          <cell r="L983">
            <v>19.600000000000001</v>
          </cell>
          <cell r="M983">
            <v>19.600000000000001</v>
          </cell>
          <cell r="N983" t="str">
            <v>Barg Unit Supp</v>
          </cell>
          <cell r="O983">
            <v>0</v>
          </cell>
          <cell r="P983">
            <v>0</v>
          </cell>
          <cell r="Q983">
            <v>19.600000000000001</v>
          </cell>
          <cell r="R983">
            <v>0</v>
          </cell>
          <cell r="S983">
            <v>0</v>
          </cell>
        </row>
        <row r="984">
          <cell r="B984" t="str">
            <v>Power Systems</v>
          </cell>
          <cell r="C984">
            <v>731</v>
          </cell>
          <cell r="D984" t="str">
            <v>Not A &amp; G</v>
          </cell>
          <cell r="E984">
            <v>7311</v>
          </cell>
          <cell r="F984" t="str">
            <v>Dsbn - Pompano Operations</v>
          </cell>
          <cell r="G984" t="str">
            <v>BU</v>
          </cell>
          <cell r="H984" t="str">
            <v>I</v>
          </cell>
          <cell r="I984" t="str">
            <v>05E58</v>
          </cell>
          <cell r="J984" t="str">
            <v>DISPATCHER CLERK EARLY</v>
          </cell>
          <cell r="K984">
            <v>1</v>
          </cell>
          <cell r="L984">
            <v>20.25</v>
          </cell>
          <cell r="M984">
            <v>20.25</v>
          </cell>
          <cell r="N984" t="str">
            <v>Barg Unit Supp</v>
          </cell>
          <cell r="O984">
            <v>0</v>
          </cell>
          <cell r="P984">
            <v>0</v>
          </cell>
          <cell r="Q984">
            <v>20.25</v>
          </cell>
          <cell r="R984">
            <v>0</v>
          </cell>
          <cell r="S984">
            <v>0</v>
          </cell>
        </row>
        <row r="985">
          <cell r="B985" t="str">
            <v>Power Systems</v>
          </cell>
          <cell r="C985">
            <v>731</v>
          </cell>
          <cell r="D985" t="str">
            <v>Not A &amp; G</v>
          </cell>
          <cell r="E985">
            <v>7311</v>
          </cell>
          <cell r="F985" t="str">
            <v>Dsbn - Pompano Operations</v>
          </cell>
          <cell r="G985" t="str">
            <v>BU</v>
          </cell>
          <cell r="H985" t="str">
            <v>I</v>
          </cell>
          <cell r="I985" t="str">
            <v>05E75</v>
          </cell>
          <cell r="J985" t="str">
            <v>LINE SPEC EARLY</v>
          </cell>
          <cell r="K985">
            <v>23</v>
          </cell>
          <cell r="L985">
            <v>26.04</v>
          </cell>
          <cell r="M985">
            <v>598.91999999999996</v>
          </cell>
          <cell r="N985" t="str">
            <v>Line</v>
          </cell>
          <cell r="O985">
            <v>0</v>
          </cell>
          <cell r="P985">
            <v>0</v>
          </cell>
          <cell r="Q985">
            <v>0</v>
          </cell>
          <cell r="R985">
            <v>598.91999999999996</v>
          </cell>
          <cell r="S985">
            <v>0</v>
          </cell>
        </row>
        <row r="986">
          <cell r="B986" t="str">
            <v>Power Systems</v>
          </cell>
          <cell r="C986">
            <v>731</v>
          </cell>
          <cell r="D986" t="str">
            <v>Not A &amp; G</v>
          </cell>
          <cell r="E986">
            <v>7311</v>
          </cell>
          <cell r="F986" t="str">
            <v>Dsbn - Pompano Operations</v>
          </cell>
          <cell r="G986" t="str">
            <v>BU</v>
          </cell>
          <cell r="H986" t="str">
            <v>I</v>
          </cell>
          <cell r="I986" t="str">
            <v>05E84</v>
          </cell>
          <cell r="J986" t="str">
            <v>SR LINE SPEC OL EARLY</v>
          </cell>
          <cell r="K986">
            <v>15</v>
          </cell>
          <cell r="L986">
            <v>27.37</v>
          </cell>
          <cell r="M986">
            <v>410.55</v>
          </cell>
          <cell r="N986" t="str">
            <v>Line</v>
          </cell>
          <cell r="O986">
            <v>0</v>
          </cell>
          <cell r="P986">
            <v>0</v>
          </cell>
          <cell r="Q986">
            <v>0</v>
          </cell>
          <cell r="R986">
            <v>410.55</v>
          </cell>
          <cell r="S986">
            <v>0</v>
          </cell>
        </row>
        <row r="987">
          <cell r="B987" t="str">
            <v>Power Systems</v>
          </cell>
          <cell r="C987">
            <v>731</v>
          </cell>
          <cell r="D987" t="str">
            <v>Not A &amp; G</v>
          </cell>
          <cell r="E987">
            <v>7311</v>
          </cell>
          <cell r="F987" t="str">
            <v>Dsbn - Pompano Operations</v>
          </cell>
          <cell r="G987" t="str">
            <v>BU</v>
          </cell>
          <cell r="H987" t="str">
            <v>I</v>
          </cell>
          <cell r="I987" t="str">
            <v>05E85</v>
          </cell>
          <cell r="J987" t="str">
            <v>OPERATION CLERK A EARLY</v>
          </cell>
          <cell r="K987">
            <v>1</v>
          </cell>
          <cell r="L987">
            <v>19.96</v>
          </cell>
          <cell r="M987">
            <v>19.96</v>
          </cell>
          <cell r="N987" t="str">
            <v>Barg Unit Supp</v>
          </cell>
          <cell r="O987">
            <v>0</v>
          </cell>
          <cell r="P987">
            <v>0</v>
          </cell>
          <cell r="Q987">
            <v>19.96</v>
          </cell>
          <cell r="R987">
            <v>0</v>
          </cell>
          <cell r="S987">
            <v>0</v>
          </cell>
        </row>
        <row r="988">
          <cell r="B988" t="str">
            <v>Power Systems</v>
          </cell>
          <cell r="C988">
            <v>731</v>
          </cell>
          <cell r="D988" t="str">
            <v>Not A &amp; G</v>
          </cell>
          <cell r="E988">
            <v>7311</v>
          </cell>
          <cell r="F988" t="str">
            <v>Dsbn - Pompano Operations</v>
          </cell>
          <cell r="G988" t="str">
            <v>BU</v>
          </cell>
          <cell r="H988" t="str">
            <v>I</v>
          </cell>
          <cell r="I988" t="str">
            <v>05L84</v>
          </cell>
          <cell r="J988" t="str">
            <v>SR LINE SPEC OL LATE</v>
          </cell>
          <cell r="K988">
            <v>1</v>
          </cell>
          <cell r="L988">
            <v>27.37</v>
          </cell>
          <cell r="M988">
            <v>27.37</v>
          </cell>
          <cell r="N988" t="str">
            <v>Line</v>
          </cell>
          <cell r="O988">
            <v>0</v>
          </cell>
          <cell r="P988">
            <v>0</v>
          </cell>
          <cell r="Q988">
            <v>0</v>
          </cell>
          <cell r="R988">
            <v>27.37</v>
          </cell>
          <cell r="S988">
            <v>0</v>
          </cell>
        </row>
        <row r="989">
          <cell r="B989" t="str">
            <v>Power Systems</v>
          </cell>
          <cell r="C989">
            <v>736</v>
          </cell>
          <cell r="D989" t="str">
            <v>Not A &amp; G</v>
          </cell>
          <cell r="E989">
            <v>7319</v>
          </cell>
          <cell r="F989" t="str">
            <v>Dsbn - Pompano Supv/Design</v>
          </cell>
          <cell r="G989" t="str">
            <v>XM</v>
          </cell>
          <cell r="H989" t="str">
            <v>S</v>
          </cell>
          <cell r="I989" t="str">
            <v>01M05</v>
          </cell>
          <cell r="J989" t="str">
            <v>DISTRIBUTION SUPV I</v>
          </cell>
          <cell r="K989">
            <v>1</v>
          </cell>
          <cell r="L989">
            <v>40.880000000000003</v>
          </cell>
          <cell r="M989">
            <v>40.880000000000003</v>
          </cell>
          <cell r="N989" t="str">
            <v>Spv/Sup</v>
          </cell>
          <cell r="O989">
            <v>0</v>
          </cell>
          <cell r="P989">
            <v>40.880000000000003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Power Systems</v>
          </cell>
          <cell r="C990">
            <v>736</v>
          </cell>
          <cell r="D990" t="str">
            <v>Not A &amp; G</v>
          </cell>
          <cell r="E990">
            <v>7319</v>
          </cell>
          <cell r="F990" t="str">
            <v>Dsbn - Pompano Supv/Design</v>
          </cell>
          <cell r="G990" t="str">
            <v>XM</v>
          </cell>
          <cell r="H990" t="str">
            <v>I</v>
          </cell>
          <cell r="I990" t="str">
            <v>01MB6</v>
          </cell>
          <cell r="J990" t="str">
            <v>SYSTEM PROJECT MGR</v>
          </cell>
          <cell r="K990">
            <v>1</v>
          </cell>
          <cell r="L990">
            <v>28.4</v>
          </cell>
          <cell r="M990">
            <v>28.4</v>
          </cell>
          <cell r="N990" t="str">
            <v>Spv/Sup</v>
          </cell>
          <cell r="O990">
            <v>0</v>
          </cell>
          <cell r="P990">
            <v>28.4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Power Systems</v>
          </cell>
          <cell r="C991">
            <v>736</v>
          </cell>
          <cell r="D991" t="str">
            <v>Not A &amp; G</v>
          </cell>
          <cell r="E991">
            <v>7319</v>
          </cell>
          <cell r="F991" t="str">
            <v>Dsbn - Pompano Supv/Design</v>
          </cell>
          <cell r="G991" t="str">
            <v>XM</v>
          </cell>
          <cell r="H991" t="str">
            <v>I</v>
          </cell>
          <cell r="I991" t="str">
            <v>01MC6</v>
          </cell>
          <cell r="J991" t="str">
            <v>PROJECT DESIGNER I</v>
          </cell>
          <cell r="K991">
            <v>1</v>
          </cell>
          <cell r="L991">
            <v>24.09</v>
          </cell>
          <cell r="M991">
            <v>24.09</v>
          </cell>
          <cell r="N991" t="str">
            <v>Spv/Sup</v>
          </cell>
          <cell r="O991">
            <v>0</v>
          </cell>
          <cell r="P991">
            <v>24.09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Power Systems</v>
          </cell>
          <cell r="C992">
            <v>736</v>
          </cell>
          <cell r="D992" t="str">
            <v>Not A &amp; G</v>
          </cell>
          <cell r="E992">
            <v>7319</v>
          </cell>
          <cell r="F992" t="str">
            <v>Dsbn - Pompano Supv/Design</v>
          </cell>
          <cell r="G992" t="str">
            <v>XM</v>
          </cell>
          <cell r="H992" t="str">
            <v>I</v>
          </cell>
          <cell r="I992" t="str">
            <v>01MC6</v>
          </cell>
          <cell r="J992" t="str">
            <v>PROJECT DESIGNER I</v>
          </cell>
          <cell r="K992">
            <v>1</v>
          </cell>
          <cell r="L992">
            <v>25.23</v>
          </cell>
          <cell r="M992">
            <v>25.23</v>
          </cell>
          <cell r="N992" t="str">
            <v>Spv/Sup</v>
          </cell>
          <cell r="O992">
            <v>0</v>
          </cell>
          <cell r="P992">
            <v>25.23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Power Systems</v>
          </cell>
          <cell r="C993">
            <v>736</v>
          </cell>
          <cell r="D993" t="str">
            <v>Not A &amp; G</v>
          </cell>
          <cell r="E993">
            <v>7319</v>
          </cell>
          <cell r="F993" t="str">
            <v>Dsbn - Pompano Supv/Design</v>
          </cell>
          <cell r="G993" t="str">
            <v>XM</v>
          </cell>
          <cell r="H993" t="str">
            <v>I</v>
          </cell>
          <cell r="I993" t="str">
            <v>01MC6</v>
          </cell>
          <cell r="J993" t="str">
            <v>PROJECT DESIGNER I</v>
          </cell>
          <cell r="K993">
            <v>1</v>
          </cell>
          <cell r="L993">
            <v>25.5</v>
          </cell>
          <cell r="M993">
            <v>25.5</v>
          </cell>
          <cell r="N993" t="str">
            <v>Spv/Sup</v>
          </cell>
          <cell r="O993">
            <v>0</v>
          </cell>
          <cell r="P993">
            <v>25.5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Power Systems</v>
          </cell>
          <cell r="C994">
            <v>736</v>
          </cell>
          <cell r="D994" t="str">
            <v>Not A &amp; G</v>
          </cell>
          <cell r="E994">
            <v>7319</v>
          </cell>
          <cell r="F994" t="str">
            <v>Dsbn - Pompano Supv/Design</v>
          </cell>
          <cell r="G994" t="str">
            <v>XM</v>
          </cell>
          <cell r="H994" t="str">
            <v>I</v>
          </cell>
          <cell r="I994" t="str">
            <v>01MD5</v>
          </cell>
          <cell r="J994" t="str">
            <v>CUSTOMER PROJECT MGR II</v>
          </cell>
          <cell r="K994">
            <v>1</v>
          </cell>
          <cell r="L994">
            <v>22</v>
          </cell>
          <cell r="M994">
            <v>22</v>
          </cell>
          <cell r="N994" t="str">
            <v>Spv/Sup</v>
          </cell>
          <cell r="O994">
            <v>0</v>
          </cell>
          <cell r="P994">
            <v>22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Power Systems</v>
          </cell>
          <cell r="C995">
            <v>736</v>
          </cell>
          <cell r="D995" t="str">
            <v>Not A &amp; G</v>
          </cell>
          <cell r="E995">
            <v>7319</v>
          </cell>
          <cell r="F995" t="str">
            <v>Dsbn - Pompano Supv/Design</v>
          </cell>
          <cell r="G995" t="str">
            <v>XM</v>
          </cell>
          <cell r="H995" t="str">
            <v>I</v>
          </cell>
          <cell r="I995" t="str">
            <v>01MD5</v>
          </cell>
          <cell r="J995" t="str">
            <v>CUSTOMER PROJECT MGR II</v>
          </cell>
          <cell r="K995">
            <v>1</v>
          </cell>
          <cell r="L995">
            <v>23.33</v>
          </cell>
          <cell r="M995">
            <v>23.33</v>
          </cell>
          <cell r="N995" t="str">
            <v>Spv/Sup</v>
          </cell>
          <cell r="O995">
            <v>0</v>
          </cell>
          <cell r="P995">
            <v>23.33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Power Systems</v>
          </cell>
          <cell r="C996">
            <v>736</v>
          </cell>
          <cell r="D996" t="str">
            <v>Not A &amp; G</v>
          </cell>
          <cell r="E996">
            <v>7319</v>
          </cell>
          <cell r="F996" t="str">
            <v>Dsbn - Pompano Supv/Design</v>
          </cell>
          <cell r="G996" t="str">
            <v>XM</v>
          </cell>
          <cell r="H996" t="str">
            <v>I</v>
          </cell>
          <cell r="I996" t="str">
            <v>01MD6</v>
          </cell>
          <cell r="J996" t="str">
            <v>CUSTOMER PROJECT MGR I</v>
          </cell>
          <cell r="K996">
            <v>1</v>
          </cell>
          <cell r="L996">
            <v>25.81</v>
          </cell>
          <cell r="M996">
            <v>25.81</v>
          </cell>
          <cell r="N996" t="str">
            <v>Spv/Sup</v>
          </cell>
          <cell r="O996">
            <v>0</v>
          </cell>
          <cell r="P996">
            <v>25.81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Power Systems</v>
          </cell>
          <cell r="C997">
            <v>736</v>
          </cell>
          <cell r="D997" t="str">
            <v>Not A &amp; G</v>
          </cell>
          <cell r="E997">
            <v>7319</v>
          </cell>
          <cell r="F997" t="str">
            <v>Dsbn - Pompano Supv/Design</v>
          </cell>
          <cell r="G997" t="str">
            <v>XM</v>
          </cell>
          <cell r="H997" t="str">
            <v>I</v>
          </cell>
          <cell r="I997" t="str">
            <v>01MD7</v>
          </cell>
          <cell r="J997" t="str">
            <v>CUSTOMER PROJECT MGR</v>
          </cell>
          <cell r="K997">
            <v>1</v>
          </cell>
          <cell r="L997">
            <v>29.63</v>
          </cell>
          <cell r="M997">
            <v>29.63</v>
          </cell>
          <cell r="N997" t="str">
            <v>Spv/Sup</v>
          </cell>
          <cell r="O997">
            <v>0</v>
          </cell>
          <cell r="P997">
            <v>29.63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Power Systems</v>
          </cell>
          <cell r="C998">
            <v>736</v>
          </cell>
          <cell r="D998" t="str">
            <v>Not A &amp; G</v>
          </cell>
          <cell r="E998">
            <v>7319</v>
          </cell>
          <cell r="F998" t="str">
            <v>Dsbn - Pompano Supv/Design</v>
          </cell>
          <cell r="G998" t="str">
            <v>XM</v>
          </cell>
          <cell r="H998" t="str">
            <v>M</v>
          </cell>
          <cell r="I998" t="str">
            <v>01ME3</v>
          </cell>
          <cell r="J998" t="str">
            <v>DISTRIBUTION AREA MGR I</v>
          </cell>
          <cell r="K998">
            <v>1</v>
          </cell>
          <cell r="L998">
            <v>55.84</v>
          </cell>
          <cell r="M998">
            <v>55.84</v>
          </cell>
          <cell r="N998" t="str">
            <v>Spv/Sup</v>
          </cell>
          <cell r="O998">
            <v>0</v>
          </cell>
          <cell r="P998">
            <v>55.84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Power Systems</v>
          </cell>
          <cell r="C999">
            <v>736</v>
          </cell>
          <cell r="D999" t="str">
            <v>Not A &amp; G</v>
          </cell>
          <cell r="E999">
            <v>7319</v>
          </cell>
          <cell r="F999" t="str">
            <v>Dsbn - Pompano Supv/Design</v>
          </cell>
          <cell r="G999" t="str">
            <v>XM</v>
          </cell>
          <cell r="H999" t="str">
            <v>I</v>
          </cell>
          <cell r="I999" t="str">
            <v>01ME6</v>
          </cell>
          <cell r="J999" t="str">
            <v>PROJECT DESIGNER II</v>
          </cell>
          <cell r="K999">
            <v>1</v>
          </cell>
          <cell r="L999">
            <v>23.28</v>
          </cell>
          <cell r="M999">
            <v>23.28</v>
          </cell>
          <cell r="N999" t="str">
            <v>Spv/Sup</v>
          </cell>
          <cell r="O999">
            <v>0</v>
          </cell>
          <cell r="P999">
            <v>23.28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Power Systems</v>
          </cell>
          <cell r="C1000">
            <v>736</v>
          </cell>
          <cell r="D1000" t="str">
            <v>Not A &amp; G</v>
          </cell>
          <cell r="E1000">
            <v>7319</v>
          </cell>
          <cell r="F1000" t="str">
            <v>Dsbn - Pompano Supv/Design</v>
          </cell>
          <cell r="G1000" t="str">
            <v>XM</v>
          </cell>
          <cell r="H1000" t="str">
            <v>I</v>
          </cell>
          <cell r="I1000" t="str">
            <v>01ME6</v>
          </cell>
          <cell r="J1000" t="str">
            <v>PROJECT DESIGNER II</v>
          </cell>
          <cell r="K1000">
            <v>1</v>
          </cell>
          <cell r="L1000">
            <v>23.33</v>
          </cell>
          <cell r="M1000">
            <v>23.33</v>
          </cell>
          <cell r="N1000" t="str">
            <v>Spv/Sup</v>
          </cell>
          <cell r="O1000">
            <v>0</v>
          </cell>
          <cell r="P1000">
            <v>23.33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Power Systems</v>
          </cell>
          <cell r="C1001">
            <v>736</v>
          </cell>
          <cell r="D1001" t="str">
            <v>Not A &amp; G</v>
          </cell>
          <cell r="E1001">
            <v>7319</v>
          </cell>
          <cell r="F1001" t="str">
            <v>Dsbn - Pompano Supv/Design</v>
          </cell>
          <cell r="G1001" t="str">
            <v>XM</v>
          </cell>
          <cell r="H1001" t="str">
            <v>I</v>
          </cell>
          <cell r="I1001" t="str">
            <v>01MF6</v>
          </cell>
          <cell r="J1001" t="str">
            <v>ASSOCIATE PROJECT DESIGNER</v>
          </cell>
          <cell r="K1001">
            <v>1</v>
          </cell>
          <cell r="L1001">
            <v>18.21</v>
          </cell>
          <cell r="M1001">
            <v>18.21</v>
          </cell>
          <cell r="N1001" t="str">
            <v>Spv/Sup</v>
          </cell>
          <cell r="O1001">
            <v>0</v>
          </cell>
          <cell r="P1001">
            <v>18.21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Power Systems</v>
          </cell>
          <cell r="C1002">
            <v>736</v>
          </cell>
          <cell r="D1002" t="str">
            <v>Not A &amp; G</v>
          </cell>
          <cell r="E1002">
            <v>7319</v>
          </cell>
          <cell r="F1002" t="str">
            <v>Dsbn - Pompano Supv/Design</v>
          </cell>
          <cell r="G1002" t="str">
            <v>XM</v>
          </cell>
          <cell r="H1002" t="str">
            <v>I</v>
          </cell>
          <cell r="I1002" t="str">
            <v>01MF6</v>
          </cell>
          <cell r="J1002" t="str">
            <v>ASSOCIATE PROJECT DESIGNER</v>
          </cell>
          <cell r="K1002">
            <v>1</v>
          </cell>
          <cell r="L1002">
            <v>19.3</v>
          </cell>
          <cell r="M1002">
            <v>19.3</v>
          </cell>
          <cell r="N1002" t="str">
            <v>Spv/Sup</v>
          </cell>
          <cell r="O1002">
            <v>0</v>
          </cell>
          <cell r="P1002">
            <v>19.3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Power Systems</v>
          </cell>
          <cell r="C1003">
            <v>736</v>
          </cell>
          <cell r="D1003" t="str">
            <v>Not A &amp; G</v>
          </cell>
          <cell r="E1003">
            <v>7319</v>
          </cell>
          <cell r="F1003" t="str">
            <v>Dsbn - Pompano Supv/Design</v>
          </cell>
          <cell r="G1003" t="str">
            <v>XM</v>
          </cell>
          <cell r="H1003" t="str">
            <v>I</v>
          </cell>
          <cell r="I1003" t="str">
            <v>01MF6</v>
          </cell>
          <cell r="J1003" t="str">
            <v>ASSOCIATE PROJECT DESIGNER</v>
          </cell>
          <cell r="K1003">
            <v>1</v>
          </cell>
          <cell r="L1003">
            <v>19.809999999999999</v>
          </cell>
          <cell r="M1003">
            <v>19.809999999999999</v>
          </cell>
          <cell r="N1003" t="str">
            <v>Spv/Sup</v>
          </cell>
          <cell r="O1003">
            <v>0</v>
          </cell>
          <cell r="P1003">
            <v>19.809999999999999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Power Systems</v>
          </cell>
          <cell r="C1004">
            <v>736</v>
          </cell>
          <cell r="D1004" t="str">
            <v>Not A &amp; G</v>
          </cell>
          <cell r="E1004">
            <v>7319</v>
          </cell>
          <cell r="F1004" t="str">
            <v>Dsbn - Pompano Supv/Design</v>
          </cell>
          <cell r="G1004" t="str">
            <v>XM</v>
          </cell>
          <cell r="H1004" t="str">
            <v>I</v>
          </cell>
          <cell r="I1004" t="str">
            <v>01MF6</v>
          </cell>
          <cell r="J1004" t="str">
            <v>ASSOCIATE PROJECT DESIGNER</v>
          </cell>
          <cell r="K1004">
            <v>1</v>
          </cell>
          <cell r="L1004">
            <v>19.93</v>
          </cell>
          <cell r="M1004">
            <v>19.93</v>
          </cell>
          <cell r="N1004" t="str">
            <v>Spv/Sup</v>
          </cell>
          <cell r="O1004">
            <v>0</v>
          </cell>
          <cell r="P1004">
            <v>19.93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Power Systems</v>
          </cell>
          <cell r="C1005">
            <v>736</v>
          </cell>
          <cell r="D1005" t="str">
            <v>Not A &amp; G</v>
          </cell>
          <cell r="E1005">
            <v>7319</v>
          </cell>
          <cell r="F1005" t="str">
            <v>Dsbn - Pompano Supv/Design</v>
          </cell>
          <cell r="G1005" t="str">
            <v>XM</v>
          </cell>
          <cell r="H1005" t="str">
            <v>S</v>
          </cell>
          <cell r="I1005" t="str">
            <v>01MP5</v>
          </cell>
          <cell r="J1005" t="str">
            <v>DISTRIBUTION SUPV II</v>
          </cell>
          <cell r="K1005">
            <v>1</v>
          </cell>
          <cell r="L1005">
            <v>34.6</v>
          </cell>
          <cell r="M1005">
            <v>34.6</v>
          </cell>
          <cell r="N1005" t="str">
            <v>Spv/Sup</v>
          </cell>
          <cell r="O1005">
            <v>0</v>
          </cell>
          <cell r="P1005">
            <v>34.6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Power Systems</v>
          </cell>
          <cell r="C1006">
            <v>736</v>
          </cell>
          <cell r="D1006" t="str">
            <v>Not A &amp; G</v>
          </cell>
          <cell r="E1006">
            <v>7319</v>
          </cell>
          <cell r="F1006" t="str">
            <v>Dsbn - Pompano Supv/Design</v>
          </cell>
          <cell r="G1006" t="str">
            <v>XM</v>
          </cell>
          <cell r="H1006" t="str">
            <v>S</v>
          </cell>
          <cell r="I1006" t="str">
            <v>01MP5</v>
          </cell>
          <cell r="J1006" t="str">
            <v>DISTRIBUTION SUPV II</v>
          </cell>
          <cell r="K1006">
            <v>1</v>
          </cell>
          <cell r="L1006">
            <v>35.74</v>
          </cell>
          <cell r="M1006">
            <v>35.74</v>
          </cell>
          <cell r="N1006" t="str">
            <v>Spv/Sup</v>
          </cell>
          <cell r="O1006">
            <v>0</v>
          </cell>
          <cell r="P1006">
            <v>35.74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Power Systems</v>
          </cell>
          <cell r="C1007">
            <v>736</v>
          </cell>
          <cell r="D1007" t="str">
            <v>Not A &amp; G</v>
          </cell>
          <cell r="E1007">
            <v>7319</v>
          </cell>
          <cell r="F1007" t="str">
            <v>Dsbn - Pompano Supv/Design</v>
          </cell>
          <cell r="G1007" t="str">
            <v>XM</v>
          </cell>
          <cell r="H1007" t="str">
            <v>S</v>
          </cell>
          <cell r="I1007" t="str">
            <v>01MP5</v>
          </cell>
          <cell r="J1007" t="str">
            <v>DISTRIBUTION SUPV II</v>
          </cell>
          <cell r="K1007">
            <v>1</v>
          </cell>
          <cell r="L1007">
            <v>35.99</v>
          </cell>
          <cell r="M1007">
            <v>35.99</v>
          </cell>
          <cell r="N1007" t="str">
            <v>Spv/Sup</v>
          </cell>
          <cell r="O1007">
            <v>0</v>
          </cell>
          <cell r="P1007">
            <v>35.99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Power Systems</v>
          </cell>
          <cell r="C1008">
            <v>736</v>
          </cell>
          <cell r="D1008" t="str">
            <v>Not A &amp; G</v>
          </cell>
          <cell r="E1008">
            <v>7319</v>
          </cell>
          <cell r="F1008" t="str">
            <v>Dsbn - Pompano Supv/Design</v>
          </cell>
          <cell r="G1008" t="str">
            <v>XM</v>
          </cell>
          <cell r="H1008" t="str">
            <v>S</v>
          </cell>
          <cell r="I1008" t="str">
            <v>01MP5</v>
          </cell>
          <cell r="J1008" t="str">
            <v>DISTRIBUTION SUPV II</v>
          </cell>
          <cell r="K1008">
            <v>1</v>
          </cell>
          <cell r="L1008">
            <v>36.01</v>
          </cell>
          <cell r="M1008">
            <v>36.01</v>
          </cell>
          <cell r="N1008" t="str">
            <v>Spv/Sup</v>
          </cell>
          <cell r="O1008">
            <v>0</v>
          </cell>
          <cell r="P1008">
            <v>36.01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Power Systems</v>
          </cell>
          <cell r="C1009">
            <v>736</v>
          </cell>
          <cell r="D1009" t="str">
            <v>Not A &amp; G</v>
          </cell>
          <cell r="E1009">
            <v>7319</v>
          </cell>
          <cell r="F1009" t="str">
            <v>Dsbn - Pompano Supv/Design</v>
          </cell>
          <cell r="G1009" t="str">
            <v>XM</v>
          </cell>
          <cell r="H1009" t="str">
            <v>S</v>
          </cell>
          <cell r="I1009" t="str">
            <v>01MP5</v>
          </cell>
          <cell r="J1009" t="str">
            <v>DISTRIBUTION SUPV II</v>
          </cell>
          <cell r="K1009">
            <v>1</v>
          </cell>
          <cell r="L1009">
            <v>36.04</v>
          </cell>
          <cell r="M1009">
            <v>36.04</v>
          </cell>
          <cell r="N1009" t="str">
            <v>Spv/Sup</v>
          </cell>
          <cell r="O1009">
            <v>0</v>
          </cell>
          <cell r="P1009">
            <v>36.04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Power Systems</v>
          </cell>
          <cell r="C1010">
            <v>736</v>
          </cell>
          <cell r="D1010" t="str">
            <v>Not A &amp; G</v>
          </cell>
          <cell r="E1010">
            <v>7319</v>
          </cell>
          <cell r="F1010" t="str">
            <v>Dsbn - Pompano Supv/Design</v>
          </cell>
          <cell r="G1010" t="str">
            <v>XM</v>
          </cell>
          <cell r="H1010" t="str">
            <v>S</v>
          </cell>
          <cell r="I1010" t="str">
            <v>01MP5</v>
          </cell>
          <cell r="J1010" t="str">
            <v>DISTRIBUTION SUPV II</v>
          </cell>
          <cell r="K1010">
            <v>1</v>
          </cell>
          <cell r="L1010">
            <v>36.49</v>
          </cell>
          <cell r="M1010">
            <v>36.49</v>
          </cell>
          <cell r="N1010" t="str">
            <v>Spv/Sup</v>
          </cell>
          <cell r="O1010">
            <v>0</v>
          </cell>
          <cell r="P1010">
            <v>36.49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Power Systems</v>
          </cell>
          <cell r="C1011">
            <v>736</v>
          </cell>
          <cell r="D1011" t="str">
            <v>Not A &amp; G</v>
          </cell>
          <cell r="E1011">
            <v>7319</v>
          </cell>
          <cell r="F1011" t="str">
            <v>Dsbn - Pompano Supv/Design</v>
          </cell>
          <cell r="G1011" t="str">
            <v>XM</v>
          </cell>
          <cell r="H1011" t="str">
            <v>S</v>
          </cell>
          <cell r="I1011" t="str">
            <v>01MP5</v>
          </cell>
          <cell r="J1011" t="str">
            <v>DISTRIBUTION SUPV II</v>
          </cell>
          <cell r="K1011">
            <v>1</v>
          </cell>
          <cell r="L1011">
            <v>36.83</v>
          </cell>
          <cell r="M1011">
            <v>36.83</v>
          </cell>
          <cell r="N1011" t="str">
            <v>Spv/Sup</v>
          </cell>
          <cell r="O1011">
            <v>0</v>
          </cell>
          <cell r="P1011">
            <v>36.83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Power Systems</v>
          </cell>
          <cell r="C1012">
            <v>736</v>
          </cell>
          <cell r="D1012" t="str">
            <v>Not A &amp; G</v>
          </cell>
          <cell r="E1012">
            <v>7319</v>
          </cell>
          <cell r="F1012" t="str">
            <v>Dsbn - Pompano Supv/Design</v>
          </cell>
          <cell r="G1012" t="str">
            <v>NB</v>
          </cell>
          <cell r="H1012" t="str">
            <v>I</v>
          </cell>
          <cell r="I1012" t="str">
            <v>01X63</v>
          </cell>
          <cell r="J1012" t="str">
            <v>ADMINISTRATIVE SPECIALIST I</v>
          </cell>
          <cell r="K1012">
            <v>1</v>
          </cell>
          <cell r="L1012">
            <v>19.05</v>
          </cell>
          <cell r="M1012">
            <v>19.05</v>
          </cell>
          <cell r="N1012" t="str">
            <v>Spv/Sup</v>
          </cell>
          <cell r="O1012">
            <v>0</v>
          </cell>
          <cell r="P1012">
            <v>19.05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Power Systems</v>
          </cell>
          <cell r="C1013">
            <v>736</v>
          </cell>
          <cell r="D1013" t="str">
            <v>Not A &amp; G</v>
          </cell>
          <cell r="E1013">
            <v>7319</v>
          </cell>
          <cell r="F1013" t="str">
            <v>Dsbn - Pompano Supv/Design</v>
          </cell>
          <cell r="G1013" t="str">
            <v>NB</v>
          </cell>
          <cell r="H1013" t="str">
            <v>I</v>
          </cell>
          <cell r="I1013" t="str">
            <v>01X64</v>
          </cell>
          <cell r="J1013" t="str">
            <v>ADMINISTRATIVE TECHNICIAN</v>
          </cell>
          <cell r="K1013">
            <v>1</v>
          </cell>
          <cell r="L1013">
            <v>23.22</v>
          </cell>
          <cell r="M1013">
            <v>23.22</v>
          </cell>
          <cell r="N1013" t="str">
            <v>Spv/Sup</v>
          </cell>
          <cell r="O1013">
            <v>0</v>
          </cell>
          <cell r="P1013">
            <v>23.22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Power Systems</v>
          </cell>
          <cell r="C1014">
            <v>736</v>
          </cell>
          <cell r="D1014" t="str">
            <v>Not A &amp; G</v>
          </cell>
          <cell r="E1014">
            <v>7319</v>
          </cell>
          <cell r="F1014" t="str">
            <v>Dsbn - Pompano Supv/Design</v>
          </cell>
          <cell r="G1014" t="str">
            <v>BU</v>
          </cell>
          <cell r="H1014" t="str">
            <v>I</v>
          </cell>
          <cell r="I1014" t="str">
            <v>05E44</v>
          </cell>
          <cell r="J1014" t="str">
            <v>APPR LINE SPEC - EARLY</v>
          </cell>
          <cell r="K1014">
            <v>1</v>
          </cell>
          <cell r="L1014">
            <v>19.62</v>
          </cell>
          <cell r="M1014">
            <v>19.62</v>
          </cell>
          <cell r="N1014" t="str">
            <v>Line</v>
          </cell>
          <cell r="O1014">
            <v>0</v>
          </cell>
          <cell r="P1014">
            <v>0</v>
          </cell>
          <cell r="Q1014">
            <v>0</v>
          </cell>
          <cell r="R1014">
            <v>19.62</v>
          </cell>
          <cell r="S1014">
            <v>0</v>
          </cell>
        </row>
        <row r="1015">
          <cell r="B1015" t="str">
            <v>Power Systems</v>
          </cell>
          <cell r="C1015">
            <v>736</v>
          </cell>
          <cell r="D1015" t="str">
            <v>Not A &amp; G</v>
          </cell>
          <cell r="E1015">
            <v>7319</v>
          </cell>
          <cell r="F1015" t="str">
            <v>Dsbn - Pompano Supv/Design</v>
          </cell>
          <cell r="G1015" t="str">
            <v>BU</v>
          </cell>
          <cell r="H1015" t="str">
            <v>I</v>
          </cell>
          <cell r="I1015" t="str">
            <v>05E75</v>
          </cell>
          <cell r="J1015" t="str">
            <v>LINE SPECIALIST EARLY</v>
          </cell>
          <cell r="K1015">
            <v>1</v>
          </cell>
          <cell r="L1015">
            <v>26.04</v>
          </cell>
          <cell r="M1015">
            <v>26.04</v>
          </cell>
          <cell r="N1015" t="str">
            <v>Line</v>
          </cell>
          <cell r="O1015">
            <v>0</v>
          </cell>
          <cell r="P1015">
            <v>0</v>
          </cell>
          <cell r="Q1015">
            <v>0</v>
          </cell>
          <cell r="R1015">
            <v>26.04</v>
          </cell>
          <cell r="S1015">
            <v>0</v>
          </cell>
        </row>
        <row r="1016">
          <cell r="B1016" t="str">
            <v>Power Systems</v>
          </cell>
          <cell r="C1016">
            <v>736</v>
          </cell>
          <cell r="D1016" t="str">
            <v>Not A &amp; G</v>
          </cell>
          <cell r="E1016">
            <v>7319</v>
          </cell>
          <cell r="F1016" t="str">
            <v>Dsbn - Pompano Supv/Design</v>
          </cell>
          <cell r="G1016" t="str">
            <v>BU</v>
          </cell>
          <cell r="H1016" t="str">
            <v>I</v>
          </cell>
          <cell r="I1016" t="str">
            <v>05E84</v>
          </cell>
          <cell r="J1016" t="str">
            <v>SR LINE SPECIALIST OL EARLY</v>
          </cell>
          <cell r="K1016">
            <v>2</v>
          </cell>
          <cell r="L1016">
            <v>27.37</v>
          </cell>
          <cell r="M1016">
            <v>54.74</v>
          </cell>
          <cell r="N1016" t="str">
            <v>Line</v>
          </cell>
          <cell r="O1016">
            <v>0</v>
          </cell>
          <cell r="P1016">
            <v>0</v>
          </cell>
          <cell r="Q1016">
            <v>0</v>
          </cell>
          <cell r="R1016">
            <v>54.74</v>
          </cell>
          <cell r="S1016">
            <v>0</v>
          </cell>
        </row>
        <row r="1017">
          <cell r="B1017" t="str">
            <v>Power Systems</v>
          </cell>
          <cell r="C1017">
            <v>119</v>
          </cell>
          <cell r="D1017" t="str">
            <v>Not A &amp; G</v>
          </cell>
          <cell r="E1017">
            <v>1191</v>
          </cell>
          <cell r="F1017" t="str">
            <v>Dsbn - Pt Orange Operations</v>
          </cell>
          <cell r="G1017" t="str">
            <v>BU</v>
          </cell>
          <cell r="H1017" t="str">
            <v>I</v>
          </cell>
          <cell r="I1017" t="str">
            <v>05475</v>
          </cell>
          <cell r="J1017" t="str">
            <v>LINE SPEC</v>
          </cell>
          <cell r="K1017">
            <v>3</v>
          </cell>
          <cell r="L1017">
            <v>26.04</v>
          </cell>
          <cell r="M1017">
            <v>78.12</v>
          </cell>
          <cell r="N1017" t="str">
            <v>Line</v>
          </cell>
          <cell r="O1017">
            <v>0</v>
          </cell>
          <cell r="P1017">
            <v>0</v>
          </cell>
          <cell r="Q1017">
            <v>0</v>
          </cell>
          <cell r="R1017">
            <v>78.12</v>
          </cell>
          <cell r="S1017">
            <v>0</v>
          </cell>
        </row>
        <row r="1018">
          <cell r="B1018" t="str">
            <v>Power Systems</v>
          </cell>
          <cell r="C1018">
            <v>119</v>
          </cell>
          <cell r="D1018" t="str">
            <v>Not A &amp; G</v>
          </cell>
          <cell r="E1018">
            <v>1191</v>
          </cell>
          <cell r="F1018" t="str">
            <v>Dsbn - Pt Orange Operations</v>
          </cell>
          <cell r="G1018" t="str">
            <v>BU</v>
          </cell>
          <cell r="H1018" t="str">
            <v>I</v>
          </cell>
          <cell r="I1018" t="str">
            <v>05944</v>
          </cell>
          <cell r="J1018" t="str">
            <v>RESTORATION SPEC</v>
          </cell>
          <cell r="K1018">
            <v>7</v>
          </cell>
          <cell r="L1018">
            <v>26.3</v>
          </cell>
          <cell r="M1018">
            <v>184.1</v>
          </cell>
          <cell r="N1018" t="str">
            <v>Line</v>
          </cell>
          <cell r="O1018">
            <v>0</v>
          </cell>
          <cell r="P1018">
            <v>0</v>
          </cell>
          <cell r="Q1018">
            <v>0</v>
          </cell>
          <cell r="R1018">
            <v>184.1</v>
          </cell>
          <cell r="S1018">
            <v>0</v>
          </cell>
        </row>
        <row r="1019">
          <cell r="B1019" t="str">
            <v>Power Systems</v>
          </cell>
          <cell r="C1019">
            <v>119</v>
          </cell>
          <cell r="D1019" t="str">
            <v>Not A &amp; G</v>
          </cell>
          <cell r="E1019">
            <v>1191</v>
          </cell>
          <cell r="F1019" t="str">
            <v>Dsbn - Pt Orange Operations</v>
          </cell>
          <cell r="G1019" t="str">
            <v>BU</v>
          </cell>
          <cell r="H1019" t="str">
            <v>I</v>
          </cell>
          <cell r="I1019" t="str">
            <v>05984</v>
          </cell>
          <cell r="J1019" t="str">
            <v>SR LINE SPEC OL</v>
          </cell>
          <cell r="K1019">
            <v>2</v>
          </cell>
          <cell r="L1019">
            <v>27.37</v>
          </cell>
          <cell r="M1019">
            <v>54.74</v>
          </cell>
          <cell r="N1019" t="str">
            <v>Line</v>
          </cell>
          <cell r="O1019">
            <v>0</v>
          </cell>
          <cell r="P1019">
            <v>0</v>
          </cell>
          <cell r="Q1019">
            <v>0</v>
          </cell>
          <cell r="R1019">
            <v>54.74</v>
          </cell>
          <cell r="S1019">
            <v>0</v>
          </cell>
        </row>
        <row r="1020">
          <cell r="B1020" t="str">
            <v>Power Systems</v>
          </cell>
          <cell r="C1020">
            <v>119</v>
          </cell>
          <cell r="D1020" t="str">
            <v>Not A &amp; G</v>
          </cell>
          <cell r="E1020">
            <v>1191</v>
          </cell>
          <cell r="F1020" t="str">
            <v>Dsbn - Pt Orange Operations</v>
          </cell>
          <cell r="G1020" t="str">
            <v>BU</v>
          </cell>
          <cell r="H1020" t="str">
            <v>I</v>
          </cell>
          <cell r="I1020" t="str">
            <v>05E05</v>
          </cell>
          <cell r="J1020" t="str">
            <v>OPERATION CLERK A STENO EARLY</v>
          </cell>
          <cell r="K1020">
            <v>1</v>
          </cell>
          <cell r="L1020">
            <v>20.12</v>
          </cell>
          <cell r="M1020">
            <v>20.12</v>
          </cell>
          <cell r="N1020" t="str">
            <v>Barg Unit Supp</v>
          </cell>
          <cell r="O1020">
            <v>0</v>
          </cell>
          <cell r="P1020">
            <v>0</v>
          </cell>
          <cell r="Q1020">
            <v>20.12</v>
          </cell>
          <cell r="R1020">
            <v>0</v>
          </cell>
          <cell r="S1020">
            <v>0</v>
          </cell>
        </row>
        <row r="1021">
          <cell r="B1021" t="str">
            <v>Power Systems</v>
          </cell>
          <cell r="C1021">
            <v>119</v>
          </cell>
          <cell r="D1021" t="str">
            <v>Not A &amp; G</v>
          </cell>
          <cell r="E1021">
            <v>1191</v>
          </cell>
          <cell r="F1021" t="str">
            <v>Dsbn - Pt Orange Operations</v>
          </cell>
          <cell r="G1021" t="str">
            <v>BU</v>
          </cell>
          <cell r="H1021" t="str">
            <v>I</v>
          </cell>
          <cell r="I1021" t="str">
            <v>05E37</v>
          </cell>
          <cell r="J1021" t="str">
            <v>GROUND WORKER - EARLY</v>
          </cell>
          <cell r="K1021">
            <v>4</v>
          </cell>
          <cell r="L1021">
            <v>19.22</v>
          </cell>
          <cell r="M1021">
            <v>76.88</v>
          </cell>
          <cell r="N1021" t="str">
            <v>Line</v>
          </cell>
          <cell r="O1021">
            <v>0</v>
          </cell>
          <cell r="P1021">
            <v>0</v>
          </cell>
          <cell r="Q1021">
            <v>0</v>
          </cell>
          <cell r="R1021">
            <v>76.88</v>
          </cell>
          <cell r="S1021">
            <v>0</v>
          </cell>
        </row>
        <row r="1022">
          <cell r="B1022" t="str">
            <v>Power Systems</v>
          </cell>
          <cell r="C1022">
            <v>119</v>
          </cell>
          <cell r="D1022" t="str">
            <v>Not A &amp; G</v>
          </cell>
          <cell r="E1022">
            <v>1191</v>
          </cell>
          <cell r="F1022" t="str">
            <v>Dsbn - Pt Orange Operations</v>
          </cell>
          <cell r="G1022" t="str">
            <v>BU</v>
          </cell>
          <cell r="H1022" t="str">
            <v>I</v>
          </cell>
          <cell r="I1022" t="str">
            <v>05E40</v>
          </cell>
          <cell r="J1022" t="str">
            <v>CABLE SPLICER - EARLY</v>
          </cell>
          <cell r="K1022">
            <v>3</v>
          </cell>
          <cell r="L1022">
            <v>26.3</v>
          </cell>
          <cell r="M1022">
            <v>78.900000000000006</v>
          </cell>
          <cell r="N1022" t="str">
            <v>Line</v>
          </cell>
          <cell r="O1022">
            <v>0</v>
          </cell>
          <cell r="P1022">
            <v>0</v>
          </cell>
          <cell r="Q1022">
            <v>0</v>
          </cell>
          <cell r="R1022">
            <v>78.900000000000006</v>
          </cell>
          <cell r="S1022">
            <v>0</v>
          </cell>
        </row>
        <row r="1023">
          <cell r="B1023" t="str">
            <v>Power Systems</v>
          </cell>
          <cell r="C1023">
            <v>119</v>
          </cell>
          <cell r="D1023" t="str">
            <v>Not A &amp; G</v>
          </cell>
          <cell r="E1023">
            <v>1191</v>
          </cell>
          <cell r="F1023" t="str">
            <v>Dsbn - Pt Orange Operations</v>
          </cell>
          <cell r="G1023" t="str">
            <v>BU</v>
          </cell>
          <cell r="H1023" t="str">
            <v>I</v>
          </cell>
          <cell r="I1023" t="str">
            <v>05E58</v>
          </cell>
          <cell r="J1023" t="str">
            <v>DISPATCHER CLERK EARLY</v>
          </cell>
          <cell r="K1023">
            <v>1</v>
          </cell>
          <cell r="L1023">
            <v>22.63</v>
          </cell>
          <cell r="M1023">
            <v>22.63</v>
          </cell>
          <cell r="N1023" t="str">
            <v>Barg Unit Supp</v>
          </cell>
          <cell r="O1023">
            <v>0</v>
          </cell>
          <cell r="P1023">
            <v>0</v>
          </cell>
          <cell r="Q1023">
            <v>22.63</v>
          </cell>
          <cell r="R1023">
            <v>0</v>
          </cell>
          <cell r="S1023">
            <v>0</v>
          </cell>
        </row>
        <row r="1024">
          <cell r="B1024" t="str">
            <v>Power Systems</v>
          </cell>
          <cell r="C1024">
            <v>119</v>
          </cell>
          <cell r="D1024" t="str">
            <v>Not A &amp; G</v>
          </cell>
          <cell r="E1024">
            <v>1191</v>
          </cell>
          <cell r="F1024" t="str">
            <v>Dsbn - Pt Orange Operations</v>
          </cell>
          <cell r="G1024" t="str">
            <v>BU</v>
          </cell>
          <cell r="H1024" t="str">
            <v>I</v>
          </cell>
          <cell r="I1024" t="str">
            <v>05E75</v>
          </cell>
          <cell r="J1024" t="str">
            <v>LINE SPEC EARLY</v>
          </cell>
          <cell r="K1024">
            <v>11</v>
          </cell>
          <cell r="L1024">
            <v>26.04</v>
          </cell>
          <cell r="M1024">
            <v>286.44</v>
          </cell>
          <cell r="N1024" t="str">
            <v>Line</v>
          </cell>
          <cell r="O1024">
            <v>0</v>
          </cell>
          <cell r="P1024">
            <v>0</v>
          </cell>
          <cell r="Q1024">
            <v>0</v>
          </cell>
          <cell r="R1024">
            <v>286.44</v>
          </cell>
          <cell r="S1024">
            <v>0</v>
          </cell>
        </row>
        <row r="1025">
          <cell r="B1025" t="str">
            <v>Power Systems</v>
          </cell>
          <cell r="C1025">
            <v>119</v>
          </cell>
          <cell r="D1025" t="str">
            <v>Not A &amp; G</v>
          </cell>
          <cell r="E1025">
            <v>1191</v>
          </cell>
          <cell r="F1025" t="str">
            <v>Dsbn - Pt Orange Operations</v>
          </cell>
          <cell r="G1025" t="str">
            <v>BU</v>
          </cell>
          <cell r="H1025" t="str">
            <v>I</v>
          </cell>
          <cell r="I1025" t="str">
            <v>05E84</v>
          </cell>
          <cell r="J1025" t="str">
            <v>SR LINE SPEC OL EARLY</v>
          </cell>
          <cell r="K1025">
            <v>8</v>
          </cell>
          <cell r="L1025">
            <v>27.37</v>
          </cell>
          <cell r="M1025">
            <v>218.96</v>
          </cell>
          <cell r="N1025" t="str">
            <v>Line</v>
          </cell>
          <cell r="O1025">
            <v>0</v>
          </cell>
          <cell r="P1025">
            <v>0</v>
          </cell>
          <cell r="Q1025">
            <v>0</v>
          </cell>
          <cell r="R1025">
            <v>218.96</v>
          </cell>
          <cell r="S1025">
            <v>0</v>
          </cell>
        </row>
        <row r="1026">
          <cell r="B1026" t="str">
            <v>Power Systems</v>
          </cell>
          <cell r="C1026">
            <v>882</v>
          </cell>
          <cell r="D1026" t="str">
            <v>Not A &amp; G</v>
          </cell>
          <cell r="E1026">
            <v>8821</v>
          </cell>
          <cell r="F1026" t="str">
            <v>Dsbn - Richmond Operations</v>
          </cell>
          <cell r="G1026" t="str">
            <v>BU</v>
          </cell>
          <cell r="H1026" t="str">
            <v>I</v>
          </cell>
          <cell r="I1026" t="str">
            <v>05140</v>
          </cell>
          <cell r="J1026" t="str">
            <v>CABLE SPLICER</v>
          </cell>
          <cell r="K1026">
            <v>1</v>
          </cell>
          <cell r="L1026">
            <v>26.3</v>
          </cell>
          <cell r="M1026">
            <v>26.3</v>
          </cell>
          <cell r="N1026" t="str">
            <v>Line</v>
          </cell>
          <cell r="O1026">
            <v>0</v>
          </cell>
          <cell r="P1026">
            <v>0</v>
          </cell>
          <cell r="Q1026">
            <v>0</v>
          </cell>
          <cell r="R1026">
            <v>26.3</v>
          </cell>
          <cell r="S1026">
            <v>0</v>
          </cell>
        </row>
        <row r="1027">
          <cell r="B1027" t="str">
            <v>Power Systems</v>
          </cell>
          <cell r="C1027">
            <v>882</v>
          </cell>
          <cell r="D1027" t="str">
            <v>Not A &amp; G</v>
          </cell>
          <cell r="E1027">
            <v>8821</v>
          </cell>
          <cell r="F1027" t="str">
            <v>Dsbn - Richmond Operations</v>
          </cell>
          <cell r="G1027" t="str">
            <v>BU</v>
          </cell>
          <cell r="H1027" t="str">
            <v>I</v>
          </cell>
          <cell r="I1027" t="str">
            <v>05475</v>
          </cell>
          <cell r="J1027" t="str">
            <v>LINE SPEC</v>
          </cell>
          <cell r="K1027">
            <v>2</v>
          </cell>
          <cell r="L1027">
            <v>26.04</v>
          </cell>
          <cell r="M1027">
            <v>52.08</v>
          </cell>
          <cell r="N1027" t="str">
            <v>Line</v>
          </cell>
          <cell r="O1027">
            <v>0</v>
          </cell>
          <cell r="P1027">
            <v>0</v>
          </cell>
          <cell r="Q1027">
            <v>0</v>
          </cell>
          <cell r="R1027">
            <v>52.08</v>
          </cell>
          <cell r="S1027">
            <v>0</v>
          </cell>
        </row>
        <row r="1028">
          <cell r="B1028" t="str">
            <v>Power Systems</v>
          </cell>
          <cell r="C1028">
            <v>882</v>
          </cell>
          <cell r="D1028" t="str">
            <v>Not A &amp; G</v>
          </cell>
          <cell r="E1028">
            <v>8821</v>
          </cell>
          <cell r="F1028" t="str">
            <v>Dsbn - Richmond Operations</v>
          </cell>
          <cell r="G1028" t="str">
            <v>BU</v>
          </cell>
          <cell r="H1028" t="str">
            <v>I</v>
          </cell>
          <cell r="I1028" t="str">
            <v>05937</v>
          </cell>
          <cell r="J1028" t="str">
            <v>GROUND WORKER</v>
          </cell>
          <cell r="K1028">
            <v>1</v>
          </cell>
          <cell r="L1028">
            <v>19.22</v>
          </cell>
          <cell r="M1028">
            <v>19.22</v>
          </cell>
          <cell r="N1028" t="str">
            <v>Line</v>
          </cell>
          <cell r="O1028">
            <v>0</v>
          </cell>
          <cell r="P1028">
            <v>0</v>
          </cell>
          <cell r="Q1028">
            <v>0</v>
          </cell>
          <cell r="R1028">
            <v>19.22</v>
          </cell>
          <cell r="S1028">
            <v>0</v>
          </cell>
        </row>
        <row r="1029">
          <cell r="B1029" t="str">
            <v>Power Systems</v>
          </cell>
          <cell r="C1029">
            <v>882</v>
          </cell>
          <cell r="D1029" t="str">
            <v>Not A &amp; G</v>
          </cell>
          <cell r="E1029">
            <v>8821</v>
          </cell>
          <cell r="F1029" t="str">
            <v>Dsbn - Richmond Operations</v>
          </cell>
          <cell r="G1029" t="str">
            <v>BU</v>
          </cell>
          <cell r="H1029" t="str">
            <v>I</v>
          </cell>
          <cell r="I1029" t="str">
            <v>05944</v>
          </cell>
          <cell r="J1029" t="str">
            <v>RESTORATION SPEC</v>
          </cell>
          <cell r="K1029">
            <v>16</v>
          </cell>
          <cell r="L1029">
            <v>26.3</v>
          </cell>
          <cell r="M1029">
            <v>420.8</v>
          </cell>
          <cell r="N1029" t="str">
            <v>Line</v>
          </cell>
          <cell r="O1029">
            <v>0</v>
          </cell>
          <cell r="P1029">
            <v>0</v>
          </cell>
          <cell r="Q1029">
            <v>0</v>
          </cell>
          <cell r="R1029">
            <v>420.8</v>
          </cell>
          <cell r="S1029">
            <v>0</v>
          </cell>
        </row>
        <row r="1030">
          <cell r="B1030" t="str">
            <v>Power Systems</v>
          </cell>
          <cell r="C1030">
            <v>882</v>
          </cell>
          <cell r="D1030" t="str">
            <v>Not A &amp; G</v>
          </cell>
          <cell r="E1030">
            <v>8821</v>
          </cell>
          <cell r="F1030" t="str">
            <v>Dsbn - Richmond Operations</v>
          </cell>
          <cell r="G1030" t="str">
            <v>BU</v>
          </cell>
          <cell r="H1030" t="str">
            <v>I</v>
          </cell>
          <cell r="I1030" t="str">
            <v>05984</v>
          </cell>
          <cell r="J1030" t="str">
            <v>SR LINE SPEC OL</v>
          </cell>
          <cell r="K1030">
            <v>3</v>
          </cell>
          <cell r="L1030">
            <v>27.37</v>
          </cell>
          <cell r="M1030">
            <v>82.11</v>
          </cell>
          <cell r="N1030" t="str">
            <v>Line</v>
          </cell>
          <cell r="O1030">
            <v>0</v>
          </cell>
          <cell r="P1030">
            <v>0</v>
          </cell>
          <cell r="Q1030">
            <v>0</v>
          </cell>
          <cell r="R1030">
            <v>82.11</v>
          </cell>
          <cell r="S1030">
            <v>0</v>
          </cell>
        </row>
        <row r="1031">
          <cell r="B1031" t="str">
            <v>Power Systems</v>
          </cell>
          <cell r="C1031">
            <v>882</v>
          </cell>
          <cell r="D1031" t="str">
            <v>Not A &amp; G</v>
          </cell>
          <cell r="E1031">
            <v>8821</v>
          </cell>
          <cell r="F1031" t="str">
            <v>Dsbn - Richmond Operations</v>
          </cell>
          <cell r="G1031" t="str">
            <v>BU</v>
          </cell>
          <cell r="H1031" t="str">
            <v>I</v>
          </cell>
          <cell r="I1031" t="str">
            <v>05E05</v>
          </cell>
          <cell r="J1031" t="str">
            <v>OPERATION CLERK A STENO EARLY</v>
          </cell>
          <cell r="K1031">
            <v>1</v>
          </cell>
          <cell r="L1031">
            <v>18.02</v>
          </cell>
          <cell r="M1031">
            <v>18.02</v>
          </cell>
          <cell r="N1031" t="str">
            <v>Barg Unit Supp</v>
          </cell>
          <cell r="O1031">
            <v>0</v>
          </cell>
          <cell r="P1031">
            <v>0</v>
          </cell>
          <cell r="Q1031">
            <v>18.02</v>
          </cell>
          <cell r="R1031">
            <v>0</v>
          </cell>
          <cell r="S1031">
            <v>0</v>
          </cell>
        </row>
        <row r="1032">
          <cell r="B1032" t="str">
            <v>Power Systems</v>
          </cell>
          <cell r="C1032">
            <v>882</v>
          </cell>
          <cell r="D1032" t="str">
            <v>Not A &amp; G</v>
          </cell>
          <cell r="E1032">
            <v>8821</v>
          </cell>
          <cell r="F1032" t="str">
            <v>Dsbn - Richmond Operations</v>
          </cell>
          <cell r="G1032" t="str">
            <v>BU</v>
          </cell>
          <cell r="H1032" t="str">
            <v>I</v>
          </cell>
          <cell r="I1032" t="str">
            <v>05E05</v>
          </cell>
          <cell r="J1032" t="str">
            <v>OPERATION CLERK A STENO EARLY</v>
          </cell>
          <cell r="K1032">
            <v>2</v>
          </cell>
          <cell r="L1032">
            <v>20.12</v>
          </cell>
          <cell r="M1032">
            <v>40.24</v>
          </cell>
          <cell r="N1032" t="str">
            <v>Barg Unit Supp</v>
          </cell>
          <cell r="O1032">
            <v>0</v>
          </cell>
          <cell r="P1032">
            <v>0</v>
          </cell>
          <cell r="Q1032">
            <v>40.24</v>
          </cell>
          <cell r="R1032">
            <v>0</v>
          </cell>
          <cell r="S1032">
            <v>0</v>
          </cell>
        </row>
        <row r="1033">
          <cell r="B1033" t="str">
            <v>Power Systems</v>
          </cell>
          <cell r="C1033">
            <v>882</v>
          </cell>
          <cell r="D1033" t="str">
            <v>Not A &amp; G</v>
          </cell>
          <cell r="E1033">
            <v>8821</v>
          </cell>
          <cell r="F1033" t="str">
            <v>Dsbn - Richmond Operations</v>
          </cell>
          <cell r="G1033" t="str">
            <v>BU</v>
          </cell>
          <cell r="H1033" t="str">
            <v>I</v>
          </cell>
          <cell r="I1033" t="str">
            <v>05E37</v>
          </cell>
          <cell r="J1033" t="str">
            <v>GROUND WORKER - EARLY</v>
          </cell>
          <cell r="K1033">
            <v>8</v>
          </cell>
          <cell r="L1033">
            <v>19.22</v>
          </cell>
          <cell r="M1033">
            <v>153.76</v>
          </cell>
          <cell r="N1033" t="str">
            <v>Line</v>
          </cell>
          <cell r="O1033">
            <v>0</v>
          </cell>
          <cell r="P1033">
            <v>0</v>
          </cell>
          <cell r="Q1033">
            <v>0</v>
          </cell>
          <cell r="R1033">
            <v>153.76</v>
          </cell>
          <cell r="S1033">
            <v>0</v>
          </cell>
        </row>
        <row r="1034">
          <cell r="B1034" t="str">
            <v>Power Systems</v>
          </cell>
          <cell r="C1034">
            <v>882</v>
          </cell>
          <cell r="D1034" t="str">
            <v>Not A &amp; G</v>
          </cell>
          <cell r="E1034">
            <v>8821</v>
          </cell>
          <cell r="F1034" t="str">
            <v>Dsbn - Richmond Operations</v>
          </cell>
          <cell r="G1034" t="str">
            <v>BU</v>
          </cell>
          <cell r="H1034" t="str">
            <v>I</v>
          </cell>
          <cell r="I1034" t="str">
            <v>05E37</v>
          </cell>
          <cell r="J1034" t="str">
            <v>GROUND WORKER - EARLY</v>
          </cell>
          <cell r="K1034">
            <v>1</v>
          </cell>
          <cell r="L1034">
            <v>24.97</v>
          </cell>
          <cell r="M1034">
            <v>24.97</v>
          </cell>
          <cell r="N1034" t="str">
            <v>Line</v>
          </cell>
          <cell r="O1034">
            <v>0</v>
          </cell>
          <cell r="P1034">
            <v>0</v>
          </cell>
          <cell r="Q1034">
            <v>0</v>
          </cell>
          <cell r="R1034">
            <v>24.97</v>
          </cell>
          <cell r="S1034">
            <v>0</v>
          </cell>
        </row>
        <row r="1035">
          <cell r="B1035" t="str">
            <v>Power Systems</v>
          </cell>
          <cell r="C1035">
            <v>882</v>
          </cell>
          <cell r="D1035" t="str">
            <v>Not A &amp; G</v>
          </cell>
          <cell r="E1035">
            <v>8821</v>
          </cell>
          <cell r="F1035" t="str">
            <v>Dsbn - Richmond Operations</v>
          </cell>
          <cell r="G1035" t="str">
            <v>BU</v>
          </cell>
          <cell r="H1035" t="str">
            <v>I</v>
          </cell>
          <cell r="I1035" t="str">
            <v>05E40</v>
          </cell>
          <cell r="J1035" t="str">
            <v>CABLE SPLICER - EARLY</v>
          </cell>
          <cell r="K1035">
            <v>7</v>
          </cell>
          <cell r="L1035">
            <v>26.3</v>
          </cell>
          <cell r="M1035">
            <v>184.1</v>
          </cell>
          <cell r="N1035" t="str">
            <v>Line</v>
          </cell>
          <cell r="O1035">
            <v>0</v>
          </cell>
          <cell r="P1035">
            <v>0</v>
          </cell>
          <cell r="Q1035">
            <v>0</v>
          </cell>
          <cell r="R1035">
            <v>184.1</v>
          </cell>
          <cell r="S1035">
            <v>0</v>
          </cell>
        </row>
        <row r="1036">
          <cell r="B1036" t="str">
            <v>Power Systems</v>
          </cell>
          <cell r="C1036">
            <v>882</v>
          </cell>
          <cell r="D1036" t="str">
            <v>Not A &amp; G</v>
          </cell>
          <cell r="E1036">
            <v>8821</v>
          </cell>
          <cell r="F1036" t="str">
            <v>Dsbn - Richmond Operations</v>
          </cell>
          <cell r="G1036" t="str">
            <v>BU</v>
          </cell>
          <cell r="H1036" t="str">
            <v>I</v>
          </cell>
          <cell r="I1036" t="str">
            <v>05E53</v>
          </cell>
          <cell r="J1036" t="str">
            <v>TRUCK ATTENDANT EARLY</v>
          </cell>
          <cell r="K1036">
            <v>1</v>
          </cell>
          <cell r="L1036">
            <v>22.21</v>
          </cell>
          <cell r="M1036">
            <v>22.21</v>
          </cell>
          <cell r="N1036" t="str">
            <v>Barg Unit Supp</v>
          </cell>
          <cell r="O1036">
            <v>0</v>
          </cell>
          <cell r="P1036">
            <v>0</v>
          </cell>
          <cell r="Q1036">
            <v>22.21</v>
          </cell>
          <cell r="R1036">
            <v>0</v>
          </cell>
          <cell r="S1036">
            <v>0</v>
          </cell>
        </row>
        <row r="1037">
          <cell r="B1037" t="str">
            <v>Power Systems</v>
          </cell>
          <cell r="C1037">
            <v>882</v>
          </cell>
          <cell r="D1037" t="str">
            <v>Not A &amp; G</v>
          </cell>
          <cell r="E1037">
            <v>8821</v>
          </cell>
          <cell r="F1037" t="str">
            <v>Dsbn - Richmond Operations</v>
          </cell>
          <cell r="G1037" t="str">
            <v>BU</v>
          </cell>
          <cell r="H1037" t="str">
            <v>I</v>
          </cell>
          <cell r="I1037" t="str">
            <v>05E53</v>
          </cell>
          <cell r="J1037" t="str">
            <v>TRUCK ATTENDANT EARLY</v>
          </cell>
          <cell r="K1037">
            <v>1</v>
          </cell>
          <cell r="L1037">
            <v>22.63</v>
          </cell>
          <cell r="M1037">
            <v>22.63</v>
          </cell>
          <cell r="N1037" t="str">
            <v>Barg Unit Supp</v>
          </cell>
          <cell r="O1037">
            <v>0</v>
          </cell>
          <cell r="P1037">
            <v>0</v>
          </cell>
          <cell r="Q1037">
            <v>22.63</v>
          </cell>
          <cell r="R1037">
            <v>0</v>
          </cell>
          <cell r="S1037">
            <v>0</v>
          </cell>
        </row>
        <row r="1038">
          <cell r="B1038" t="str">
            <v>Power Systems</v>
          </cell>
          <cell r="C1038">
            <v>539</v>
          </cell>
          <cell r="D1038" t="str">
            <v>Not A &amp; G</v>
          </cell>
          <cell r="E1038">
            <v>5359</v>
          </cell>
          <cell r="F1038" t="str">
            <v>Ortiz Svc Ctr - Crt Subst Supv</v>
          </cell>
          <cell r="G1038" t="str">
            <v>XM</v>
          </cell>
          <cell r="H1038" t="str">
            <v>S</v>
          </cell>
          <cell r="I1038" t="str">
            <v>01T42</v>
          </cell>
          <cell r="J1038" t="str">
            <v>PGD OPERATIONS LEADER II</v>
          </cell>
          <cell r="K1038">
            <v>1</v>
          </cell>
          <cell r="L1038">
            <v>39.75</v>
          </cell>
          <cell r="M1038">
            <v>39.75</v>
          </cell>
          <cell r="N1038" t="str">
            <v>Spv/Sup</v>
          </cell>
          <cell r="O1038">
            <v>0</v>
          </cell>
          <cell r="P1038">
            <v>39.75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Power Systems</v>
          </cell>
          <cell r="C1039">
            <v>539</v>
          </cell>
          <cell r="D1039" t="str">
            <v>Not A &amp; G</v>
          </cell>
          <cell r="E1039">
            <v>5353</v>
          </cell>
          <cell r="F1039" t="str">
            <v>Ortiz Svc Ctr - Subst Crew</v>
          </cell>
          <cell r="G1039" t="str">
            <v>BU</v>
          </cell>
          <cell r="H1039" t="str">
            <v>I</v>
          </cell>
          <cell r="I1039" t="str">
            <v>05330</v>
          </cell>
          <cell r="J1039" t="str">
            <v>ELEC SUBST</v>
          </cell>
          <cell r="K1039">
            <v>4</v>
          </cell>
          <cell r="L1039">
            <v>26.04</v>
          </cell>
          <cell r="M1039">
            <v>104.16</v>
          </cell>
          <cell r="N1039" t="str">
            <v>Line</v>
          </cell>
          <cell r="O1039">
            <v>0</v>
          </cell>
          <cell r="P1039">
            <v>0</v>
          </cell>
          <cell r="Q1039">
            <v>0</v>
          </cell>
          <cell r="R1039">
            <v>104.16</v>
          </cell>
          <cell r="S1039">
            <v>0</v>
          </cell>
        </row>
        <row r="1040">
          <cell r="B1040" t="str">
            <v>Power Systems</v>
          </cell>
          <cell r="C1040">
            <v>539</v>
          </cell>
          <cell r="D1040" t="str">
            <v>Not A &amp; G</v>
          </cell>
          <cell r="E1040">
            <v>5352</v>
          </cell>
          <cell r="F1040" t="str">
            <v>Ortiz Svc Ctr - Subst Biwkly</v>
          </cell>
          <cell r="G1040" t="str">
            <v>BU</v>
          </cell>
          <cell r="H1040" t="str">
            <v>I</v>
          </cell>
          <cell r="I1040" t="str">
            <v>05605</v>
          </cell>
          <cell r="J1040" t="str">
            <v>OPERATION CLERK A STENO</v>
          </cell>
          <cell r="K1040">
            <v>1</v>
          </cell>
          <cell r="L1040">
            <v>20.12</v>
          </cell>
          <cell r="M1040">
            <v>20.12</v>
          </cell>
          <cell r="N1040" t="str">
            <v>Barg Unit Supp</v>
          </cell>
          <cell r="O1040">
            <v>0</v>
          </cell>
          <cell r="P1040">
            <v>0</v>
          </cell>
          <cell r="Q1040">
            <v>20.12</v>
          </cell>
          <cell r="R1040">
            <v>0</v>
          </cell>
          <cell r="S1040">
            <v>0</v>
          </cell>
        </row>
        <row r="1041">
          <cell r="B1041" t="str">
            <v>Power Systems</v>
          </cell>
          <cell r="C1041">
            <v>539</v>
          </cell>
          <cell r="D1041" t="str">
            <v>Not A &amp; G</v>
          </cell>
          <cell r="E1041">
            <v>5352</v>
          </cell>
          <cell r="F1041" t="str">
            <v>Ortiz Svc Ctr - Subst Biwkly</v>
          </cell>
          <cell r="G1041" t="str">
            <v>BU</v>
          </cell>
          <cell r="H1041" t="str">
            <v>I</v>
          </cell>
          <cell r="I1041" t="str">
            <v>05854</v>
          </cell>
          <cell r="J1041" t="str">
            <v>CHIEF SUBST ELECT</v>
          </cell>
          <cell r="K1041">
            <v>2</v>
          </cell>
          <cell r="L1041">
            <v>27.71</v>
          </cell>
          <cell r="M1041">
            <v>55.42</v>
          </cell>
          <cell r="N1041" t="str">
            <v>Line</v>
          </cell>
          <cell r="O1041">
            <v>0</v>
          </cell>
          <cell r="P1041">
            <v>0</v>
          </cell>
          <cell r="Q1041">
            <v>0</v>
          </cell>
          <cell r="R1041">
            <v>55.42</v>
          </cell>
          <cell r="S1041">
            <v>0</v>
          </cell>
        </row>
        <row r="1042">
          <cell r="B1042" t="str">
            <v>Power Systems</v>
          </cell>
          <cell r="C1042">
            <v>539</v>
          </cell>
          <cell r="D1042" t="str">
            <v>Not A &amp; G</v>
          </cell>
          <cell r="E1042">
            <v>5353</v>
          </cell>
          <cell r="F1042" t="str">
            <v>Ortiz Svc Ctr - Subst Crew</v>
          </cell>
          <cell r="G1042" t="str">
            <v>BU</v>
          </cell>
          <cell r="H1042" t="str">
            <v>I</v>
          </cell>
          <cell r="I1042" t="str">
            <v>06189</v>
          </cell>
          <cell r="J1042" t="str">
            <v>LEAD ELECT</v>
          </cell>
          <cell r="K1042">
            <v>3</v>
          </cell>
          <cell r="L1042">
            <v>26.66</v>
          </cell>
          <cell r="M1042">
            <v>79.98</v>
          </cell>
          <cell r="N1042" t="str">
            <v>Line</v>
          </cell>
          <cell r="O1042">
            <v>0</v>
          </cell>
          <cell r="P1042">
            <v>0</v>
          </cell>
          <cell r="Q1042">
            <v>0</v>
          </cell>
          <cell r="R1042">
            <v>79.98</v>
          </cell>
          <cell r="S1042">
            <v>0</v>
          </cell>
        </row>
        <row r="1043">
          <cell r="B1043" t="str">
            <v>Power Systems</v>
          </cell>
          <cell r="C1043">
            <v>882</v>
          </cell>
          <cell r="D1043" t="str">
            <v>Not A &amp; G</v>
          </cell>
          <cell r="E1043">
            <v>8821</v>
          </cell>
          <cell r="F1043" t="str">
            <v>Dsbn - Richmond Operations</v>
          </cell>
          <cell r="G1043" t="str">
            <v>BU</v>
          </cell>
          <cell r="H1043" t="str">
            <v>I</v>
          </cell>
          <cell r="I1043" t="str">
            <v>05E58</v>
          </cell>
          <cell r="J1043" t="str">
            <v>DISPATCHER CLERK EARLY</v>
          </cell>
          <cell r="K1043">
            <v>2</v>
          </cell>
          <cell r="L1043">
            <v>20.25</v>
          </cell>
          <cell r="M1043">
            <v>40.5</v>
          </cell>
          <cell r="N1043" t="str">
            <v>Barg Unit Supp</v>
          </cell>
          <cell r="O1043">
            <v>0</v>
          </cell>
          <cell r="P1043">
            <v>0</v>
          </cell>
          <cell r="Q1043">
            <v>40.5</v>
          </cell>
          <cell r="R1043">
            <v>0</v>
          </cell>
          <cell r="S1043">
            <v>0</v>
          </cell>
        </row>
        <row r="1044">
          <cell r="B1044" t="str">
            <v>Power Systems</v>
          </cell>
          <cell r="C1044">
            <v>882</v>
          </cell>
          <cell r="D1044" t="str">
            <v>Not A &amp; G</v>
          </cell>
          <cell r="E1044">
            <v>8821</v>
          </cell>
          <cell r="F1044" t="str">
            <v>Dsbn - Richmond Operations</v>
          </cell>
          <cell r="G1044" t="str">
            <v>BU</v>
          </cell>
          <cell r="H1044" t="str">
            <v>I</v>
          </cell>
          <cell r="I1044" t="str">
            <v>05E75</v>
          </cell>
          <cell r="J1044" t="str">
            <v>LINE SPEC EARLY</v>
          </cell>
          <cell r="K1044">
            <v>17</v>
          </cell>
          <cell r="L1044">
            <v>26.04</v>
          </cell>
          <cell r="M1044">
            <v>442.68</v>
          </cell>
          <cell r="N1044" t="str">
            <v>Line</v>
          </cell>
          <cell r="O1044">
            <v>0</v>
          </cell>
          <cell r="P1044">
            <v>0</v>
          </cell>
          <cell r="Q1044">
            <v>0</v>
          </cell>
          <cell r="R1044">
            <v>442.68</v>
          </cell>
          <cell r="S1044">
            <v>0</v>
          </cell>
        </row>
        <row r="1045">
          <cell r="B1045" t="str">
            <v>Power Systems</v>
          </cell>
          <cell r="C1045">
            <v>882</v>
          </cell>
          <cell r="D1045" t="str">
            <v>Not A &amp; G</v>
          </cell>
          <cell r="E1045">
            <v>8821</v>
          </cell>
          <cell r="F1045" t="str">
            <v>Dsbn - Richmond Operations</v>
          </cell>
          <cell r="G1045" t="str">
            <v>BU</v>
          </cell>
          <cell r="H1045" t="str">
            <v>I</v>
          </cell>
          <cell r="I1045" t="str">
            <v>05E84</v>
          </cell>
          <cell r="J1045" t="str">
            <v>SR LINE SPEC OL EARLY</v>
          </cell>
          <cell r="K1045">
            <v>14</v>
          </cell>
          <cell r="L1045">
            <v>27.37</v>
          </cell>
          <cell r="M1045">
            <v>383.18</v>
          </cell>
          <cell r="N1045" t="str">
            <v>Line</v>
          </cell>
          <cell r="O1045">
            <v>0</v>
          </cell>
          <cell r="P1045">
            <v>0</v>
          </cell>
          <cell r="Q1045">
            <v>0</v>
          </cell>
          <cell r="R1045">
            <v>383.18</v>
          </cell>
          <cell r="S1045">
            <v>0</v>
          </cell>
        </row>
        <row r="1046">
          <cell r="B1046" t="str">
            <v>Power Systems</v>
          </cell>
          <cell r="C1046">
            <v>882</v>
          </cell>
          <cell r="D1046" t="str">
            <v>Not A &amp; G</v>
          </cell>
          <cell r="E1046">
            <v>8821</v>
          </cell>
          <cell r="F1046" t="str">
            <v>Dsbn - Richmond Operations</v>
          </cell>
          <cell r="G1046" t="str">
            <v>BU</v>
          </cell>
          <cell r="H1046" t="str">
            <v>I</v>
          </cell>
          <cell r="I1046" t="str">
            <v>05L40</v>
          </cell>
          <cell r="J1046" t="str">
            <v>CABLE SPLICER - LATE</v>
          </cell>
          <cell r="K1046">
            <v>1</v>
          </cell>
          <cell r="L1046">
            <v>26.3</v>
          </cell>
          <cell r="M1046">
            <v>26.3</v>
          </cell>
          <cell r="N1046" t="str">
            <v>Line</v>
          </cell>
          <cell r="O1046">
            <v>0</v>
          </cell>
          <cell r="P1046">
            <v>0</v>
          </cell>
          <cell r="Q1046">
            <v>0</v>
          </cell>
          <cell r="R1046">
            <v>26.3</v>
          </cell>
          <cell r="S1046">
            <v>0</v>
          </cell>
        </row>
        <row r="1047">
          <cell r="B1047" t="str">
            <v>Power Systems</v>
          </cell>
          <cell r="C1047">
            <v>882</v>
          </cell>
          <cell r="D1047" t="str">
            <v>Not A &amp; G</v>
          </cell>
          <cell r="E1047">
            <v>8821</v>
          </cell>
          <cell r="F1047" t="str">
            <v>Dsbn - Richmond Operations</v>
          </cell>
          <cell r="G1047" t="str">
            <v>BU</v>
          </cell>
          <cell r="H1047" t="str">
            <v>I</v>
          </cell>
          <cell r="I1047" t="str">
            <v>05L75</v>
          </cell>
          <cell r="J1047" t="str">
            <v>LINE SPEC LATE</v>
          </cell>
          <cell r="K1047">
            <v>2</v>
          </cell>
          <cell r="L1047">
            <v>26.04</v>
          </cell>
          <cell r="M1047">
            <v>52.08</v>
          </cell>
          <cell r="N1047" t="str">
            <v>Line</v>
          </cell>
          <cell r="O1047">
            <v>0</v>
          </cell>
          <cell r="P1047">
            <v>0</v>
          </cell>
          <cell r="Q1047">
            <v>0</v>
          </cell>
          <cell r="R1047">
            <v>52.08</v>
          </cell>
          <cell r="S1047">
            <v>0</v>
          </cell>
        </row>
        <row r="1048">
          <cell r="B1048" t="str">
            <v>Power Systems</v>
          </cell>
          <cell r="C1048">
            <v>882</v>
          </cell>
          <cell r="D1048" t="str">
            <v>Not A &amp; G</v>
          </cell>
          <cell r="E1048">
            <v>8821</v>
          </cell>
          <cell r="F1048" t="str">
            <v>Dsbn - Richmond Operations</v>
          </cell>
          <cell r="G1048" t="str">
            <v>BU</v>
          </cell>
          <cell r="H1048" t="str">
            <v>I</v>
          </cell>
          <cell r="I1048" t="str">
            <v>05L84</v>
          </cell>
          <cell r="J1048" t="str">
            <v>SR LINE SPEC OL LATE</v>
          </cell>
          <cell r="K1048">
            <v>1</v>
          </cell>
          <cell r="L1048">
            <v>27.37</v>
          </cell>
          <cell r="M1048">
            <v>27.37</v>
          </cell>
          <cell r="N1048" t="str">
            <v>Line</v>
          </cell>
          <cell r="O1048">
            <v>0</v>
          </cell>
          <cell r="P1048">
            <v>0</v>
          </cell>
          <cell r="Q1048">
            <v>0</v>
          </cell>
          <cell r="R1048">
            <v>27.37</v>
          </cell>
          <cell r="S1048">
            <v>0</v>
          </cell>
        </row>
        <row r="1049">
          <cell r="B1049" t="str">
            <v>Power Systems</v>
          </cell>
          <cell r="C1049">
            <v>451</v>
          </cell>
          <cell r="D1049" t="str">
            <v>Not A &amp; G</v>
          </cell>
          <cell r="E1049">
            <v>4541</v>
          </cell>
          <cell r="F1049" t="str">
            <v>Dsbn - Royal Palm Operations</v>
          </cell>
          <cell r="G1049" t="str">
            <v>BU</v>
          </cell>
          <cell r="H1049" t="str">
            <v>I</v>
          </cell>
          <cell r="I1049" t="str">
            <v>05475</v>
          </cell>
          <cell r="J1049" t="str">
            <v>LINE SPEC</v>
          </cell>
          <cell r="K1049">
            <v>2</v>
          </cell>
          <cell r="L1049">
            <v>26.04</v>
          </cell>
          <cell r="M1049">
            <v>52.08</v>
          </cell>
          <cell r="N1049" t="str">
            <v>Line</v>
          </cell>
          <cell r="O1049">
            <v>0</v>
          </cell>
          <cell r="P1049">
            <v>0</v>
          </cell>
          <cell r="Q1049">
            <v>0</v>
          </cell>
          <cell r="R1049">
            <v>52.08</v>
          </cell>
          <cell r="S1049">
            <v>0</v>
          </cell>
        </row>
        <row r="1050">
          <cell r="B1050" t="str">
            <v>Power Systems</v>
          </cell>
          <cell r="C1050">
            <v>451</v>
          </cell>
          <cell r="D1050" t="str">
            <v>Not A &amp; G</v>
          </cell>
          <cell r="E1050">
            <v>4541</v>
          </cell>
          <cell r="F1050" t="str">
            <v>Dsbn - Royal Palm Operations</v>
          </cell>
          <cell r="G1050" t="str">
            <v>BU</v>
          </cell>
          <cell r="H1050" t="str">
            <v>I</v>
          </cell>
          <cell r="I1050" t="str">
            <v>05944</v>
          </cell>
          <cell r="J1050" t="str">
            <v>RESTORATION SPEC</v>
          </cell>
          <cell r="K1050">
            <v>3</v>
          </cell>
          <cell r="L1050">
            <v>26.3</v>
          </cell>
          <cell r="M1050">
            <v>78.900000000000006</v>
          </cell>
          <cell r="N1050" t="str">
            <v>Line</v>
          </cell>
          <cell r="O1050">
            <v>0</v>
          </cell>
          <cell r="P1050">
            <v>0</v>
          </cell>
          <cell r="Q1050">
            <v>0</v>
          </cell>
          <cell r="R1050">
            <v>78.900000000000006</v>
          </cell>
          <cell r="S1050">
            <v>0</v>
          </cell>
        </row>
        <row r="1051">
          <cell r="B1051" t="str">
            <v>Power Systems</v>
          </cell>
          <cell r="C1051">
            <v>451</v>
          </cell>
          <cell r="D1051" t="str">
            <v>Not A &amp; G</v>
          </cell>
          <cell r="E1051">
            <v>4541</v>
          </cell>
          <cell r="F1051" t="str">
            <v>Dsbn - Royal Palm Operations</v>
          </cell>
          <cell r="G1051" t="str">
            <v>BU</v>
          </cell>
          <cell r="H1051" t="str">
            <v>I</v>
          </cell>
          <cell r="I1051" t="str">
            <v>05E37</v>
          </cell>
          <cell r="J1051" t="str">
            <v>GROUND WORKER - EARLY</v>
          </cell>
          <cell r="K1051">
            <v>1</v>
          </cell>
          <cell r="L1051">
            <v>19.22</v>
          </cell>
          <cell r="M1051">
            <v>19.22</v>
          </cell>
          <cell r="N1051" t="str">
            <v>Line</v>
          </cell>
          <cell r="O1051">
            <v>0</v>
          </cell>
          <cell r="P1051">
            <v>0</v>
          </cell>
          <cell r="Q1051">
            <v>0</v>
          </cell>
          <cell r="R1051">
            <v>19.22</v>
          </cell>
          <cell r="S1051">
            <v>0</v>
          </cell>
        </row>
        <row r="1052">
          <cell r="B1052" t="str">
            <v>Power Systems</v>
          </cell>
          <cell r="C1052">
            <v>451</v>
          </cell>
          <cell r="D1052" t="str">
            <v>Not A &amp; G</v>
          </cell>
          <cell r="E1052">
            <v>4541</v>
          </cell>
          <cell r="F1052" t="str">
            <v>Dsbn - Royal Palm Operations</v>
          </cell>
          <cell r="G1052" t="str">
            <v>BU</v>
          </cell>
          <cell r="H1052" t="str">
            <v>I</v>
          </cell>
          <cell r="I1052" t="str">
            <v>05E37</v>
          </cell>
          <cell r="J1052" t="str">
            <v>GROUND WORKER - EARLY</v>
          </cell>
          <cell r="K1052">
            <v>1</v>
          </cell>
          <cell r="L1052">
            <v>22.6</v>
          </cell>
          <cell r="M1052">
            <v>22.6</v>
          </cell>
          <cell r="N1052" t="str">
            <v>Line</v>
          </cell>
          <cell r="O1052">
            <v>0</v>
          </cell>
          <cell r="P1052">
            <v>0</v>
          </cell>
          <cell r="Q1052">
            <v>0</v>
          </cell>
          <cell r="R1052">
            <v>22.6</v>
          </cell>
          <cell r="S1052">
            <v>0</v>
          </cell>
        </row>
        <row r="1053">
          <cell r="B1053" t="str">
            <v>Power Systems</v>
          </cell>
          <cell r="C1053">
            <v>451</v>
          </cell>
          <cell r="D1053" t="str">
            <v>Not A &amp; G</v>
          </cell>
          <cell r="E1053">
            <v>4541</v>
          </cell>
          <cell r="F1053" t="str">
            <v>Dsbn - Royal Palm Operations</v>
          </cell>
          <cell r="G1053" t="str">
            <v>BU</v>
          </cell>
          <cell r="H1053" t="str">
            <v>I</v>
          </cell>
          <cell r="I1053" t="str">
            <v>05E40</v>
          </cell>
          <cell r="J1053" t="str">
            <v>CABLE SPLICER - EARLY</v>
          </cell>
          <cell r="K1053">
            <v>1</v>
          </cell>
          <cell r="L1053">
            <v>26.3</v>
          </cell>
          <cell r="M1053">
            <v>26.3</v>
          </cell>
          <cell r="N1053" t="str">
            <v>Line</v>
          </cell>
          <cell r="O1053">
            <v>0</v>
          </cell>
          <cell r="P1053">
            <v>0</v>
          </cell>
          <cell r="Q1053">
            <v>0</v>
          </cell>
          <cell r="R1053">
            <v>26.3</v>
          </cell>
          <cell r="S1053">
            <v>0</v>
          </cell>
        </row>
        <row r="1054">
          <cell r="B1054" t="str">
            <v>Power Systems</v>
          </cell>
          <cell r="C1054">
            <v>451</v>
          </cell>
          <cell r="D1054" t="str">
            <v>Not A &amp; G</v>
          </cell>
          <cell r="E1054">
            <v>4541</v>
          </cell>
          <cell r="F1054" t="str">
            <v>Dsbn - Royal Palm Operations</v>
          </cell>
          <cell r="G1054" t="str">
            <v>BU</v>
          </cell>
          <cell r="H1054" t="str">
            <v>I</v>
          </cell>
          <cell r="I1054" t="str">
            <v>05E75</v>
          </cell>
          <cell r="J1054" t="str">
            <v>LINE SPEC EARLY</v>
          </cell>
          <cell r="K1054">
            <v>10</v>
          </cell>
          <cell r="L1054">
            <v>26.04</v>
          </cell>
          <cell r="M1054">
            <v>260.39999999999998</v>
          </cell>
          <cell r="N1054" t="str">
            <v>Line</v>
          </cell>
          <cell r="O1054">
            <v>0</v>
          </cell>
          <cell r="P1054">
            <v>0</v>
          </cell>
          <cell r="Q1054">
            <v>0</v>
          </cell>
          <cell r="R1054">
            <v>260.39999999999998</v>
          </cell>
          <cell r="S1054">
            <v>0</v>
          </cell>
        </row>
        <row r="1055">
          <cell r="B1055" t="str">
            <v>Power Systems</v>
          </cell>
          <cell r="C1055">
            <v>451</v>
          </cell>
          <cell r="D1055" t="str">
            <v>Not A &amp; G</v>
          </cell>
          <cell r="E1055">
            <v>4541</v>
          </cell>
          <cell r="F1055" t="str">
            <v>Dsbn - Royal Palm Operations</v>
          </cell>
          <cell r="G1055" t="str">
            <v>BU</v>
          </cell>
          <cell r="H1055" t="str">
            <v>I</v>
          </cell>
          <cell r="I1055" t="str">
            <v>05E84</v>
          </cell>
          <cell r="J1055" t="str">
            <v>SR LINE SPEC OL EARLY</v>
          </cell>
          <cell r="K1055">
            <v>7</v>
          </cell>
          <cell r="L1055">
            <v>27.37</v>
          </cell>
          <cell r="M1055">
            <v>191.59</v>
          </cell>
          <cell r="N1055" t="str">
            <v>Line</v>
          </cell>
          <cell r="O1055">
            <v>0</v>
          </cell>
          <cell r="P1055">
            <v>0</v>
          </cell>
          <cell r="Q1055">
            <v>0</v>
          </cell>
          <cell r="R1055">
            <v>191.59</v>
          </cell>
          <cell r="S1055">
            <v>0</v>
          </cell>
        </row>
        <row r="1056">
          <cell r="B1056" t="str">
            <v>Power Systems</v>
          </cell>
          <cell r="C1056">
            <v>231</v>
          </cell>
          <cell r="D1056" t="str">
            <v>Not A &amp; G</v>
          </cell>
          <cell r="E1056">
            <v>2311</v>
          </cell>
          <cell r="F1056" t="str">
            <v>Dsbn - Sanford Op</v>
          </cell>
          <cell r="G1056" t="str">
            <v>BU</v>
          </cell>
          <cell r="H1056" t="str">
            <v>I</v>
          </cell>
          <cell r="I1056" t="str">
            <v>05475</v>
          </cell>
          <cell r="J1056" t="str">
            <v>LINE SPEC</v>
          </cell>
          <cell r="K1056">
            <v>3</v>
          </cell>
          <cell r="L1056">
            <v>26.04</v>
          </cell>
          <cell r="M1056">
            <v>78.12</v>
          </cell>
          <cell r="N1056" t="str">
            <v>Line</v>
          </cell>
          <cell r="O1056">
            <v>0</v>
          </cell>
          <cell r="P1056">
            <v>0</v>
          </cell>
          <cell r="Q1056">
            <v>0</v>
          </cell>
          <cell r="R1056">
            <v>78.12</v>
          </cell>
          <cell r="S1056">
            <v>0</v>
          </cell>
        </row>
        <row r="1057">
          <cell r="B1057" t="str">
            <v>Power Systems</v>
          </cell>
          <cell r="C1057">
            <v>231</v>
          </cell>
          <cell r="D1057" t="str">
            <v>Not A &amp; G</v>
          </cell>
          <cell r="E1057">
            <v>2311</v>
          </cell>
          <cell r="F1057" t="str">
            <v>Dsbn - Sanford Op</v>
          </cell>
          <cell r="G1057" t="str">
            <v>BU</v>
          </cell>
          <cell r="H1057" t="str">
            <v>I</v>
          </cell>
          <cell r="I1057" t="str">
            <v>05605</v>
          </cell>
          <cell r="J1057" t="str">
            <v>OPERATION CLERK A STENO</v>
          </cell>
          <cell r="K1057">
            <v>1</v>
          </cell>
          <cell r="L1057">
            <v>20.12</v>
          </cell>
          <cell r="M1057">
            <v>20.12</v>
          </cell>
          <cell r="N1057" t="str">
            <v>Barg Unit Supp</v>
          </cell>
          <cell r="O1057">
            <v>0</v>
          </cell>
          <cell r="P1057">
            <v>0</v>
          </cell>
          <cell r="Q1057">
            <v>20.12</v>
          </cell>
          <cell r="R1057">
            <v>0</v>
          </cell>
          <cell r="S1057">
            <v>0</v>
          </cell>
        </row>
        <row r="1058">
          <cell r="B1058" t="str">
            <v>Power Systems</v>
          </cell>
          <cell r="C1058">
            <v>231</v>
          </cell>
          <cell r="D1058" t="str">
            <v>Not A &amp; G</v>
          </cell>
          <cell r="E1058">
            <v>2311</v>
          </cell>
          <cell r="F1058" t="str">
            <v>Dsbn - Sanford Op</v>
          </cell>
          <cell r="G1058" t="str">
            <v>BU</v>
          </cell>
          <cell r="H1058" t="str">
            <v>I</v>
          </cell>
          <cell r="I1058" t="str">
            <v>05944</v>
          </cell>
          <cell r="J1058" t="str">
            <v>RESTORATION SPEC</v>
          </cell>
          <cell r="K1058">
            <v>5</v>
          </cell>
          <cell r="L1058">
            <v>26.3</v>
          </cell>
          <cell r="M1058">
            <v>131.5</v>
          </cell>
          <cell r="N1058" t="str">
            <v>Line</v>
          </cell>
          <cell r="O1058">
            <v>0</v>
          </cell>
          <cell r="P1058">
            <v>0</v>
          </cell>
          <cell r="Q1058">
            <v>0</v>
          </cell>
          <cell r="R1058">
            <v>131.5</v>
          </cell>
          <cell r="S1058">
            <v>0</v>
          </cell>
        </row>
        <row r="1059">
          <cell r="B1059" t="str">
            <v>Power Systems</v>
          </cell>
          <cell r="C1059">
            <v>231</v>
          </cell>
          <cell r="D1059" t="str">
            <v>Not A &amp; G</v>
          </cell>
          <cell r="E1059">
            <v>2311</v>
          </cell>
          <cell r="F1059" t="str">
            <v>Dsbn - Sanford Op</v>
          </cell>
          <cell r="G1059" t="str">
            <v>BU</v>
          </cell>
          <cell r="H1059" t="str">
            <v>I</v>
          </cell>
          <cell r="I1059" t="str">
            <v>05984</v>
          </cell>
          <cell r="J1059" t="str">
            <v>SR LINE SPEC OL</v>
          </cell>
          <cell r="K1059">
            <v>2</v>
          </cell>
          <cell r="L1059">
            <v>27.37</v>
          </cell>
          <cell r="M1059">
            <v>54.74</v>
          </cell>
          <cell r="N1059" t="str">
            <v>Line</v>
          </cell>
          <cell r="O1059">
            <v>0</v>
          </cell>
          <cell r="P1059">
            <v>0</v>
          </cell>
          <cell r="Q1059">
            <v>0</v>
          </cell>
          <cell r="R1059">
            <v>54.74</v>
          </cell>
          <cell r="S1059">
            <v>0</v>
          </cell>
        </row>
        <row r="1060">
          <cell r="B1060" t="str">
            <v>Power Systems</v>
          </cell>
          <cell r="C1060">
            <v>231</v>
          </cell>
          <cell r="D1060" t="str">
            <v>Not A &amp; G</v>
          </cell>
          <cell r="E1060">
            <v>2311</v>
          </cell>
          <cell r="F1060" t="str">
            <v>Dsbn - Sanford Op</v>
          </cell>
          <cell r="G1060" t="str">
            <v>BU</v>
          </cell>
          <cell r="H1060" t="str">
            <v>I</v>
          </cell>
          <cell r="I1060" t="str">
            <v>05E37</v>
          </cell>
          <cell r="J1060" t="str">
            <v>GROUND WORKER - EARLY</v>
          </cell>
          <cell r="K1060">
            <v>1</v>
          </cell>
          <cell r="L1060">
            <v>19.22</v>
          </cell>
          <cell r="M1060">
            <v>19.22</v>
          </cell>
          <cell r="N1060" t="str">
            <v>Line</v>
          </cell>
          <cell r="O1060">
            <v>0</v>
          </cell>
          <cell r="P1060">
            <v>0</v>
          </cell>
          <cell r="Q1060">
            <v>0</v>
          </cell>
          <cell r="R1060">
            <v>19.22</v>
          </cell>
          <cell r="S1060">
            <v>0</v>
          </cell>
        </row>
        <row r="1061">
          <cell r="B1061" t="str">
            <v>Power Systems</v>
          </cell>
          <cell r="C1061">
            <v>231</v>
          </cell>
          <cell r="D1061" t="str">
            <v>Not A &amp; G</v>
          </cell>
          <cell r="E1061">
            <v>2311</v>
          </cell>
          <cell r="F1061" t="str">
            <v>Dsbn - Sanford Op</v>
          </cell>
          <cell r="G1061" t="str">
            <v>BU</v>
          </cell>
          <cell r="H1061" t="str">
            <v>I</v>
          </cell>
          <cell r="I1061" t="str">
            <v>05E75</v>
          </cell>
          <cell r="J1061" t="str">
            <v>LINE SPEC EARLY</v>
          </cell>
          <cell r="K1061">
            <v>6</v>
          </cell>
          <cell r="L1061">
            <v>26.04</v>
          </cell>
          <cell r="M1061">
            <v>156.24</v>
          </cell>
          <cell r="N1061" t="str">
            <v>Line</v>
          </cell>
          <cell r="O1061">
            <v>0</v>
          </cell>
          <cell r="P1061">
            <v>0</v>
          </cell>
          <cell r="Q1061">
            <v>0</v>
          </cell>
          <cell r="R1061">
            <v>156.24</v>
          </cell>
          <cell r="S1061">
            <v>0</v>
          </cell>
        </row>
        <row r="1062">
          <cell r="B1062" t="str">
            <v>Power Systems</v>
          </cell>
          <cell r="C1062">
            <v>231</v>
          </cell>
          <cell r="D1062" t="str">
            <v>Not A &amp; G</v>
          </cell>
          <cell r="E1062">
            <v>2311</v>
          </cell>
          <cell r="F1062" t="str">
            <v>Dsbn - Sanford Op</v>
          </cell>
          <cell r="G1062" t="str">
            <v>BU</v>
          </cell>
          <cell r="H1062" t="str">
            <v>I</v>
          </cell>
          <cell r="I1062" t="str">
            <v>05E84</v>
          </cell>
          <cell r="J1062" t="str">
            <v>SR LINE SPEC OL EARLY</v>
          </cell>
          <cell r="K1062">
            <v>4</v>
          </cell>
          <cell r="L1062">
            <v>27.37</v>
          </cell>
          <cell r="M1062">
            <v>109.48</v>
          </cell>
          <cell r="N1062" t="str">
            <v>Line</v>
          </cell>
          <cell r="O1062">
            <v>0</v>
          </cell>
          <cell r="P1062">
            <v>0</v>
          </cell>
          <cell r="Q1062">
            <v>0</v>
          </cell>
          <cell r="R1062">
            <v>109.48</v>
          </cell>
          <cell r="S1062">
            <v>0</v>
          </cell>
        </row>
        <row r="1063">
          <cell r="B1063" t="str">
            <v>Power Systems</v>
          </cell>
          <cell r="C1063">
            <v>819</v>
          </cell>
          <cell r="D1063" t="str">
            <v>Not A &amp; G</v>
          </cell>
          <cell r="E1063">
            <v>8749</v>
          </cell>
          <cell r="F1063" t="str">
            <v>Dsbn - So Dade Supv/Dsgn</v>
          </cell>
          <cell r="G1063" t="str">
            <v>XM</v>
          </cell>
          <cell r="H1063" t="str">
            <v>S</v>
          </cell>
          <cell r="I1063" t="str">
            <v>01M05</v>
          </cell>
          <cell r="J1063" t="str">
            <v>DISTRIBUTION SUPV I</v>
          </cell>
          <cell r="K1063">
            <v>1</v>
          </cell>
          <cell r="L1063">
            <v>40.51</v>
          </cell>
          <cell r="M1063">
            <v>40.51</v>
          </cell>
          <cell r="N1063" t="str">
            <v>Spv/Sup</v>
          </cell>
          <cell r="O1063">
            <v>0</v>
          </cell>
          <cell r="P1063">
            <v>40.51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Power Systems</v>
          </cell>
          <cell r="C1064">
            <v>819</v>
          </cell>
          <cell r="D1064" t="str">
            <v>Not A &amp; G</v>
          </cell>
          <cell r="E1064">
            <v>8749</v>
          </cell>
          <cell r="F1064" t="str">
            <v>Dsbn - So Dade Supv/Dsgn</v>
          </cell>
          <cell r="G1064" t="str">
            <v>XM</v>
          </cell>
          <cell r="H1064" t="str">
            <v>S</v>
          </cell>
          <cell r="I1064" t="str">
            <v>01M05</v>
          </cell>
          <cell r="J1064" t="str">
            <v>DISTRIBUTION SUPV I</v>
          </cell>
          <cell r="K1064">
            <v>1</v>
          </cell>
          <cell r="L1064">
            <v>42.09</v>
          </cell>
          <cell r="M1064">
            <v>42.09</v>
          </cell>
          <cell r="N1064" t="str">
            <v>Spv/Sup</v>
          </cell>
          <cell r="O1064">
            <v>0</v>
          </cell>
          <cell r="P1064">
            <v>42.09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Power Systems</v>
          </cell>
          <cell r="C1065">
            <v>819</v>
          </cell>
          <cell r="D1065" t="str">
            <v>Not A &amp; G</v>
          </cell>
          <cell r="E1065">
            <v>8749</v>
          </cell>
          <cell r="F1065" t="str">
            <v>Dsbn - So Dade Supv/Dsgn</v>
          </cell>
          <cell r="G1065" t="str">
            <v>XM</v>
          </cell>
          <cell r="H1065" t="str">
            <v>I</v>
          </cell>
          <cell r="I1065" t="str">
            <v>01MAA</v>
          </cell>
          <cell r="J1065" t="str">
            <v>SR SYSTEM PROJECT MGR</v>
          </cell>
          <cell r="K1065">
            <v>1</v>
          </cell>
          <cell r="L1065">
            <v>28.56</v>
          </cell>
          <cell r="M1065">
            <v>28.56</v>
          </cell>
          <cell r="N1065" t="str">
            <v>Spv/Sup</v>
          </cell>
          <cell r="O1065">
            <v>0</v>
          </cell>
          <cell r="P1065">
            <v>28.56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Power Systems</v>
          </cell>
          <cell r="C1066">
            <v>819</v>
          </cell>
          <cell r="D1066" t="str">
            <v>Not A &amp; G</v>
          </cell>
          <cell r="E1066">
            <v>8749</v>
          </cell>
          <cell r="F1066" t="str">
            <v>Dsbn - So Dade Supv/Dsgn</v>
          </cell>
          <cell r="G1066" t="str">
            <v>XM</v>
          </cell>
          <cell r="H1066" t="str">
            <v>I</v>
          </cell>
          <cell r="I1066" t="str">
            <v>01MAA</v>
          </cell>
          <cell r="J1066" t="str">
            <v>SR SYSTEM PROJECT MGR</v>
          </cell>
          <cell r="K1066">
            <v>1</v>
          </cell>
          <cell r="L1066">
            <v>33.549999999999997</v>
          </cell>
          <cell r="M1066">
            <v>33.549999999999997</v>
          </cell>
          <cell r="N1066" t="str">
            <v>Spv/Sup</v>
          </cell>
          <cell r="O1066">
            <v>0</v>
          </cell>
          <cell r="P1066">
            <v>33.549999999999997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Power Systems</v>
          </cell>
          <cell r="C1067">
            <v>819</v>
          </cell>
          <cell r="D1067" t="str">
            <v>Not A &amp; G</v>
          </cell>
          <cell r="E1067">
            <v>8749</v>
          </cell>
          <cell r="F1067" t="str">
            <v>Dsbn - So Dade Supv/Dsgn</v>
          </cell>
          <cell r="G1067" t="str">
            <v>XM</v>
          </cell>
          <cell r="H1067" t="str">
            <v>I</v>
          </cell>
          <cell r="I1067" t="str">
            <v>01MAA</v>
          </cell>
          <cell r="J1067" t="str">
            <v>SR SYSTEM PROJECT MGR</v>
          </cell>
          <cell r="K1067">
            <v>1</v>
          </cell>
          <cell r="L1067">
            <v>33.56</v>
          </cell>
          <cell r="M1067">
            <v>33.56</v>
          </cell>
          <cell r="N1067" t="str">
            <v>Spv/Sup</v>
          </cell>
          <cell r="O1067">
            <v>0</v>
          </cell>
          <cell r="P1067">
            <v>33.56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Power Systems</v>
          </cell>
          <cell r="C1068">
            <v>819</v>
          </cell>
          <cell r="D1068" t="str">
            <v>Not A &amp; G</v>
          </cell>
          <cell r="E1068">
            <v>8749</v>
          </cell>
          <cell r="F1068" t="str">
            <v>Dsbn - So Dade Supv/Dsgn</v>
          </cell>
          <cell r="G1068" t="str">
            <v>XM</v>
          </cell>
          <cell r="H1068" t="str">
            <v>I</v>
          </cell>
          <cell r="I1068" t="str">
            <v>01MC6</v>
          </cell>
          <cell r="J1068" t="str">
            <v>PROJECT DESIGNER I</v>
          </cell>
          <cell r="K1068">
            <v>1</v>
          </cell>
          <cell r="L1068">
            <v>25.19</v>
          </cell>
          <cell r="M1068">
            <v>25.19</v>
          </cell>
          <cell r="N1068" t="str">
            <v>Spv/Sup</v>
          </cell>
          <cell r="O1068">
            <v>0</v>
          </cell>
          <cell r="P1068">
            <v>25.19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Power Systems</v>
          </cell>
          <cell r="C1069">
            <v>819</v>
          </cell>
          <cell r="D1069" t="str">
            <v>Not A &amp; G</v>
          </cell>
          <cell r="E1069">
            <v>8749</v>
          </cell>
          <cell r="F1069" t="str">
            <v>Dsbn - So Dade Supv/Dsgn</v>
          </cell>
          <cell r="G1069" t="str">
            <v>XM</v>
          </cell>
          <cell r="H1069" t="str">
            <v>I</v>
          </cell>
          <cell r="I1069" t="str">
            <v>01MD5</v>
          </cell>
          <cell r="J1069" t="str">
            <v>CUSTOMER PROJECT MGR II</v>
          </cell>
          <cell r="K1069">
            <v>1</v>
          </cell>
          <cell r="L1069">
            <v>22.44</v>
          </cell>
          <cell r="M1069">
            <v>22.44</v>
          </cell>
          <cell r="N1069" t="str">
            <v>Spv/Sup</v>
          </cell>
          <cell r="O1069">
            <v>0</v>
          </cell>
          <cell r="P1069">
            <v>22.44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Power Systems</v>
          </cell>
          <cell r="C1070">
            <v>819</v>
          </cell>
          <cell r="D1070" t="str">
            <v>Not A &amp; G</v>
          </cell>
          <cell r="E1070">
            <v>8749</v>
          </cell>
          <cell r="F1070" t="str">
            <v>Dsbn - So Dade Supv/Dsgn</v>
          </cell>
          <cell r="G1070" t="str">
            <v>XM</v>
          </cell>
          <cell r="H1070" t="str">
            <v>I</v>
          </cell>
          <cell r="I1070" t="str">
            <v>01MD5</v>
          </cell>
          <cell r="J1070" t="str">
            <v>CUSTOMER PROJECT MGR II</v>
          </cell>
          <cell r="K1070">
            <v>1</v>
          </cell>
          <cell r="L1070">
            <v>22.54</v>
          </cell>
          <cell r="M1070">
            <v>22.54</v>
          </cell>
          <cell r="N1070" t="str">
            <v>Spv/Sup</v>
          </cell>
          <cell r="O1070">
            <v>0</v>
          </cell>
          <cell r="P1070">
            <v>22.54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Power Systems</v>
          </cell>
          <cell r="C1071">
            <v>819</v>
          </cell>
          <cell r="D1071" t="str">
            <v>Not A &amp; G</v>
          </cell>
          <cell r="E1071">
            <v>8749</v>
          </cell>
          <cell r="F1071" t="str">
            <v>Dsbn - So Dade Supv/Dsgn</v>
          </cell>
          <cell r="G1071" t="str">
            <v>XM</v>
          </cell>
          <cell r="H1071" t="str">
            <v>I</v>
          </cell>
          <cell r="I1071" t="str">
            <v>01MD5</v>
          </cell>
          <cell r="J1071" t="str">
            <v>CUSTOMER PROJECT MGR II</v>
          </cell>
          <cell r="K1071">
            <v>1</v>
          </cell>
          <cell r="L1071">
            <v>23.33</v>
          </cell>
          <cell r="M1071">
            <v>23.33</v>
          </cell>
          <cell r="N1071" t="str">
            <v>Spv/Sup</v>
          </cell>
          <cell r="O1071">
            <v>0</v>
          </cell>
          <cell r="P1071">
            <v>23.33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Power Systems</v>
          </cell>
          <cell r="C1072">
            <v>819</v>
          </cell>
          <cell r="D1072" t="str">
            <v>Not A &amp; G</v>
          </cell>
          <cell r="E1072">
            <v>8749</v>
          </cell>
          <cell r="F1072" t="str">
            <v>Dsbn - So Dade Supv/Dsgn</v>
          </cell>
          <cell r="G1072" t="str">
            <v>XM</v>
          </cell>
          <cell r="H1072" t="str">
            <v>I</v>
          </cell>
          <cell r="I1072" t="str">
            <v>01MD6</v>
          </cell>
          <cell r="J1072" t="str">
            <v>CUSTOMER PROJECT MGR I</v>
          </cell>
          <cell r="K1072">
            <v>1</v>
          </cell>
          <cell r="L1072">
            <v>23.76</v>
          </cell>
          <cell r="M1072">
            <v>23.76</v>
          </cell>
          <cell r="N1072" t="str">
            <v>Spv/Sup</v>
          </cell>
          <cell r="O1072">
            <v>0</v>
          </cell>
          <cell r="P1072">
            <v>23.76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Power Systems</v>
          </cell>
          <cell r="C1073">
            <v>819</v>
          </cell>
          <cell r="D1073" t="str">
            <v>Not A &amp; G</v>
          </cell>
          <cell r="E1073">
            <v>8749</v>
          </cell>
          <cell r="F1073" t="str">
            <v>Dsbn - So Dade Supv/Dsgn</v>
          </cell>
          <cell r="G1073" t="str">
            <v>XM</v>
          </cell>
          <cell r="H1073" t="str">
            <v>I</v>
          </cell>
          <cell r="I1073" t="str">
            <v>01MD6</v>
          </cell>
          <cell r="J1073" t="str">
            <v>CUSTOMER PROJECT MGR I</v>
          </cell>
          <cell r="K1073">
            <v>1</v>
          </cell>
          <cell r="L1073">
            <v>24.15</v>
          </cell>
          <cell r="M1073">
            <v>24.15</v>
          </cell>
          <cell r="N1073" t="str">
            <v>Spv/Sup</v>
          </cell>
          <cell r="O1073">
            <v>0</v>
          </cell>
          <cell r="P1073">
            <v>24.15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Power Systems</v>
          </cell>
          <cell r="C1074">
            <v>819</v>
          </cell>
          <cell r="D1074" t="str">
            <v>Not A &amp; G</v>
          </cell>
          <cell r="E1074">
            <v>8749</v>
          </cell>
          <cell r="F1074" t="str">
            <v>Dsbn - So Dade Supv/Dsgn</v>
          </cell>
          <cell r="G1074" t="str">
            <v>XM</v>
          </cell>
          <cell r="H1074" t="str">
            <v>I</v>
          </cell>
          <cell r="I1074" t="str">
            <v>01MD7</v>
          </cell>
          <cell r="J1074" t="str">
            <v>CUSTOMER PROJECT MGR</v>
          </cell>
          <cell r="K1074">
            <v>1</v>
          </cell>
          <cell r="L1074">
            <v>28.25</v>
          </cell>
          <cell r="M1074">
            <v>28.25</v>
          </cell>
          <cell r="N1074" t="str">
            <v>Spv/Sup</v>
          </cell>
          <cell r="O1074">
            <v>0</v>
          </cell>
          <cell r="P1074">
            <v>28.25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Power Systems</v>
          </cell>
          <cell r="C1075">
            <v>819</v>
          </cell>
          <cell r="D1075" t="str">
            <v>Not A &amp; G</v>
          </cell>
          <cell r="E1075">
            <v>8749</v>
          </cell>
          <cell r="F1075" t="str">
            <v>Dsbn - So Dade Supv/Dsgn</v>
          </cell>
          <cell r="G1075" t="str">
            <v>XM</v>
          </cell>
          <cell r="H1075" t="str">
            <v>I</v>
          </cell>
          <cell r="I1075" t="str">
            <v>01MD7</v>
          </cell>
          <cell r="J1075" t="str">
            <v>CUSTOMER PROJECT MGR</v>
          </cell>
          <cell r="K1075">
            <v>2</v>
          </cell>
          <cell r="L1075">
            <v>28.94</v>
          </cell>
          <cell r="M1075">
            <v>57.88</v>
          </cell>
          <cell r="N1075" t="str">
            <v>Spv/Sup</v>
          </cell>
          <cell r="O1075">
            <v>0</v>
          </cell>
          <cell r="P1075">
            <v>57.88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Power Systems</v>
          </cell>
          <cell r="C1076">
            <v>819</v>
          </cell>
          <cell r="D1076" t="str">
            <v>Not A &amp; G</v>
          </cell>
          <cell r="E1076">
            <v>8749</v>
          </cell>
          <cell r="F1076" t="str">
            <v>Dsbn - So Dade Supv/Dsgn</v>
          </cell>
          <cell r="G1076" t="str">
            <v>XM</v>
          </cell>
          <cell r="H1076" t="str">
            <v>M</v>
          </cell>
          <cell r="I1076" t="str">
            <v>01ME3</v>
          </cell>
          <cell r="J1076" t="str">
            <v>DISTRIBUTION AREA MGR I</v>
          </cell>
          <cell r="K1076">
            <v>1</v>
          </cell>
          <cell r="L1076">
            <v>51.18</v>
          </cell>
          <cell r="M1076">
            <v>51.18</v>
          </cell>
          <cell r="N1076" t="str">
            <v>Spv/Sup</v>
          </cell>
          <cell r="O1076">
            <v>0</v>
          </cell>
          <cell r="P1076">
            <v>51.18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Power Systems</v>
          </cell>
          <cell r="C1077">
            <v>819</v>
          </cell>
          <cell r="D1077" t="str">
            <v>Not A &amp; G</v>
          </cell>
          <cell r="E1077">
            <v>8749</v>
          </cell>
          <cell r="F1077" t="str">
            <v>Dsbn - So Dade Supv/Dsgn</v>
          </cell>
          <cell r="G1077" t="str">
            <v>XM</v>
          </cell>
          <cell r="H1077" t="str">
            <v>I</v>
          </cell>
          <cell r="I1077" t="str">
            <v>01ME6</v>
          </cell>
          <cell r="J1077" t="str">
            <v>PROJECT DESIGNER II</v>
          </cell>
          <cell r="K1077">
            <v>1</v>
          </cell>
          <cell r="L1077">
            <v>22.35</v>
          </cell>
          <cell r="M1077">
            <v>22.35</v>
          </cell>
          <cell r="N1077" t="str">
            <v>Spv/Sup</v>
          </cell>
          <cell r="O1077">
            <v>0</v>
          </cell>
          <cell r="P1077">
            <v>22.35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Power Systems</v>
          </cell>
          <cell r="C1078">
            <v>819</v>
          </cell>
          <cell r="D1078" t="str">
            <v>Not A &amp; G</v>
          </cell>
          <cell r="E1078">
            <v>8749</v>
          </cell>
          <cell r="F1078" t="str">
            <v>Dsbn - So Dade Supv/Dsgn</v>
          </cell>
          <cell r="G1078" t="str">
            <v>XM</v>
          </cell>
          <cell r="H1078" t="str">
            <v>I</v>
          </cell>
          <cell r="I1078" t="str">
            <v>01ME6</v>
          </cell>
          <cell r="J1078" t="str">
            <v>PROJECT DESIGNER II</v>
          </cell>
          <cell r="K1078">
            <v>1</v>
          </cell>
          <cell r="L1078">
            <v>23.28</v>
          </cell>
          <cell r="M1078">
            <v>23.28</v>
          </cell>
          <cell r="N1078" t="str">
            <v>Spv/Sup</v>
          </cell>
          <cell r="O1078">
            <v>0</v>
          </cell>
          <cell r="P1078">
            <v>23.28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Power Systems</v>
          </cell>
          <cell r="C1079">
            <v>819</v>
          </cell>
          <cell r="D1079" t="str">
            <v>Not A &amp; G</v>
          </cell>
          <cell r="E1079">
            <v>8749</v>
          </cell>
          <cell r="F1079" t="str">
            <v>Dsbn - So Dade Supv/Dsgn</v>
          </cell>
          <cell r="G1079" t="str">
            <v>XM</v>
          </cell>
          <cell r="H1079" t="str">
            <v>I</v>
          </cell>
          <cell r="I1079" t="str">
            <v>01ME6</v>
          </cell>
          <cell r="J1079" t="str">
            <v>PROJECT DESIGNER II</v>
          </cell>
          <cell r="K1079">
            <v>1</v>
          </cell>
          <cell r="L1079">
            <v>23.31</v>
          </cell>
          <cell r="M1079">
            <v>23.31</v>
          </cell>
          <cell r="N1079" t="str">
            <v>Spv/Sup</v>
          </cell>
          <cell r="O1079">
            <v>0</v>
          </cell>
          <cell r="P1079">
            <v>23.31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Power Systems</v>
          </cell>
          <cell r="C1080">
            <v>819</v>
          </cell>
          <cell r="D1080" t="str">
            <v>Not A &amp; G</v>
          </cell>
          <cell r="E1080">
            <v>8749</v>
          </cell>
          <cell r="F1080" t="str">
            <v>Dsbn - So Dade Supv/Dsgn</v>
          </cell>
          <cell r="G1080" t="str">
            <v>XM</v>
          </cell>
          <cell r="H1080" t="str">
            <v>I</v>
          </cell>
          <cell r="I1080" t="str">
            <v>01ME6</v>
          </cell>
          <cell r="J1080" t="str">
            <v>PROJECT DESIGNER II</v>
          </cell>
          <cell r="K1080">
            <v>1</v>
          </cell>
          <cell r="L1080">
            <v>23.33</v>
          </cell>
          <cell r="M1080">
            <v>23.33</v>
          </cell>
          <cell r="N1080" t="str">
            <v>Spv/Sup</v>
          </cell>
          <cell r="O1080">
            <v>0</v>
          </cell>
          <cell r="P1080">
            <v>23.33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Power Systems</v>
          </cell>
          <cell r="C1081">
            <v>819</v>
          </cell>
          <cell r="D1081" t="str">
            <v>Not A &amp; G</v>
          </cell>
          <cell r="E1081">
            <v>8749</v>
          </cell>
          <cell r="F1081" t="str">
            <v>Dsbn - So Dade Supv/Dsgn</v>
          </cell>
          <cell r="G1081" t="str">
            <v>XM</v>
          </cell>
          <cell r="H1081" t="str">
            <v>S</v>
          </cell>
          <cell r="I1081" t="str">
            <v>01MK5</v>
          </cell>
          <cell r="J1081" t="str">
            <v>SR CONTR CONSTRUCTION REPRESEN</v>
          </cell>
          <cell r="K1081">
            <v>1</v>
          </cell>
          <cell r="L1081">
            <v>30.34</v>
          </cell>
          <cell r="M1081">
            <v>30.34</v>
          </cell>
          <cell r="N1081" t="str">
            <v>Spv/Sup</v>
          </cell>
          <cell r="O1081">
            <v>0</v>
          </cell>
          <cell r="P1081">
            <v>30.34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Power Systems</v>
          </cell>
          <cell r="C1082">
            <v>819</v>
          </cell>
          <cell r="D1082" t="str">
            <v>Not A &amp; G</v>
          </cell>
          <cell r="E1082">
            <v>8749</v>
          </cell>
          <cell r="F1082" t="str">
            <v>Dsbn - So Dade Supv/Dsgn</v>
          </cell>
          <cell r="G1082" t="str">
            <v>XM</v>
          </cell>
          <cell r="H1082" t="str">
            <v>I</v>
          </cell>
          <cell r="I1082" t="str">
            <v>01ML5</v>
          </cell>
          <cell r="J1082" t="str">
            <v>CONTRACTOR CONSTRUCTION REP</v>
          </cell>
          <cell r="K1082">
            <v>1</v>
          </cell>
          <cell r="L1082">
            <v>28.21</v>
          </cell>
          <cell r="M1082">
            <v>28.21</v>
          </cell>
          <cell r="N1082" t="str">
            <v>Spv/Sup</v>
          </cell>
          <cell r="O1082">
            <v>0</v>
          </cell>
          <cell r="P1082">
            <v>28.21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Power Systems</v>
          </cell>
          <cell r="C1083">
            <v>819</v>
          </cell>
          <cell r="D1083" t="str">
            <v>Not A &amp; G</v>
          </cell>
          <cell r="E1083">
            <v>8749</v>
          </cell>
          <cell r="F1083" t="str">
            <v>Dsbn - So Dade Supv/Dsgn</v>
          </cell>
          <cell r="G1083" t="str">
            <v>XM</v>
          </cell>
          <cell r="H1083" t="str">
            <v>S</v>
          </cell>
          <cell r="I1083" t="str">
            <v>01MP5</v>
          </cell>
          <cell r="J1083" t="str">
            <v>DISTRIBUTION SUPV II</v>
          </cell>
          <cell r="K1083">
            <v>1</v>
          </cell>
          <cell r="L1083">
            <v>34.58</v>
          </cell>
          <cell r="M1083">
            <v>34.58</v>
          </cell>
          <cell r="N1083" t="str">
            <v>Spv/Sup</v>
          </cell>
          <cell r="O1083">
            <v>0</v>
          </cell>
          <cell r="P1083">
            <v>34.58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Power Systems</v>
          </cell>
          <cell r="C1084">
            <v>819</v>
          </cell>
          <cell r="D1084" t="str">
            <v>Not A &amp; G</v>
          </cell>
          <cell r="E1084">
            <v>8749</v>
          </cell>
          <cell r="F1084" t="str">
            <v>Dsbn - So Dade Supv/Dsgn</v>
          </cell>
          <cell r="G1084" t="str">
            <v>XM</v>
          </cell>
          <cell r="H1084" t="str">
            <v>S</v>
          </cell>
          <cell r="I1084" t="str">
            <v>01MP5</v>
          </cell>
          <cell r="J1084" t="str">
            <v>DISTRIBUTION SUPV II</v>
          </cell>
          <cell r="K1084">
            <v>1</v>
          </cell>
          <cell r="L1084">
            <v>35.81</v>
          </cell>
          <cell r="M1084">
            <v>35.81</v>
          </cell>
          <cell r="N1084" t="str">
            <v>Spv/Sup</v>
          </cell>
          <cell r="O1084">
            <v>0</v>
          </cell>
          <cell r="P1084">
            <v>35.81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Power Systems</v>
          </cell>
          <cell r="C1085">
            <v>819</v>
          </cell>
          <cell r="D1085" t="str">
            <v>Not A &amp; G</v>
          </cell>
          <cell r="E1085">
            <v>8749</v>
          </cell>
          <cell r="F1085" t="str">
            <v>Dsbn - So Dade Supv/Dsgn</v>
          </cell>
          <cell r="G1085" t="str">
            <v>XM</v>
          </cell>
          <cell r="H1085" t="str">
            <v>S</v>
          </cell>
          <cell r="I1085" t="str">
            <v>01MP5</v>
          </cell>
          <cell r="J1085" t="str">
            <v>DISTRIBUTION SUPV II</v>
          </cell>
          <cell r="K1085">
            <v>1</v>
          </cell>
          <cell r="L1085">
            <v>36.549999999999997</v>
          </cell>
          <cell r="M1085">
            <v>36.549999999999997</v>
          </cell>
          <cell r="N1085" t="str">
            <v>Spv/Sup</v>
          </cell>
          <cell r="O1085">
            <v>0</v>
          </cell>
          <cell r="P1085">
            <v>36.549999999999997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Power Systems</v>
          </cell>
          <cell r="C1086">
            <v>819</v>
          </cell>
          <cell r="D1086" t="str">
            <v>Not A &amp; G</v>
          </cell>
          <cell r="E1086">
            <v>8749</v>
          </cell>
          <cell r="F1086" t="str">
            <v>Dsbn - So Dade Supv/Dsgn</v>
          </cell>
          <cell r="G1086" t="str">
            <v>XM</v>
          </cell>
          <cell r="H1086" t="str">
            <v>S</v>
          </cell>
          <cell r="I1086" t="str">
            <v>01MP5</v>
          </cell>
          <cell r="J1086" t="str">
            <v>DISTRIBUTION SUPV II</v>
          </cell>
          <cell r="K1086">
            <v>1</v>
          </cell>
          <cell r="L1086">
            <v>36.659999999999997</v>
          </cell>
          <cell r="M1086">
            <v>36.659999999999997</v>
          </cell>
          <cell r="N1086" t="str">
            <v>Spv/Sup</v>
          </cell>
          <cell r="O1086">
            <v>0</v>
          </cell>
          <cell r="P1086">
            <v>36.659999999999997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Power Systems</v>
          </cell>
          <cell r="C1087">
            <v>819</v>
          </cell>
          <cell r="D1087" t="str">
            <v>Not A &amp; G</v>
          </cell>
          <cell r="E1087">
            <v>8749</v>
          </cell>
          <cell r="F1087" t="str">
            <v>Dsbn - So Dade Supv/Dsgn</v>
          </cell>
          <cell r="G1087" t="str">
            <v>XM</v>
          </cell>
          <cell r="H1087" t="str">
            <v>S</v>
          </cell>
          <cell r="I1087" t="str">
            <v>01MP5</v>
          </cell>
          <cell r="J1087" t="str">
            <v>DISTRIBUTION SUPV II</v>
          </cell>
          <cell r="K1087">
            <v>1</v>
          </cell>
          <cell r="L1087">
            <v>36.75</v>
          </cell>
          <cell r="M1087">
            <v>36.75</v>
          </cell>
          <cell r="N1087" t="str">
            <v>Spv/Sup</v>
          </cell>
          <cell r="O1087">
            <v>0</v>
          </cell>
          <cell r="P1087">
            <v>36.75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Power Systems</v>
          </cell>
          <cell r="C1088">
            <v>819</v>
          </cell>
          <cell r="D1088" t="str">
            <v>Not A &amp; G</v>
          </cell>
          <cell r="E1088">
            <v>8749</v>
          </cell>
          <cell r="F1088" t="str">
            <v>Dsbn - So Dade Supv/Dsgn</v>
          </cell>
          <cell r="G1088" t="str">
            <v>XM</v>
          </cell>
          <cell r="H1088" t="str">
            <v>S</v>
          </cell>
          <cell r="I1088" t="str">
            <v>01MP5</v>
          </cell>
          <cell r="J1088" t="str">
            <v>DISTRIBUTION SUPV II</v>
          </cell>
          <cell r="K1088">
            <v>2</v>
          </cell>
          <cell r="L1088">
            <v>36.799999999999997</v>
          </cell>
          <cell r="M1088">
            <v>73.599999999999994</v>
          </cell>
          <cell r="N1088" t="str">
            <v>Spv/Sup</v>
          </cell>
          <cell r="O1088">
            <v>0</v>
          </cell>
          <cell r="P1088">
            <v>73.599999999999994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Power Systems</v>
          </cell>
          <cell r="C1089">
            <v>819</v>
          </cell>
          <cell r="D1089" t="str">
            <v>Not A &amp; G</v>
          </cell>
          <cell r="E1089">
            <v>8749</v>
          </cell>
          <cell r="F1089" t="str">
            <v>Dsbn - So Dade Supv/Dsgn</v>
          </cell>
          <cell r="G1089" t="str">
            <v>XM</v>
          </cell>
          <cell r="H1089" t="str">
            <v>S</v>
          </cell>
          <cell r="I1089" t="str">
            <v>01MP5</v>
          </cell>
          <cell r="J1089" t="str">
            <v>DISTRIBUTION SUPV II</v>
          </cell>
          <cell r="K1089">
            <v>1</v>
          </cell>
          <cell r="L1089">
            <v>37.15</v>
          </cell>
          <cell r="M1089">
            <v>37.15</v>
          </cell>
          <cell r="N1089" t="str">
            <v>Spv/Sup</v>
          </cell>
          <cell r="O1089">
            <v>0</v>
          </cell>
          <cell r="P1089">
            <v>37.15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Power Systems</v>
          </cell>
          <cell r="C1090">
            <v>819</v>
          </cell>
          <cell r="D1090" t="str">
            <v>Not A &amp; G</v>
          </cell>
          <cell r="E1090">
            <v>8749</v>
          </cell>
          <cell r="F1090" t="str">
            <v>Dsbn - So Dade Supv/Dsgn</v>
          </cell>
          <cell r="G1090" t="str">
            <v>NB</v>
          </cell>
          <cell r="H1090" t="str">
            <v>I</v>
          </cell>
          <cell r="I1090" t="str">
            <v>01X63</v>
          </cell>
          <cell r="J1090" t="str">
            <v>ADMINISTRATIVE SPECIALIST I</v>
          </cell>
          <cell r="K1090">
            <v>1</v>
          </cell>
          <cell r="L1090">
            <v>16.03</v>
          </cell>
          <cell r="M1090">
            <v>16.03</v>
          </cell>
          <cell r="N1090" t="str">
            <v>Spv/Sup</v>
          </cell>
          <cell r="O1090">
            <v>0</v>
          </cell>
          <cell r="P1090">
            <v>16.03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Power Systems</v>
          </cell>
          <cell r="C1091">
            <v>819</v>
          </cell>
          <cell r="D1091" t="str">
            <v>Not A &amp; G</v>
          </cell>
          <cell r="E1091">
            <v>8749</v>
          </cell>
          <cell r="F1091" t="str">
            <v>Dsbn - So Dade Supv/Dsgn</v>
          </cell>
          <cell r="G1091" t="str">
            <v>NB</v>
          </cell>
          <cell r="H1091" t="str">
            <v>I</v>
          </cell>
          <cell r="I1091" t="str">
            <v>01X63</v>
          </cell>
          <cell r="J1091" t="str">
            <v>ADMINISTRATIVE SPECIALIST I</v>
          </cell>
          <cell r="K1091">
            <v>1</v>
          </cell>
          <cell r="L1091">
            <v>16.61</v>
          </cell>
          <cell r="M1091">
            <v>16.61</v>
          </cell>
          <cell r="N1091" t="str">
            <v>Spv/Sup</v>
          </cell>
          <cell r="O1091">
            <v>0</v>
          </cell>
          <cell r="P1091">
            <v>16.61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Power Systems</v>
          </cell>
          <cell r="C1092">
            <v>819</v>
          </cell>
          <cell r="D1092" t="str">
            <v>Not A &amp; G</v>
          </cell>
          <cell r="E1092">
            <v>8749</v>
          </cell>
          <cell r="F1092" t="str">
            <v>Dsbn - So Dade Supv/Dsgn</v>
          </cell>
          <cell r="G1092" t="str">
            <v>NB</v>
          </cell>
          <cell r="H1092" t="str">
            <v>I</v>
          </cell>
          <cell r="I1092" t="str">
            <v>01X64</v>
          </cell>
          <cell r="J1092" t="str">
            <v>ADMINISTRATIVE TECHNICIAN</v>
          </cell>
          <cell r="K1092">
            <v>1</v>
          </cell>
          <cell r="L1092">
            <v>17.95</v>
          </cell>
          <cell r="M1092">
            <v>17.95</v>
          </cell>
          <cell r="N1092" t="str">
            <v>Spv/Sup</v>
          </cell>
          <cell r="O1092">
            <v>0</v>
          </cell>
          <cell r="P1092">
            <v>17.95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Power Systems</v>
          </cell>
          <cell r="C1093">
            <v>819</v>
          </cell>
          <cell r="D1093" t="str">
            <v>Not A &amp; G</v>
          </cell>
          <cell r="E1093">
            <v>8749</v>
          </cell>
          <cell r="F1093" t="str">
            <v>Dsbn - So Dade Supv/Dsgn</v>
          </cell>
          <cell r="G1093" t="str">
            <v>NB</v>
          </cell>
          <cell r="H1093" t="str">
            <v>I</v>
          </cell>
          <cell r="I1093" t="str">
            <v>01XE4</v>
          </cell>
          <cell r="J1093" t="str">
            <v>DISTRIBUTION ENGINEERING TECHN</v>
          </cell>
          <cell r="K1093">
            <v>1</v>
          </cell>
          <cell r="L1093">
            <v>17.489999999999998</v>
          </cell>
          <cell r="M1093">
            <v>17.489999999999998</v>
          </cell>
          <cell r="N1093" t="str">
            <v>Spv/Sup</v>
          </cell>
          <cell r="O1093">
            <v>0</v>
          </cell>
          <cell r="P1093">
            <v>17.489999999999998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Power Systems</v>
          </cell>
          <cell r="C1094">
            <v>884</v>
          </cell>
          <cell r="D1094" t="str">
            <v>Not A &amp; G</v>
          </cell>
          <cell r="E1094">
            <v>8840</v>
          </cell>
          <cell r="F1094" t="str">
            <v>Dsbn - So Florida Dispatch</v>
          </cell>
          <cell r="G1094" t="str">
            <v>BU</v>
          </cell>
          <cell r="H1094" t="str">
            <v>I</v>
          </cell>
          <cell r="I1094" t="str">
            <v>05264</v>
          </cell>
          <cell r="J1094" t="str">
            <v>DSBN DISPATCHER</v>
          </cell>
          <cell r="K1094">
            <v>27</v>
          </cell>
          <cell r="L1094">
            <v>27.71</v>
          </cell>
          <cell r="M1094">
            <v>748.17000000000007</v>
          </cell>
          <cell r="N1094" t="str">
            <v>Barg Unit Supp</v>
          </cell>
          <cell r="O1094">
            <v>0</v>
          </cell>
          <cell r="P1094">
            <v>0</v>
          </cell>
          <cell r="Q1094">
            <v>748.17000000000007</v>
          </cell>
          <cell r="R1094">
            <v>0</v>
          </cell>
          <cell r="S1094">
            <v>0</v>
          </cell>
        </row>
        <row r="1095">
          <cell r="B1095" t="str">
            <v>Power Systems</v>
          </cell>
          <cell r="C1095">
            <v>884</v>
          </cell>
          <cell r="D1095" t="str">
            <v>Not A &amp; G</v>
          </cell>
          <cell r="E1095">
            <v>8840</v>
          </cell>
          <cell r="F1095" t="str">
            <v>Dsbn - So Florida Dispatch</v>
          </cell>
          <cell r="G1095" t="str">
            <v>BU</v>
          </cell>
          <cell r="H1095" t="str">
            <v>I</v>
          </cell>
          <cell r="I1095" t="str">
            <v>05E05</v>
          </cell>
          <cell r="J1095" t="str">
            <v>OPERATION CLERK A STENO EARLY</v>
          </cell>
          <cell r="K1095">
            <v>2</v>
          </cell>
          <cell r="L1095">
            <v>20.12</v>
          </cell>
          <cell r="M1095">
            <v>40.24</v>
          </cell>
          <cell r="N1095" t="str">
            <v>Barg Unit Supp</v>
          </cell>
          <cell r="O1095">
            <v>0</v>
          </cell>
          <cell r="P1095">
            <v>0</v>
          </cell>
          <cell r="Q1095">
            <v>40.24</v>
          </cell>
          <cell r="R1095">
            <v>0</v>
          </cell>
          <cell r="S1095">
            <v>0</v>
          </cell>
        </row>
        <row r="1096">
          <cell r="B1096" t="str">
            <v>Power Systems</v>
          </cell>
          <cell r="C1096">
            <v>874</v>
          </cell>
          <cell r="D1096" t="str">
            <v>Not A &amp; G</v>
          </cell>
          <cell r="E1096">
            <v>8742</v>
          </cell>
          <cell r="F1096" t="str">
            <v>Dsbn - South Dade Oper</v>
          </cell>
          <cell r="G1096" t="str">
            <v>BU</v>
          </cell>
          <cell r="H1096" t="str">
            <v>I</v>
          </cell>
          <cell r="I1096" t="str">
            <v>05475</v>
          </cell>
          <cell r="J1096" t="str">
            <v>LINE SPEC</v>
          </cell>
          <cell r="K1096">
            <v>1</v>
          </cell>
          <cell r="L1096">
            <v>26.04</v>
          </cell>
          <cell r="M1096">
            <v>26.04</v>
          </cell>
          <cell r="N1096" t="str">
            <v>Line</v>
          </cell>
          <cell r="O1096">
            <v>0</v>
          </cell>
          <cell r="P1096">
            <v>0</v>
          </cell>
          <cell r="Q1096">
            <v>0</v>
          </cell>
          <cell r="R1096">
            <v>26.04</v>
          </cell>
          <cell r="S1096">
            <v>0</v>
          </cell>
        </row>
        <row r="1097">
          <cell r="B1097" t="str">
            <v>Power Systems</v>
          </cell>
          <cell r="C1097">
            <v>874</v>
          </cell>
          <cell r="D1097" t="str">
            <v>Not A &amp; G</v>
          </cell>
          <cell r="E1097">
            <v>8742</v>
          </cell>
          <cell r="F1097" t="str">
            <v>Dsbn - South Dade Oper</v>
          </cell>
          <cell r="G1097" t="str">
            <v>BU</v>
          </cell>
          <cell r="H1097" t="str">
            <v>I</v>
          </cell>
          <cell r="I1097" t="str">
            <v>05605</v>
          </cell>
          <cell r="J1097" t="str">
            <v>OPERATION CLERK A STENO</v>
          </cell>
          <cell r="K1097">
            <v>1</v>
          </cell>
          <cell r="L1097">
            <v>20.12</v>
          </cell>
          <cell r="M1097">
            <v>20.12</v>
          </cell>
          <cell r="N1097" t="str">
            <v>Barg Unit Supp</v>
          </cell>
          <cell r="O1097">
            <v>0</v>
          </cell>
          <cell r="P1097">
            <v>0</v>
          </cell>
          <cell r="Q1097">
            <v>20.12</v>
          </cell>
          <cell r="R1097">
            <v>0</v>
          </cell>
          <cell r="S1097">
            <v>0</v>
          </cell>
        </row>
        <row r="1098">
          <cell r="B1098" t="str">
            <v>Power Systems</v>
          </cell>
          <cell r="C1098">
            <v>874</v>
          </cell>
          <cell r="D1098" t="str">
            <v>Not A &amp; G</v>
          </cell>
          <cell r="E1098">
            <v>8742</v>
          </cell>
          <cell r="F1098" t="str">
            <v>Dsbn - South Dade Oper</v>
          </cell>
          <cell r="G1098" t="str">
            <v>BU</v>
          </cell>
          <cell r="H1098" t="str">
            <v>I</v>
          </cell>
          <cell r="I1098" t="str">
            <v>05984</v>
          </cell>
          <cell r="J1098" t="str">
            <v>SR LINE SPEC OL</v>
          </cell>
          <cell r="K1098">
            <v>1</v>
          </cell>
          <cell r="L1098">
            <v>27.37</v>
          </cell>
          <cell r="M1098">
            <v>27.37</v>
          </cell>
          <cell r="N1098" t="str">
            <v>Line</v>
          </cell>
          <cell r="O1098">
            <v>0</v>
          </cell>
          <cell r="P1098">
            <v>0</v>
          </cell>
          <cell r="Q1098">
            <v>0</v>
          </cell>
          <cell r="R1098">
            <v>27.37</v>
          </cell>
          <cell r="S1098">
            <v>0</v>
          </cell>
        </row>
        <row r="1099">
          <cell r="B1099" t="str">
            <v>Power Systems</v>
          </cell>
          <cell r="C1099">
            <v>874</v>
          </cell>
          <cell r="D1099" t="str">
            <v>Not A &amp; G</v>
          </cell>
          <cell r="E1099">
            <v>8742</v>
          </cell>
          <cell r="F1099" t="str">
            <v>Dsbn - South Dade Oper</v>
          </cell>
          <cell r="G1099" t="str">
            <v>BU</v>
          </cell>
          <cell r="H1099" t="str">
            <v>I</v>
          </cell>
          <cell r="I1099" t="str">
            <v>05E37</v>
          </cell>
          <cell r="J1099" t="str">
            <v>GROUND WORKER - EARLY</v>
          </cell>
          <cell r="K1099">
            <v>2</v>
          </cell>
          <cell r="L1099">
            <v>19.22</v>
          </cell>
          <cell r="M1099">
            <v>38.44</v>
          </cell>
          <cell r="N1099" t="str">
            <v>Line</v>
          </cell>
          <cell r="O1099">
            <v>0</v>
          </cell>
          <cell r="P1099">
            <v>0</v>
          </cell>
          <cell r="Q1099">
            <v>0</v>
          </cell>
          <cell r="R1099">
            <v>38.44</v>
          </cell>
          <cell r="S1099">
            <v>0</v>
          </cell>
        </row>
        <row r="1100">
          <cell r="B1100" t="str">
            <v>Power Systems</v>
          </cell>
          <cell r="C1100">
            <v>874</v>
          </cell>
          <cell r="D1100" t="str">
            <v>Not A &amp; G</v>
          </cell>
          <cell r="E1100">
            <v>8742</v>
          </cell>
          <cell r="F1100" t="str">
            <v>Dsbn - South Dade Oper</v>
          </cell>
          <cell r="G1100" t="str">
            <v>BU</v>
          </cell>
          <cell r="H1100" t="str">
            <v>I</v>
          </cell>
          <cell r="I1100" t="str">
            <v>05E40</v>
          </cell>
          <cell r="J1100" t="str">
            <v>CABLE SPLICER - EARLY</v>
          </cell>
          <cell r="K1100">
            <v>1</v>
          </cell>
          <cell r="L1100">
            <v>26.3</v>
          </cell>
          <cell r="M1100">
            <v>26.3</v>
          </cell>
          <cell r="N1100" t="str">
            <v>Line</v>
          </cell>
          <cell r="O1100">
            <v>0</v>
          </cell>
          <cell r="P1100">
            <v>0</v>
          </cell>
          <cell r="Q1100">
            <v>0</v>
          </cell>
          <cell r="R1100">
            <v>26.3</v>
          </cell>
          <cell r="S1100">
            <v>0</v>
          </cell>
        </row>
        <row r="1101">
          <cell r="B1101" t="str">
            <v>Power Systems</v>
          </cell>
          <cell r="C1101">
            <v>874</v>
          </cell>
          <cell r="D1101" t="str">
            <v>Not A &amp; G</v>
          </cell>
          <cell r="E1101">
            <v>8742</v>
          </cell>
          <cell r="F1101" t="str">
            <v>Dsbn - South Dade Oper</v>
          </cell>
          <cell r="G1101" t="str">
            <v>BU</v>
          </cell>
          <cell r="H1101" t="str">
            <v>I</v>
          </cell>
          <cell r="I1101" t="str">
            <v>05E75</v>
          </cell>
          <cell r="J1101" t="str">
            <v>LINE SPEC EARLY</v>
          </cell>
          <cell r="K1101">
            <v>6</v>
          </cell>
          <cell r="L1101">
            <v>26.04</v>
          </cell>
          <cell r="M1101">
            <v>156.24</v>
          </cell>
          <cell r="N1101" t="str">
            <v>Line</v>
          </cell>
          <cell r="O1101">
            <v>0</v>
          </cell>
          <cell r="P1101">
            <v>0</v>
          </cell>
          <cell r="Q1101">
            <v>0</v>
          </cell>
          <cell r="R1101">
            <v>156.24</v>
          </cell>
          <cell r="S1101">
            <v>0</v>
          </cell>
        </row>
        <row r="1102">
          <cell r="B1102" t="str">
            <v>Power Systems</v>
          </cell>
          <cell r="C1102">
            <v>874</v>
          </cell>
          <cell r="D1102" t="str">
            <v>Not A &amp; G</v>
          </cell>
          <cell r="E1102">
            <v>8742</v>
          </cell>
          <cell r="F1102" t="str">
            <v>Dsbn - South Dade Oper</v>
          </cell>
          <cell r="G1102" t="str">
            <v>BU</v>
          </cell>
          <cell r="H1102" t="str">
            <v>I</v>
          </cell>
          <cell r="I1102" t="str">
            <v>05E84</v>
          </cell>
          <cell r="J1102" t="str">
            <v>SR LINE SPEC OL EARLY</v>
          </cell>
          <cell r="K1102">
            <v>4</v>
          </cell>
          <cell r="L1102">
            <v>27.37</v>
          </cell>
          <cell r="M1102">
            <v>109.48</v>
          </cell>
          <cell r="N1102" t="str">
            <v>Line</v>
          </cell>
          <cell r="O1102">
            <v>0</v>
          </cell>
          <cell r="P1102">
            <v>0</v>
          </cell>
          <cell r="Q1102">
            <v>0</v>
          </cell>
          <cell r="R1102">
            <v>109.48</v>
          </cell>
          <cell r="S1102">
            <v>0</v>
          </cell>
        </row>
        <row r="1103">
          <cell r="B1103" t="str">
            <v>Power Systems</v>
          </cell>
          <cell r="C1103">
            <v>532</v>
          </cell>
          <cell r="D1103" t="str">
            <v>Not A &amp; G</v>
          </cell>
          <cell r="E1103">
            <v>5419</v>
          </cell>
          <cell r="F1103" t="str">
            <v>Dsbn - South Supvs/Dsgners</v>
          </cell>
          <cell r="G1103" t="str">
            <v>XM</v>
          </cell>
          <cell r="H1103" t="str">
            <v>S</v>
          </cell>
          <cell r="I1103" t="str">
            <v>01M05</v>
          </cell>
          <cell r="J1103" t="str">
            <v>DISTRIBUTION SUPV I</v>
          </cell>
          <cell r="K1103">
            <v>1</v>
          </cell>
          <cell r="L1103">
            <v>40.25</v>
          </cell>
          <cell r="M1103">
            <v>40.25</v>
          </cell>
          <cell r="N1103" t="str">
            <v>Spv/Sup</v>
          </cell>
          <cell r="O1103">
            <v>0</v>
          </cell>
          <cell r="P1103">
            <v>40.25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Power Systems</v>
          </cell>
          <cell r="C1104">
            <v>532</v>
          </cell>
          <cell r="D1104" t="str">
            <v>Not A &amp; G</v>
          </cell>
          <cell r="E1104">
            <v>5419</v>
          </cell>
          <cell r="F1104" t="str">
            <v>Dsbn - South Supvs/Dsgners</v>
          </cell>
          <cell r="G1104" t="str">
            <v>XM</v>
          </cell>
          <cell r="H1104" t="str">
            <v>S</v>
          </cell>
          <cell r="I1104" t="str">
            <v>01M05</v>
          </cell>
          <cell r="J1104" t="str">
            <v>DISTRIBUTION SUPV I</v>
          </cell>
          <cell r="K1104">
            <v>1</v>
          </cell>
          <cell r="L1104">
            <v>41.13</v>
          </cell>
          <cell r="M1104">
            <v>41.13</v>
          </cell>
          <cell r="N1104" t="str">
            <v>Spv/Sup</v>
          </cell>
          <cell r="O1104">
            <v>0</v>
          </cell>
          <cell r="P1104">
            <v>41.13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Power Systems</v>
          </cell>
          <cell r="C1105">
            <v>532</v>
          </cell>
          <cell r="D1105" t="str">
            <v>Not A &amp; G</v>
          </cell>
          <cell r="E1105">
            <v>5419</v>
          </cell>
          <cell r="F1105" t="str">
            <v>Dsbn - South Supvs/Dsgners</v>
          </cell>
          <cell r="G1105" t="str">
            <v>XM</v>
          </cell>
          <cell r="H1105" t="str">
            <v>S</v>
          </cell>
          <cell r="I1105" t="str">
            <v>01M05</v>
          </cell>
          <cell r="J1105" t="str">
            <v>DISTRIBUTION SUPV I</v>
          </cell>
          <cell r="K1105">
            <v>1</v>
          </cell>
          <cell r="L1105">
            <v>41.21</v>
          </cell>
          <cell r="M1105">
            <v>41.21</v>
          </cell>
          <cell r="N1105" t="str">
            <v>Spv/Sup</v>
          </cell>
          <cell r="O1105">
            <v>0</v>
          </cell>
          <cell r="P1105">
            <v>41.21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Power Systems</v>
          </cell>
          <cell r="C1106">
            <v>532</v>
          </cell>
          <cell r="D1106" t="str">
            <v>Not A &amp; G</v>
          </cell>
          <cell r="E1106">
            <v>5419</v>
          </cell>
          <cell r="F1106" t="str">
            <v>Dsbn - South Supvs/Dsgners</v>
          </cell>
          <cell r="G1106" t="str">
            <v>XM</v>
          </cell>
          <cell r="H1106" t="str">
            <v>I</v>
          </cell>
          <cell r="I1106" t="str">
            <v>01MAA</v>
          </cell>
          <cell r="J1106" t="str">
            <v>SR SYSTEM PROJECT MGR</v>
          </cell>
          <cell r="K1106">
            <v>1</v>
          </cell>
          <cell r="L1106">
            <v>31.86</v>
          </cell>
          <cell r="M1106">
            <v>31.86</v>
          </cell>
          <cell r="N1106" t="str">
            <v>Spv/Sup</v>
          </cell>
          <cell r="O1106">
            <v>0</v>
          </cell>
          <cell r="P1106">
            <v>31.86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Power Systems</v>
          </cell>
          <cell r="C1107">
            <v>532</v>
          </cell>
          <cell r="D1107" t="str">
            <v>Not A &amp; G</v>
          </cell>
          <cell r="E1107">
            <v>5419</v>
          </cell>
          <cell r="F1107" t="str">
            <v>Dsbn - South Supvs/Dsgners</v>
          </cell>
          <cell r="G1107" t="str">
            <v>XM</v>
          </cell>
          <cell r="H1107" t="str">
            <v>I</v>
          </cell>
          <cell r="I1107" t="str">
            <v>01MAA</v>
          </cell>
          <cell r="J1107" t="str">
            <v>SR SYSTEM PROJECT MGR</v>
          </cell>
          <cell r="K1107">
            <v>1</v>
          </cell>
          <cell r="L1107">
            <v>31.91</v>
          </cell>
          <cell r="M1107">
            <v>31.91</v>
          </cell>
          <cell r="N1107" t="str">
            <v>Spv/Sup</v>
          </cell>
          <cell r="O1107">
            <v>0</v>
          </cell>
          <cell r="P1107">
            <v>31.91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Power Systems</v>
          </cell>
          <cell r="C1108">
            <v>532</v>
          </cell>
          <cell r="D1108" t="str">
            <v>Not A &amp; G</v>
          </cell>
          <cell r="E1108">
            <v>5419</v>
          </cell>
          <cell r="F1108" t="str">
            <v>Dsbn - South Supvs/Dsgners</v>
          </cell>
          <cell r="G1108" t="str">
            <v>XM</v>
          </cell>
          <cell r="H1108" t="str">
            <v>I</v>
          </cell>
          <cell r="I1108" t="str">
            <v>01MAA</v>
          </cell>
          <cell r="J1108" t="str">
            <v>SR SYSTEM PROJECT MGR</v>
          </cell>
          <cell r="K1108">
            <v>1</v>
          </cell>
          <cell r="L1108">
            <v>33.590000000000003</v>
          </cell>
          <cell r="M1108">
            <v>33.590000000000003</v>
          </cell>
          <cell r="N1108" t="str">
            <v>Spv/Sup</v>
          </cell>
          <cell r="O1108">
            <v>0</v>
          </cell>
          <cell r="P1108">
            <v>33.590000000000003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Power Systems</v>
          </cell>
          <cell r="C1109">
            <v>532</v>
          </cell>
          <cell r="D1109" t="str">
            <v>Not A &amp; G</v>
          </cell>
          <cell r="E1109">
            <v>5419</v>
          </cell>
          <cell r="F1109" t="str">
            <v>Dsbn - South Supvs/Dsgners</v>
          </cell>
          <cell r="G1109" t="str">
            <v>XM</v>
          </cell>
          <cell r="H1109" t="str">
            <v>I</v>
          </cell>
          <cell r="I1109" t="str">
            <v>01MAA</v>
          </cell>
          <cell r="J1109" t="str">
            <v>SR SYSTEM PROJECT MGR</v>
          </cell>
          <cell r="K1109">
            <v>1</v>
          </cell>
          <cell r="L1109">
            <v>34.24</v>
          </cell>
          <cell r="M1109">
            <v>34.24</v>
          </cell>
          <cell r="N1109" t="str">
            <v>Spv/Sup</v>
          </cell>
          <cell r="O1109">
            <v>0</v>
          </cell>
          <cell r="P1109">
            <v>34.24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Power Systems</v>
          </cell>
          <cell r="C1110">
            <v>532</v>
          </cell>
          <cell r="D1110" t="str">
            <v>Not A &amp; G</v>
          </cell>
          <cell r="E1110">
            <v>5419</v>
          </cell>
          <cell r="F1110" t="str">
            <v>Dsbn - South Supvs/Dsgners</v>
          </cell>
          <cell r="G1110" t="str">
            <v>XM</v>
          </cell>
          <cell r="H1110" t="str">
            <v>I</v>
          </cell>
          <cell r="I1110" t="str">
            <v>01MB6</v>
          </cell>
          <cell r="J1110" t="str">
            <v>SYSTEM PROJECT MGR</v>
          </cell>
          <cell r="K1110">
            <v>1</v>
          </cell>
          <cell r="L1110">
            <v>27.55</v>
          </cell>
          <cell r="M1110">
            <v>27.55</v>
          </cell>
          <cell r="N1110" t="str">
            <v>Spv/Sup</v>
          </cell>
          <cell r="O1110">
            <v>0</v>
          </cell>
          <cell r="P1110">
            <v>27.55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Power Systems</v>
          </cell>
          <cell r="C1111">
            <v>532</v>
          </cell>
          <cell r="D1111" t="str">
            <v>Not A &amp; G</v>
          </cell>
          <cell r="E1111">
            <v>5419</v>
          </cell>
          <cell r="F1111" t="str">
            <v>Dsbn - South Supvs/Dsgners</v>
          </cell>
          <cell r="G1111" t="str">
            <v>XM</v>
          </cell>
          <cell r="H1111" t="str">
            <v>I</v>
          </cell>
          <cell r="I1111" t="str">
            <v>01MC6</v>
          </cell>
          <cell r="J1111" t="str">
            <v>PROJECT DESIGNER I</v>
          </cell>
          <cell r="K1111">
            <v>1</v>
          </cell>
          <cell r="L1111">
            <v>24.73</v>
          </cell>
          <cell r="M1111">
            <v>24.73</v>
          </cell>
          <cell r="N1111" t="str">
            <v>Spv/Sup</v>
          </cell>
          <cell r="O1111">
            <v>0</v>
          </cell>
          <cell r="P1111">
            <v>24.73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Power Systems</v>
          </cell>
          <cell r="C1112">
            <v>532</v>
          </cell>
          <cell r="D1112" t="str">
            <v>Not A &amp; G</v>
          </cell>
          <cell r="E1112">
            <v>5419</v>
          </cell>
          <cell r="F1112" t="str">
            <v>Dsbn - South Supvs/Dsgners</v>
          </cell>
          <cell r="G1112" t="str">
            <v>XM</v>
          </cell>
          <cell r="H1112" t="str">
            <v>I</v>
          </cell>
          <cell r="I1112" t="str">
            <v>01MC6</v>
          </cell>
          <cell r="J1112" t="str">
            <v>PROJECT DESIGNER I</v>
          </cell>
          <cell r="K1112">
            <v>1</v>
          </cell>
          <cell r="L1112">
            <v>25.08</v>
          </cell>
          <cell r="M1112">
            <v>25.08</v>
          </cell>
          <cell r="N1112" t="str">
            <v>Spv/Sup</v>
          </cell>
          <cell r="O1112">
            <v>0</v>
          </cell>
          <cell r="P1112">
            <v>25.08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Power Systems</v>
          </cell>
          <cell r="C1113">
            <v>532</v>
          </cell>
          <cell r="D1113" t="str">
            <v>Not A &amp; G</v>
          </cell>
          <cell r="E1113">
            <v>5419</v>
          </cell>
          <cell r="F1113" t="str">
            <v>Dsbn - South Supvs/Dsgners</v>
          </cell>
          <cell r="G1113" t="str">
            <v>XM</v>
          </cell>
          <cell r="H1113" t="str">
            <v>I</v>
          </cell>
          <cell r="I1113" t="str">
            <v>01MC6</v>
          </cell>
          <cell r="J1113" t="str">
            <v>PROJECT DESIGNER I</v>
          </cell>
          <cell r="K1113">
            <v>2</v>
          </cell>
          <cell r="L1113">
            <v>25.38</v>
          </cell>
          <cell r="M1113">
            <v>50.76</v>
          </cell>
          <cell r="N1113" t="str">
            <v>Spv/Sup</v>
          </cell>
          <cell r="O1113">
            <v>0</v>
          </cell>
          <cell r="P1113">
            <v>50.76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Power Systems</v>
          </cell>
          <cell r="C1114">
            <v>532</v>
          </cell>
          <cell r="D1114" t="str">
            <v>Not A &amp; G</v>
          </cell>
          <cell r="E1114">
            <v>5419</v>
          </cell>
          <cell r="F1114" t="str">
            <v>Dsbn - South Supvs/Dsgners</v>
          </cell>
          <cell r="G1114" t="str">
            <v>XM</v>
          </cell>
          <cell r="H1114" t="str">
            <v>I</v>
          </cell>
          <cell r="I1114" t="str">
            <v>01MC6</v>
          </cell>
          <cell r="J1114" t="str">
            <v>PROJECT DESIGNER I</v>
          </cell>
          <cell r="K1114">
            <v>1</v>
          </cell>
          <cell r="L1114">
            <v>25.75</v>
          </cell>
          <cell r="M1114">
            <v>25.75</v>
          </cell>
          <cell r="N1114" t="str">
            <v>Spv/Sup</v>
          </cell>
          <cell r="O1114">
            <v>0</v>
          </cell>
          <cell r="P1114">
            <v>25.75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Power Systems</v>
          </cell>
          <cell r="C1115">
            <v>532</v>
          </cell>
          <cell r="D1115" t="str">
            <v>Not A &amp; G</v>
          </cell>
          <cell r="E1115">
            <v>5419</v>
          </cell>
          <cell r="F1115" t="str">
            <v>Dsbn - South Supvs/Dsgners</v>
          </cell>
          <cell r="G1115" t="str">
            <v>XM</v>
          </cell>
          <cell r="H1115" t="str">
            <v>I</v>
          </cell>
          <cell r="I1115" t="str">
            <v>01MD5</v>
          </cell>
          <cell r="J1115" t="str">
            <v>CUSTOMER PROJECT MGR II</v>
          </cell>
          <cell r="K1115">
            <v>1</v>
          </cell>
          <cell r="L1115">
            <v>20.21</v>
          </cell>
          <cell r="M1115">
            <v>20.21</v>
          </cell>
          <cell r="N1115" t="str">
            <v>Spv/Sup</v>
          </cell>
          <cell r="O1115">
            <v>0</v>
          </cell>
          <cell r="P1115">
            <v>20.21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Power Systems</v>
          </cell>
          <cell r="C1116">
            <v>532</v>
          </cell>
          <cell r="D1116" t="str">
            <v>Not A &amp; G</v>
          </cell>
          <cell r="E1116">
            <v>5419</v>
          </cell>
          <cell r="F1116" t="str">
            <v>Dsbn - South Supvs/Dsgners</v>
          </cell>
          <cell r="G1116" t="str">
            <v>XM</v>
          </cell>
          <cell r="H1116" t="str">
            <v>I</v>
          </cell>
          <cell r="I1116" t="str">
            <v>01MD5</v>
          </cell>
          <cell r="J1116" t="str">
            <v>CUSTOMER PROJECT MGR II</v>
          </cell>
          <cell r="K1116">
            <v>1</v>
          </cell>
          <cell r="L1116">
            <v>21.3</v>
          </cell>
          <cell r="M1116">
            <v>21.3</v>
          </cell>
          <cell r="N1116" t="str">
            <v>Spv/Sup</v>
          </cell>
          <cell r="O1116">
            <v>0</v>
          </cell>
          <cell r="P1116">
            <v>21.3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Power Systems</v>
          </cell>
          <cell r="C1117">
            <v>532</v>
          </cell>
          <cell r="D1117" t="str">
            <v>Not A &amp; G</v>
          </cell>
          <cell r="E1117">
            <v>5419</v>
          </cell>
          <cell r="F1117" t="str">
            <v>Dsbn - South Supvs/Dsgners</v>
          </cell>
          <cell r="G1117" t="str">
            <v>XM</v>
          </cell>
          <cell r="H1117" t="str">
            <v>I</v>
          </cell>
          <cell r="I1117" t="str">
            <v>01MD5</v>
          </cell>
          <cell r="J1117" t="str">
            <v>CUSTOMER PROJECT MGR II</v>
          </cell>
          <cell r="K1117">
            <v>2</v>
          </cell>
          <cell r="L1117">
            <v>21.55</v>
          </cell>
          <cell r="M1117">
            <v>43.1</v>
          </cell>
          <cell r="N1117" t="str">
            <v>Spv/Sup</v>
          </cell>
          <cell r="O1117">
            <v>0</v>
          </cell>
          <cell r="P1117">
            <v>43.1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Power Systems</v>
          </cell>
          <cell r="C1118">
            <v>532</v>
          </cell>
          <cell r="D1118" t="str">
            <v>Not A &amp; G</v>
          </cell>
          <cell r="E1118">
            <v>5419</v>
          </cell>
          <cell r="F1118" t="str">
            <v>Dsbn - South Supvs/Dsgners</v>
          </cell>
          <cell r="G1118" t="str">
            <v>XM</v>
          </cell>
          <cell r="H1118" t="str">
            <v>I</v>
          </cell>
          <cell r="I1118" t="str">
            <v>01MD5</v>
          </cell>
          <cell r="J1118" t="str">
            <v>CUSTOMER PROJECT MGR II</v>
          </cell>
          <cell r="K1118">
            <v>1</v>
          </cell>
          <cell r="L1118">
            <v>22</v>
          </cell>
          <cell r="M1118">
            <v>22</v>
          </cell>
          <cell r="N1118" t="str">
            <v>Spv/Sup</v>
          </cell>
          <cell r="O1118">
            <v>0</v>
          </cell>
          <cell r="P1118">
            <v>22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Power Systems</v>
          </cell>
          <cell r="C1119">
            <v>532</v>
          </cell>
          <cell r="D1119" t="str">
            <v>Not A &amp; G</v>
          </cell>
          <cell r="E1119">
            <v>5419</v>
          </cell>
          <cell r="F1119" t="str">
            <v>Dsbn - South Supvs/Dsgners</v>
          </cell>
          <cell r="G1119" t="str">
            <v>XM</v>
          </cell>
          <cell r="H1119" t="str">
            <v>I</v>
          </cell>
          <cell r="I1119" t="str">
            <v>01MD5</v>
          </cell>
          <cell r="J1119" t="str">
            <v>CUSTOMER PROJECT MGR II</v>
          </cell>
          <cell r="K1119">
            <v>1</v>
          </cell>
          <cell r="L1119">
            <v>23.33</v>
          </cell>
          <cell r="M1119">
            <v>23.33</v>
          </cell>
          <cell r="N1119" t="str">
            <v>Spv/Sup</v>
          </cell>
          <cell r="O1119">
            <v>0</v>
          </cell>
          <cell r="P1119">
            <v>23.33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Power Systems</v>
          </cell>
          <cell r="C1120">
            <v>532</v>
          </cell>
          <cell r="D1120" t="str">
            <v>Not A &amp; G</v>
          </cell>
          <cell r="E1120">
            <v>5419</v>
          </cell>
          <cell r="F1120" t="str">
            <v>Dsbn - South Supvs/Dsgners</v>
          </cell>
          <cell r="G1120" t="str">
            <v>XM</v>
          </cell>
          <cell r="H1120" t="str">
            <v>I</v>
          </cell>
          <cell r="I1120" t="str">
            <v>01MD6</v>
          </cell>
          <cell r="J1120" t="str">
            <v>CUSTOMER PROJECT MANAGER I</v>
          </cell>
          <cell r="K1120">
            <v>1</v>
          </cell>
          <cell r="L1120">
            <v>25.13</v>
          </cell>
          <cell r="M1120">
            <v>25.13</v>
          </cell>
          <cell r="N1120" t="str">
            <v>Spv/Sup</v>
          </cell>
          <cell r="O1120">
            <v>0</v>
          </cell>
          <cell r="P1120">
            <v>25.13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Power Systems</v>
          </cell>
          <cell r="C1121">
            <v>532</v>
          </cell>
          <cell r="D1121" t="str">
            <v>Not A &amp; G</v>
          </cell>
          <cell r="E1121">
            <v>5419</v>
          </cell>
          <cell r="F1121" t="str">
            <v>Dsbn - South Supvs/Dsgners</v>
          </cell>
          <cell r="G1121" t="str">
            <v>XM</v>
          </cell>
          <cell r="H1121" t="str">
            <v>I</v>
          </cell>
          <cell r="I1121" t="str">
            <v>01MD6</v>
          </cell>
          <cell r="J1121" t="str">
            <v>CUSTOMER PROJECT MGR I</v>
          </cell>
          <cell r="K1121">
            <v>1</v>
          </cell>
          <cell r="L1121">
            <v>24.29</v>
          </cell>
          <cell r="M1121">
            <v>24.29</v>
          </cell>
          <cell r="N1121" t="str">
            <v>Spv/Sup</v>
          </cell>
          <cell r="O1121">
            <v>0</v>
          </cell>
          <cell r="P1121">
            <v>24.29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Power Systems</v>
          </cell>
          <cell r="C1122">
            <v>532</v>
          </cell>
          <cell r="D1122" t="str">
            <v>Not A &amp; G</v>
          </cell>
          <cell r="E1122">
            <v>5419</v>
          </cell>
          <cell r="F1122" t="str">
            <v>Dsbn - South Supvs/Dsgners</v>
          </cell>
          <cell r="G1122" t="str">
            <v>XM</v>
          </cell>
          <cell r="H1122" t="str">
            <v>I</v>
          </cell>
          <cell r="I1122" t="str">
            <v>01MD6</v>
          </cell>
          <cell r="J1122" t="str">
            <v>CUSTOMER PROJECT MGR I</v>
          </cell>
          <cell r="K1122">
            <v>1</v>
          </cell>
          <cell r="L1122">
            <v>24.31</v>
          </cell>
          <cell r="M1122">
            <v>24.31</v>
          </cell>
          <cell r="N1122" t="str">
            <v>Spv/Sup</v>
          </cell>
          <cell r="O1122">
            <v>0</v>
          </cell>
          <cell r="P1122">
            <v>24.31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Power Systems</v>
          </cell>
          <cell r="C1123">
            <v>532</v>
          </cell>
          <cell r="D1123" t="str">
            <v>Not A &amp; G</v>
          </cell>
          <cell r="E1123">
            <v>5419</v>
          </cell>
          <cell r="F1123" t="str">
            <v>Dsbn - South Supvs/Dsgners</v>
          </cell>
          <cell r="G1123" t="str">
            <v>XM</v>
          </cell>
          <cell r="H1123" t="str">
            <v>I</v>
          </cell>
          <cell r="I1123" t="str">
            <v>01MD6</v>
          </cell>
          <cell r="J1123" t="str">
            <v>CUSTOMER PROJECT MGR I</v>
          </cell>
          <cell r="K1123">
            <v>1</v>
          </cell>
          <cell r="L1123">
            <v>24.49</v>
          </cell>
          <cell r="M1123">
            <v>24.49</v>
          </cell>
          <cell r="N1123" t="str">
            <v>Spv/Sup</v>
          </cell>
          <cell r="O1123">
            <v>0</v>
          </cell>
          <cell r="P1123">
            <v>24.49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Power Systems</v>
          </cell>
          <cell r="C1124">
            <v>532</v>
          </cell>
          <cell r="D1124" t="str">
            <v>Not A &amp; G</v>
          </cell>
          <cell r="E1124">
            <v>5419</v>
          </cell>
          <cell r="F1124" t="str">
            <v>Dsbn - South Supvs/Dsgners</v>
          </cell>
          <cell r="G1124" t="str">
            <v>XM</v>
          </cell>
          <cell r="H1124" t="str">
            <v>I</v>
          </cell>
          <cell r="I1124" t="str">
            <v>01MD6</v>
          </cell>
          <cell r="J1124" t="str">
            <v>CUSTOMER PROJECT MGR I</v>
          </cell>
          <cell r="K1124">
            <v>1</v>
          </cell>
          <cell r="L1124">
            <v>25.06</v>
          </cell>
          <cell r="M1124">
            <v>25.06</v>
          </cell>
          <cell r="N1124" t="str">
            <v>Spv/Sup</v>
          </cell>
          <cell r="O1124">
            <v>0</v>
          </cell>
          <cell r="P1124">
            <v>25.06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Power Systems</v>
          </cell>
          <cell r="C1125">
            <v>569</v>
          </cell>
          <cell r="D1125" t="str">
            <v>Not A &amp; G</v>
          </cell>
          <cell r="E1125">
            <v>5659</v>
          </cell>
          <cell r="F1125" t="str">
            <v>Ringling Subst Supv</v>
          </cell>
          <cell r="G1125" t="str">
            <v>XM</v>
          </cell>
          <cell r="H1125" t="str">
            <v>S</v>
          </cell>
          <cell r="I1125" t="str">
            <v>01T42</v>
          </cell>
          <cell r="J1125" t="str">
            <v>PGD OPERATIONS LEADER II</v>
          </cell>
          <cell r="K1125">
            <v>1</v>
          </cell>
          <cell r="L1125">
            <v>41.71</v>
          </cell>
          <cell r="M1125">
            <v>41.71</v>
          </cell>
          <cell r="N1125" t="str">
            <v>Spv/Sup</v>
          </cell>
          <cell r="O1125">
            <v>0</v>
          </cell>
          <cell r="P1125">
            <v>41.71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Power Systems</v>
          </cell>
          <cell r="C1126">
            <v>569</v>
          </cell>
          <cell r="D1126" t="str">
            <v>Not A &amp; G</v>
          </cell>
          <cell r="E1126">
            <v>5659</v>
          </cell>
          <cell r="F1126" t="str">
            <v>Ringling Subst Supv</v>
          </cell>
          <cell r="G1126" t="str">
            <v>XM</v>
          </cell>
          <cell r="H1126" t="str">
            <v>M</v>
          </cell>
          <cell r="I1126" t="str">
            <v>01T87</v>
          </cell>
          <cell r="J1126" t="str">
            <v>POWER DELIVERY AREA MGR II</v>
          </cell>
          <cell r="K1126">
            <v>1</v>
          </cell>
          <cell r="L1126">
            <v>48.56</v>
          </cell>
          <cell r="M1126">
            <v>48.56</v>
          </cell>
          <cell r="N1126" t="str">
            <v>Spv/Sup</v>
          </cell>
          <cell r="O1126">
            <v>0</v>
          </cell>
          <cell r="P1126">
            <v>48.56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Power Systems</v>
          </cell>
          <cell r="C1127">
            <v>569</v>
          </cell>
          <cell r="D1127" t="str">
            <v>Not A &amp; G</v>
          </cell>
          <cell r="E1127">
            <v>5651</v>
          </cell>
          <cell r="F1127" t="str">
            <v>Ringling Subst Crew</v>
          </cell>
          <cell r="G1127" t="str">
            <v>BU</v>
          </cell>
          <cell r="H1127" t="str">
            <v>I</v>
          </cell>
          <cell r="I1127" t="str">
            <v>05330</v>
          </cell>
          <cell r="J1127" t="str">
            <v>ELEC SUBST</v>
          </cell>
          <cell r="K1127">
            <v>6</v>
          </cell>
          <cell r="L1127">
            <v>26.04</v>
          </cell>
          <cell r="M1127">
            <v>156.24</v>
          </cell>
          <cell r="N1127" t="str">
            <v>Line</v>
          </cell>
          <cell r="O1127">
            <v>0</v>
          </cell>
          <cell r="P1127">
            <v>0</v>
          </cell>
          <cell r="Q1127">
            <v>0</v>
          </cell>
          <cell r="R1127">
            <v>156.24</v>
          </cell>
          <cell r="S1127">
            <v>0</v>
          </cell>
        </row>
        <row r="1128">
          <cell r="B1128" t="str">
            <v>Power Systems</v>
          </cell>
          <cell r="C1128">
            <v>569</v>
          </cell>
          <cell r="D1128" t="str">
            <v>Not A &amp; G</v>
          </cell>
          <cell r="E1128">
            <v>5652</v>
          </cell>
          <cell r="F1128" t="str">
            <v>Ringling Subst Bi-Weekly</v>
          </cell>
          <cell r="G1128" t="str">
            <v>BU</v>
          </cell>
          <cell r="H1128" t="str">
            <v>I</v>
          </cell>
          <cell r="I1128" t="str">
            <v>05605</v>
          </cell>
          <cell r="J1128" t="str">
            <v>OPERATION CLERK A STENO</v>
          </cell>
          <cell r="K1128">
            <v>1</v>
          </cell>
          <cell r="L1128">
            <v>20.12</v>
          </cell>
          <cell r="M1128">
            <v>20.12</v>
          </cell>
          <cell r="N1128" t="str">
            <v>Barg Unit Supp</v>
          </cell>
          <cell r="O1128">
            <v>0</v>
          </cell>
          <cell r="P1128">
            <v>0</v>
          </cell>
          <cell r="Q1128">
            <v>20.12</v>
          </cell>
          <cell r="R1128">
            <v>0</v>
          </cell>
          <cell r="S1128">
            <v>0</v>
          </cell>
        </row>
        <row r="1129">
          <cell r="B1129" t="str">
            <v>Power Systems</v>
          </cell>
          <cell r="C1129">
            <v>569</v>
          </cell>
          <cell r="D1129" t="str">
            <v>Not A &amp; G</v>
          </cell>
          <cell r="E1129">
            <v>5652</v>
          </cell>
          <cell r="F1129" t="str">
            <v>Ringling Subst Bi-Weekly</v>
          </cell>
          <cell r="G1129" t="str">
            <v>BU</v>
          </cell>
          <cell r="H1129" t="str">
            <v>I</v>
          </cell>
          <cell r="I1129" t="str">
            <v>05854</v>
          </cell>
          <cell r="J1129" t="str">
            <v>CHIEF SUBST ELECT</v>
          </cell>
          <cell r="K1129">
            <v>2</v>
          </cell>
          <cell r="L1129">
            <v>27.71</v>
          </cell>
          <cell r="M1129">
            <v>55.42</v>
          </cell>
          <cell r="N1129" t="str">
            <v>Line</v>
          </cell>
          <cell r="O1129">
            <v>0</v>
          </cell>
          <cell r="P1129">
            <v>0</v>
          </cell>
          <cell r="Q1129">
            <v>0</v>
          </cell>
          <cell r="R1129">
            <v>55.42</v>
          </cell>
          <cell r="S1129">
            <v>0</v>
          </cell>
        </row>
        <row r="1130">
          <cell r="B1130" t="str">
            <v>Power Systems</v>
          </cell>
          <cell r="C1130">
            <v>569</v>
          </cell>
          <cell r="D1130" t="str">
            <v>Not A &amp; G</v>
          </cell>
          <cell r="E1130">
            <v>5651</v>
          </cell>
          <cell r="F1130" t="str">
            <v>Ringling Subst Crew</v>
          </cell>
          <cell r="G1130" t="str">
            <v>BU</v>
          </cell>
          <cell r="H1130" t="str">
            <v>I</v>
          </cell>
          <cell r="I1130" t="str">
            <v>06189</v>
          </cell>
          <cell r="J1130" t="str">
            <v>LEAD ELECT</v>
          </cell>
          <cell r="K1130">
            <v>2</v>
          </cell>
          <cell r="L1130">
            <v>26.66</v>
          </cell>
          <cell r="M1130">
            <v>53.32</v>
          </cell>
          <cell r="N1130" t="str">
            <v>Line</v>
          </cell>
          <cell r="O1130">
            <v>0</v>
          </cell>
          <cell r="P1130">
            <v>0</v>
          </cell>
          <cell r="Q1130">
            <v>0</v>
          </cell>
          <cell r="R1130">
            <v>53.32</v>
          </cell>
          <cell r="S1130">
            <v>0</v>
          </cell>
        </row>
        <row r="1131">
          <cell r="B1131" t="str">
            <v>Power Systems</v>
          </cell>
          <cell r="C1131">
            <v>576</v>
          </cell>
          <cell r="D1131" t="str">
            <v>Not A &amp; G</v>
          </cell>
          <cell r="E1131">
            <v>5761</v>
          </cell>
          <cell r="F1131" t="str">
            <v>Englewood Operations</v>
          </cell>
          <cell r="G1131" t="str">
            <v>BU</v>
          </cell>
          <cell r="H1131" t="str">
            <v>I</v>
          </cell>
          <cell r="I1131" t="str">
            <v>05944</v>
          </cell>
          <cell r="J1131" t="str">
            <v>RESTORATION SPEC</v>
          </cell>
          <cell r="K1131">
            <v>3</v>
          </cell>
          <cell r="L1131">
            <v>26.3</v>
          </cell>
          <cell r="M1131">
            <v>78.900000000000006</v>
          </cell>
          <cell r="N1131" t="str">
            <v>Line</v>
          </cell>
          <cell r="O1131">
            <v>0</v>
          </cell>
          <cell r="P1131">
            <v>0</v>
          </cell>
          <cell r="Q1131">
            <v>0</v>
          </cell>
          <cell r="R1131">
            <v>78.900000000000006</v>
          </cell>
          <cell r="S1131">
            <v>0</v>
          </cell>
        </row>
        <row r="1132">
          <cell r="B1132" t="str">
            <v>Power Systems</v>
          </cell>
          <cell r="C1132">
            <v>576</v>
          </cell>
          <cell r="D1132" t="str">
            <v>Not A &amp; G</v>
          </cell>
          <cell r="E1132">
            <v>5761</v>
          </cell>
          <cell r="F1132" t="str">
            <v>Englewood Operations</v>
          </cell>
          <cell r="G1132" t="str">
            <v>BU</v>
          </cell>
          <cell r="H1132" t="str">
            <v>I</v>
          </cell>
          <cell r="I1132" t="str">
            <v>05E75</v>
          </cell>
          <cell r="J1132" t="str">
            <v>LINE SPEC EARLY</v>
          </cell>
          <cell r="K1132">
            <v>4</v>
          </cell>
          <cell r="L1132">
            <v>26.04</v>
          </cell>
          <cell r="M1132">
            <v>104.16</v>
          </cell>
          <cell r="N1132" t="str">
            <v>Line</v>
          </cell>
          <cell r="O1132">
            <v>0</v>
          </cell>
          <cell r="P1132">
            <v>0</v>
          </cell>
          <cell r="Q1132">
            <v>0</v>
          </cell>
          <cell r="R1132">
            <v>104.16</v>
          </cell>
          <cell r="S1132">
            <v>0</v>
          </cell>
        </row>
        <row r="1133">
          <cell r="B1133" t="str">
            <v>Power Systems</v>
          </cell>
          <cell r="C1133">
            <v>576</v>
          </cell>
          <cell r="D1133" t="str">
            <v>Not A &amp; G</v>
          </cell>
          <cell r="E1133">
            <v>5761</v>
          </cell>
          <cell r="F1133" t="str">
            <v>Englewood Operations</v>
          </cell>
          <cell r="G1133" t="str">
            <v>BU</v>
          </cell>
          <cell r="H1133" t="str">
            <v>I</v>
          </cell>
          <cell r="I1133" t="str">
            <v>05E84</v>
          </cell>
          <cell r="J1133" t="str">
            <v>SR LINE SPEC OL EARLY</v>
          </cell>
          <cell r="K1133">
            <v>3</v>
          </cell>
          <cell r="L1133">
            <v>27.37</v>
          </cell>
          <cell r="M1133">
            <v>82.11</v>
          </cell>
          <cell r="N1133" t="str">
            <v>Line</v>
          </cell>
          <cell r="O1133">
            <v>0</v>
          </cell>
          <cell r="P1133">
            <v>0</v>
          </cell>
          <cell r="Q1133">
            <v>0</v>
          </cell>
          <cell r="R1133">
            <v>82.11</v>
          </cell>
          <cell r="S1133">
            <v>0</v>
          </cell>
        </row>
        <row r="1134">
          <cell r="B1134" t="str">
            <v>Power Systems</v>
          </cell>
          <cell r="C1134">
            <v>532</v>
          </cell>
          <cell r="D1134" t="str">
            <v>Not A &amp; G</v>
          </cell>
          <cell r="E1134">
            <v>5419</v>
          </cell>
          <cell r="F1134" t="str">
            <v>Dsbn - South Supvs/Dsgners</v>
          </cell>
          <cell r="G1134" t="str">
            <v>XM</v>
          </cell>
          <cell r="H1134" t="str">
            <v>I</v>
          </cell>
          <cell r="I1134" t="str">
            <v>01MD6</v>
          </cell>
          <cell r="J1134" t="str">
            <v>CUSTOMER PROJECT MGR I</v>
          </cell>
          <cell r="K1134">
            <v>1</v>
          </cell>
          <cell r="L1134">
            <v>25.83</v>
          </cell>
          <cell r="M1134">
            <v>25.83</v>
          </cell>
          <cell r="N1134" t="str">
            <v>Spv/Sup</v>
          </cell>
          <cell r="O1134">
            <v>0</v>
          </cell>
          <cell r="P1134">
            <v>25.83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Power Systems</v>
          </cell>
          <cell r="C1135">
            <v>532</v>
          </cell>
          <cell r="D1135" t="str">
            <v>Not A &amp; G</v>
          </cell>
          <cell r="E1135">
            <v>5419</v>
          </cell>
          <cell r="F1135" t="str">
            <v>Dsbn - South Supvs/Dsgners</v>
          </cell>
          <cell r="G1135" t="str">
            <v>XM</v>
          </cell>
          <cell r="H1135" t="str">
            <v>I</v>
          </cell>
          <cell r="I1135" t="str">
            <v>01MD7</v>
          </cell>
          <cell r="J1135" t="str">
            <v>CUSTOMER PROJECT MGR</v>
          </cell>
          <cell r="K1135">
            <v>1</v>
          </cell>
          <cell r="L1135">
            <v>27.94</v>
          </cell>
          <cell r="M1135">
            <v>27.94</v>
          </cell>
          <cell r="N1135" t="str">
            <v>Spv/Sup</v>
          </cell>
          <cell r="O1135">
            <v>0</v>
          </cell>
          <cell r="P1135">
            <v>27.94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Power Systems</v>
          </cell>
          <cell r="C1136">
            <v>532</v>
          </cell>
          <cell r="D1136" t="str">
            <v>Not A &amp; G</v>
          </cell>
          <cell r="E1136">
            <v>5419</v>
          </cell>
          <cell r="F1136" t="str">
            <v>Dsbn - South Supvs/Dsgners</v>
          </cell>
          <cell r="G1136" t="str">
            <v>XM</v>
          </cell>
          <cell r="H1136" t="str">
            <v>M</v>
          </cell>
          <cell r="I1136" t="str">
            <v>01ME3</v>
          </cell>
          <cell r="J1136" t="str">
            <v>DISTRIBUTION AREA MGR I</v>
          </cell>
          <cell r="K1136">
            <v>1</v>
          </cell>
          <cell r="L1136">
            <v>55.3</v>
          </cell>
          <cell r="M1136">
            <v>55.3</v>
          </cell>
          <cell r="N1136" t="str">
            <v>Spv/Sup</v>
          </cell>
          <cell r="O1136">
            <v>0</v>
          </cell>
          <cell r="P1136">
            <v>55.3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Power Systems</v>
          </cell>
          <cell r="C1137">
            <v>532</v>
          </cell>
          <cell r="D1137" t="str">
            <v>Not A &amp; G</v>
          </cell>
          <cell r="E1137">
            <v>5419</v>
          </cell>
          <cell r="F1137" t="str">
            <v>Dsbn - South Supvs/Dsgners</v>
          </cell>
          <cell r="G1137" t="str">
            <v>XM</v>
          </cell>
          <cell r="H1137" t="str">
            <v>I</v>
          </cell>
          <cell r="I1137" t="str">
            <v>01ME6</v>
          </cell>
          <cell r="J1137" t="str">
            <v>PROJECT DESIGNER II</v>
          </cell>
          <cell r="K1137">
            <v>2</v>
          </cell>
          <cell r="L1137">
            <v>23.28</v>
          </cell>
          <cell r="M1137">
            <v>46.56</v>
          </cell>
          <cell r="N1137" t="str">
            <v>Spv/Sup</v>
          </cell>
          <cell r="O1137">
            <v>0</v>
          </cell>
          <cell r="P1137">
            <v>46.56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Power Systems</v>
          </cell>
          <cell r="C1138">
            <v>532</v>
          </cell>
          <cell r="D1138" t="str">
            <v>Not A &amp; G</v>
          </cell>
          <cell r="E1138">
            <v>5419</v>
          </cell>
          <cell r="F1138" t="str">
            <v>Dsbn - South Supvs/Dsgners</v>
          </cell>
          <cell r="G1138" t="str">
            <v>XM</v>
          </cell>
          <cell r="H1138" t="str">
            <v>I</v>
          </cell>
          <cell r="I1138" t="str">
            <v>01ME6</v>
          </cell>
          <cell r="J1138" t="str">
            <v>PROJECT DESIGNER II</v>
          </cell>
          <cell r="K1138">
            <v>1</v>
          </cell>
          <cell r="L1138">
            <v>23.31</v>
          </cell>
          <cell r="M1138">
            <v>23.31</v>
          </cell>
          <cell r="N1138" t="str">
            <v>Spv/Sup</v>
          </cell>
          <cell r="O1138">
            <v>0</v>
          </cell>
          <cell r="P1138">
            <v>23.31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Power Systems</v>
          </cell>
          <cell r="C1139">
            <v>532</v>
          </cell>
          <cell r="D1139" t="str">
            <v>Not A &amp; G</v>
          </cell>
          <cell r="E1139">
            <v>5419</v>
          </cell>
          <cell r="F1139" t="str">
            <v>Dsbn - South Supvs/Dsgners</v>
          </cell>
          <cell r="G1139" t="str">
            <v>XM</v>
          </cell>
          <cell r="H1139" t="str">
            <v>I</v>
          </cell>
          <cell r="I1139" t="str">
            <v>01MF6</v>
          </cell>
          <cell r="J1139" t="str">
            <v>ASSOCIATE PROJECT DESIGNER</v>
          </cell>
          <cell r="K1139">
            <v>1</v>
          </cell>
          <cell r="L1139">
            <v>17.71</v>
          </cell>
          <cell r="M1139">
            <v>17.71</v>
          </cell>
          <cell r="N1139" t="str">
            <v>Spv/Sup</v>
          </cell>
          <cell r="O1139">
            <v>0</v>
          </cell>
          <cell r="P1139">
            <v>17.71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Power Systems</v>
          </cell>
          <cell r="C1140">
            <v>532</v>
          </cell>
          <cell r="D1140" t="str">
            <v>Not A &amp; G</v>
          </cell>
          <cell r="E1140">
            <v>5419</v>
          </cell>
          <cell r="F1140" t="str">
            <v>Dsbn - South Supvs/Dsgners</v>
          </cell>
          <cell r="G1140" t="str">
            <v>XM</v>
          </cell>
          <cell r="H1140" t="str">
            <v>I</v>
          </cell>
          <cell r="I1140" t="str">
            <v>01MF6</v>
          </cell>
          <cell r="J1140" t="str">
            <v>ASSOCIATE PROJECT DESIGNER</v>
          </cell>
          <cell r="K1140">
            <v>1</v>
          </cell>
          <cell r="L1140">
            <v>18.350000000000001</v>
          </cell>
          <cell r="M1140">
            <v>18.350000000000001</v>
          </cell>
          <cell r="N1140" t="str">
            <v>Spv/Sup</v>
          </cell>
          <cell r="O1140">
            <v>0</v>
          </cell>
          <cell r="P1140">
            <v>18.350000000000001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Power Systems</v>
          </cell>
          <cell r="C1141">
            <v>532</v>
          </cell>
          <cell r="D1141" t="str">
            <v>Not A &amp; G</v>
          </cell>
          <cell r="E1141">
            <v>5419</v>
          </cell>
          <cell r="F1141" t="str">
            <v>Dsbn - South Supvs/Dsgners</v>
          </cell>
          <cell r="G1141" t="str">
            <v>XM</v>
          </cell>
          <cell r="H1141" t="str">
            <v>I</v>
          </cell>
          <cell r="I1141" t="str">
            <v>01MF6</v>
          </cell>
          <cell r="J1141" t="str">
            <v>ASSOCIATE PROJECT DESIGNER</v>
          </cell>
          <cell r="K1141">
            <v>1</v>
          </cell>
          <cell r="L1141">
            <v>19.13</v>
          </cell>
          <cell r="M1141">
            <v>19.13</v>
          </cell>
          <cell r="N1141" t="str">
            <v>Spv/Sup</v>
          </cell>
          <cell r="O1141">
            <v>0</v>
          </cell>
          <cell r="P1141">
            <v>19.13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Power Systems</v>
          </cell>
          <cell r="C1142">
            <v>532</v>
          </cell>
          <cell r="D1142" t="str">
            <v>Not A &amp; G</v>
          </cell>
          <cell r="E1142">
            <v>5419</v>
          </cell>
          <cell r="F1142" t="str">
            <v>Dsbn - South Supvs/Dsgners</v>
          </cell>
          <cell r="G1142" t="str">
            <v>XM</v>
          </cell>
          <cell r="H1142" t="str">
            <v>I</v>
          </cell>
          <cell r="I1142" t="str">
            <v>01MF6</v>
          </cell>
          <cell r="J1142" t="str">
            <v>ASSOCIATE PROJECT DESIGNER</v>
          </cell>
          <cell r="K1142">
            <v>2</v>
          </cell>
          <cell r="L1142">
            <v>19.89</v>
          </cell>
          <cell r="M1142">
            <v>39.78</v>
          </cell>
          <cell r="N1142" t="str">
            <v>Spv/Sup</v>
          </cell>
          <cell r="O1142">
            <v>0</v>
          </cell>
          <cell r="P1142">
            <v>39.78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Power Systems</v>
          </cell>
          <cell r="C1143">
            <v>532</v>
          </cell>
          <cell r="D1143" t="str">
            <v>Not A &amp; G</v>
          </cell>
          <cell r="E1143">
            <v>5419</v>
          </cell>
          <cell r="F1143" t="str">
            <v>Dsbn - South Supvs/Dsgners</v>
          </cell>
          <cell r="G1143" t="str">
            <v>XM</v>
          </cell>
          <cell r="H1143" t="str">
            <v>I</v>
          </cell>
          <cell r="I1143" t="str">
            <v>01MF6</v>
          </cell>
          <cell r="J1143" t="str">
            <v>ASSOCIATE PROJECT DESIGNER</v>
          </cell>
          <cell r="K1143">
            <v>2</v>
          </cell>
          <cell r="L1143">
            <v>19.93</v>
          </cell>
          <cell r="M1143">
            <v>39.86</v>
          </cell>
          <cell r="N1143" t="str">
            <v>Spv/Sup</v>
          </cell>
          <cell r="O1143">
            <v>0</v>
          </cell>
          <cell r="P1143">
            <v>39.86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Power Systems</v>
          </cell>
          <cell r="C1144">
            <v>532</v>
          </cell>
          <cell r="D1144" t="str">
            <v>Not A &amp; G</v>
          </cell>
          <cell r="E1144">
            <v>5419</v>
          </cell>
          <cell r="F1144" t="str">
            <v>Dsbn - South Supvs/Dsgners</v>
          </cell>
          <cell r="G1144" t="str">
            <v>XM</v>
          </cell>
          <cell r="H1144" t="str">
            <v>I</v>
          </cell>
          <cell r="I1144" t="str">
            <v>01MF6</v>
          </cell>
          <cell r="J1144" t="str">
            <v>ASSOCIATE PROJECT DESIGNER</v>
          </cell>
          <cell r="K1144">
            <v>1</v>
          </cell>
          <cell r="L1144">
            <v>20.54</v>
          </cell>
          <cell r="M1144">
            <v>20.54</v>
          </cell>
          <cell r="N1144" t="str">
            <v>Spv/Sup</v>
          </cell>
          <cell r="O1144">
            <v>0</v>
          </cell>
          <cell r="P1144">
            <v>20.54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Power Systems</v>
          </cell>
          <cell r="C1145">
            <v>532</v>
          </cell>
          <cell r="D1145" t="str">
            <v>Not A &amp; G</v>
          </cell>
          <cell r="E1145">
            <v>5419</v>
          </cell>
          <cell r="F1145" t="str">
            <v>Dsbn - South Supvs/Dsgners</v>
          </cell>
          <cell r="G1145" t="str">
            <v>XM</v>
          </cell>
          <cell r="H1145" t="str">
            <v>I</v>
          </cell>
          <cell r="I1145" t="str">
            <v>01MF6</v>
          </cell>
          <cell r="J1145" t="str">
            <v>ASSOCIATE PROJECT DESIGNER</v>
          </cell>
          <cell r="K1145">
            <v>1</v>
          </cell>
          <cell r="L1145">
            <v>20.71</v>
          </cell>
          <cell r="M1145">
            <v>20.71</v>
          </cell>
          <cell r="N1145" t="str">
            <v>Spv/Sup</v>
          </cell>
          <cell r="O1145">
            <v>0</v>
          </cell>
          <cell r="P1145">
            <v>20.71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Power Systems</v>
          </cell>
          <cell r="C1146">
            <v>532</v>
          </cell>
          <cell r="D1146" t="str">
            <v>Not A &amp; G</v>
          </cell>
          <cell r="E1146">
            <v>5419</v>
          </cell>
          <cell r="F1146" t="str">
            <v>Dsbn - South Supvs/Dsgners</v>
          </cell>
          <cell r="G1146" t="str">
            <v>XM</v>
          </cell>
          <cell r="H1146" t="str">
            <v>S</v>
          </cell>
          <cell r="I1146" t="str">
            <v>01MK5</v>
          </cell>
          <cell r="J1146" t="str">
            <v>SR CONTR CONSTRUCTION REPRESEN</v>
          </cell>
          <cell r="K1146">
            <v>1</v>
          </cell>
          <cell r="L1146">
            <v>31.49</v>
          </cell>
          <cell r="M1146">
            <v>31.49</v>
          </cell>
          <cell r="N1146" t="str">
            <v>Spv/Sup</v>
          </cell>
          <cell r="O1146">
            <v>0</v>
          </cell>
          <cell r="P1146">
            <v>31.49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Power Systems</v>
          </cell>
          <cell r="C1147">
            <v>532</v>
          </cell>
          <cell r="D1147" t="str">
            <v>Not A &amp; G</v>
          </cell>
          <cell r="E1147">
            <v>5419</v>
          </cell>
          <cell r="F1147" t="str">
            <v>Dsbn - South Supvs/Dsgners</v>
          </cell>
          <cell r="G1147" t="str">
            <v>XM</v>
          </cell>
          <cell r="H1147" t="str">
            <v>S</v>
          </cell>
          <cell r="I1147" t="str">
            <v>01MK5</v>
          </cell>
          <cell r="J1147" t="str">
            <v>SR CONTR CONSTRUCTION REPRESEN</v>
          </cell>
          <cell r="K1147">
            <v>1</v>
          </cell>
          <cell r="L1147">
            <v>31.78</v>
          </cell>
          <cell r="M1147">
            <v>31.78</v>
          </cell>
          <cell r="N1147" t="str">
            <v>Spv/Sup</v>
          </cell>
          <cell r="O1147">
            <v>0</v>
          </cell>
          <cell r="P1147">
            <v>31.78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Power Systems</v>
          </cell>
          <cell r="C1148">
            <v>532</v>
          </cell>
          <cell r="D1148" t="str">
            <v>Not A &amp; G</v>
          </cell>
          <cell r="E1148">
            <v>5419</v>
          </cell>
          <cell r="F1148" t="str">
            <v>Dsbn - South Supvs/Dsgners</v>
          </cell>
          <cell r="G1148" t="str">
            <v>XM</v>
          </cell>
          <cell r="H1148" t="str">
            <v>S</v>
          </cell>
          <cell r="I1148" t="str">
            <v>01MK5</v>
          </cell>
          <cell r="J1148" t="str">
            <v>SR CONTR CONSTRUCTION REPRESEN</v>
          </cell>
          <cell r="K1148">
            <v>1</v>
          </cell>
          <cell r="L1148">
            <v>32.08</v>
          </cell>
          <cell r="M1148">
            <v>32.08</v>
          </cell>
          <cell r="N1148" t="str">
            <v>Spv/Sup</v>
          </cell>
          <cell r="O1148">
            <v>0</v>
          </cell>
          <cell r="P1148">
            <v>32.08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Power Systems</v>
          </cell>
          <cell r="C1149">
            <v>532</v>
          </cell>
          <cell r="D1149" t="str">
            <v>Not A &amp; G</v>
          </cell>
          <cell r="E1149">
            <v>5419</v>
          </cell>
          <cell r="F1149" t="str">
            <v>Dsbn - South Supvs/Dsgners</v>
          </cell>
          <cell r="G1149" t="str">
            <v>XM</v>
          </cell>
          <cell r="H1149" t="str">
            <v>S</v>
          </cell>
          <cell r="I1149" t="str">
            <v>01MK5</v>
          </cell>
          <cell r="J1149" t="str">
            <v>SR CONTR CONSTRUCTION REPRESEN</v>
          </cell>
          <cell r="K1149">
            <v>1</v>
          </cell>
          <cell r="L1149">
            <v>36.200000000000003</v>
          </cell>
          <cell r="M1149">
            <v>36.200000000000003</v>
          </cell>
          <cell r="N1149" t="str">
            <v>Spv/Sup</v>
          </cell>
          <cell r="O1149">
            <v>0</v>
          </cell>
          <cell r="P1149">
            <v>36.200000000000003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Power Systems</v>
          </cell>
          <cell r="C1150">
            <v>532</v>
          </cell>
          <cell r="D1150" t="str">
            <v>Not A &amp; G</v>
          </cell>
          <cell r="E1150">
            <v>5419</v>
          </cell>
          <cell r="F1150" t="str">
            <v>Dsbn - South Supvs/Dsgners</v>
          </cell>
          <cell r="G1150" t="str">
            <v>XM</v>
          </cell>
          <cell r="H1150" t="str">
            <v>S</v>
          </cell>
          <cell r="I1150" t="str">
            <v>01ML5</v>
          </cell>
          <cell r="J1150" t="str">
            <v>CONTRACTOR CONSTRUCTION REP</v>
          </cell>
          <cell r="K1150">
            <v>1</v>
          </cell>
          <cell r="L1150">
            <v>27.78</v>
          </cell>
          <cell r="M1150">
            <v>27.78</v>
          </cell>
          <cell r="N1150" t="str">
            <v>Spv/Sup</v>
          </cell>
          <cell r="O1150">
            <v>0</v>
          </cell>
          <cell r="P1150">
            <v>27.78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Power Systems</v>
          </cell>
          <cell r="C1151">
            <v>532</v>
          </cell>
          <cell r="D1151" t="str">
            <v>Not A &amp; G</v>
          </cell>
          <cell r="E1151">
            <v>5419</v>
          </cell>
          <cell r="F1151" t="str">
            <v>Dsbn - South Supvs/Dsgners</v>
          </cell>
          <cell r="G1151" t="str">
            <v>XM</v>
          </cell>
          <cell r="H1151" t="str">
            <v>S</v>
          </cell>
          <cell r="I1151" t="str">
            <v>01MP5</v>
          </cell>
          <cell r="J1151" t="str">
            <v>DISTRIBUTION SUPV II</v>
          </cell>
          <cell r="K1151">
            <v>1</v>
          </cell>
          <cell r="L1151">
            <v>35.43</v>
          </cell>
          <cell r="M1151">
            <v>35.43</v>
          </cell>
          <cell r="N1151" t="str">
            <v>Spv/Sup</v>
          </cell>
          <cell r="O1151">
            <v>0</v>
          </cell>
          <cell r="P1151">
            <v>35.43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Power Systems</v>
          </cell>
          <cell r="C1152">
            <v>532</v>
          </cell>
          <cell r="D1152" t="str">
            <v>Not A &amp; G</v>
          </cell>
          <cell r="E1152">
            <v>5419</v>
          </cell>
          <cell r="F1152" t="str">
            <v>Dsbn - South Supvs/Dsgners</v>
          </cell>
          <cell r="G1152" t="str">
            <v>XM</v>
          </cell>
          <cell r="H1152" t="str">
            <v>S</v>
          </cell>
          <cell r="I1152" t="str">
            <v>01MP5</v>
          </cell>
          <cell r="J1152" t="str">
            <v>DISTRIBUTION SUPV II</v>
          </cell>
          <cell r="K1152">
            <v>2</v>
          </cell>
          <cell r="L1152">
            <v>35.909999999999997</v>
          </cell>
          <cell r="M1152">
            <v>71.819999999999993</v>
          </cell>
          <cell r="N1152" t="str">
            <v>Spv/Sup</v>
          </cell>
          <cell r="O1152">
            <v>0</v>
          </cell>
          <cell r="P1152">
            <v>71.819999999999993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Power Systems</v>
          </cell>
          <cell r="C1153">
            <v>532</v>
          </cell>
          <cell r="D1153" t="str">
            <v>Not A &amp; G</v>
          </cell>
          <cell r="E1153">
            <v>5419</v>
          </cell>
          <cell r="F1153" t="str">
            <v>Dsbn - South Supvs/Dsgners</v>
          </cell>
          <cell r="G1153" t="str">
            <v>XM</v>
          </cell>
          <cell r="H1153" t="str">
            <v>S</v>
          </cell>
          <cell r="I1153" t="str">
            <v>01MP5</v>
          </cell>
          <cell r="J1153" t="str">
            <v>DISTRIBUTION SUPV II</v>
          </cell>
          <cell r="K1153">
            <v>1</v>
          </cell>
          <cell r="L1153">
            <v>36.49</v>
          </cell>
          <cell r="M1153">
            <v>36.49</v>
          </cell>
          <cell r="N1153" t="str">
            <v>Spv/Sup</v>
          </cell>
          <cell r="O1153">
            <v>0</v>
          </cell>
          <cell r="P1153">
            <v>36.49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Power Systems</v>
          </cell>
          <cell r="C1154">
            <v>532</v>
          </cell>
          <cell r="D1154" t="str">
            <v>Not A &amp; G</v>
          </cell>
          <cell r="E1154">
            <v>5419</v>
          </cell>
          <cell r="F1154" t="str">
            <v>Dsbn - South Supvs/Dsgners</v>
          </cell>
          <cell r="G1154" t="str">
            <v>XM</v>
          </cell>
          <cell r="H1154" t="str">
            <v>S</v>
          </cell>
          <cell r="I1154" t="str">
            <v>01MP5</v>
          </cell>
          <cell r="J1154" t="str">
            <v>DISTRIBUTION SUPV II</v>
          </cell>
          <cell r="K1154">
            <v>1</v>
          </cell>
          <cell r="L1154">
            <v>36.54</v>
          </cell>
          <cell r="M1154">
            <v>36.54</v>
          </cell>
          <cell r="N1154" t="str">
            <v>Spv/Sup</v>
          </cell>
          <cell r="O1154">
            <v>0</v>
          </cell>
          <cell r="P1154">
            <v>36.54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Power Systems</v>
          </cell>
          <cell r="C1155">
            <v>532</v>
          </cell>
          <cell r="D1155" t="str">
            <v>Not A &amp; G</v>
          </cell>
          <cell r="E1155">
            <v>5419</v>
          </cell>
          <cell r="F1155" t="str">
            <v>Dsbn - South Supvs/Dsgners</v>
          </cell>
          <cell r="G1155" t="str">
            <v>XM</v>
          </cell>
          <cell r="H1155" t="str">
            <v>S</v>
          </cell>
          <cell r="I1155" t="str">
            <v>01MP5</v>
          </cell>
          <cell r="J1155" t="str">
            <v>DISTRIBUTION SUPV II</v>
          </cell>
          <cell r="K1155">
            <v>1</v>
          </cell>
          <cell r="L1155">
            <v>36.58</v>
          </cell>
          <cell r="M1155">
            <v>36.58</v>
          </cell>
          <cell r="N1155" t="str">
            <v>Spv/Sup</v>
          </cell>
          <cell r="O1155">
            <v>0</v>
          </cell>
          <cell r="P1155">
            <v>36.58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Power Systems</v>
          </cell>
          <cell r="C1156">
            <v>532</v>
          </cell>
          <cell r="D1156" t="str">
            <v>Not A &amp; G</v>
          </cell>
          <cell r="E1156">
            <v>5419</v>
          </cell>
          <cell r="F1156" t="str">
            <v>Dsbn - South Supvs/Dsgners</v>
          </cell>
          <cell r="G1156" t="str">
            <v>XM</v>
          </cell>
          <cell r="H1156" t="str">
            <v>S</v>
          </cell>
          <cell r="I1156" t="str">
            <v>01MP5</v>
          </cell>
          <cell r="J1156" t="str">
            <v>DISTRIBUTION SUPV II</v>
          </cell>
          <cell r="K1156">
            <v>1</v>
          </cell>
          <cell r="L1156">
            <v>36.78</v>
          </cell>
          <cell r="M1156">
            <v>36.78</v>
          </cell>
          <cell r="N1156" t="str">
            <v>Spv/Sup</v>
          </cell>
          <cell r="O1156">
            <v>0</v>
          </cell>
          <cell r="P1156">
            <v>36.78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Power Systems</v>
          </cell>
          <cell r="C1157">
            <v>532</v>
          </cell>
          <cell r="D1157" t="str">
            <v>Not A &amp; G</v>
          </cell>
          <cell r="E1157">
            <v>5419</v>
          </cell>
          <cell r="F1157" t="str">
            <v>Dsbn - South Supvs/Dsgners</v>
          </cell>
          <cell r="G1157" t="str">
            <v>XM</v>
          </cell>
          <cell r="H1157" t="str">
            <v>S</v>
          </cell>
          <cell r="I1157" t="str">
            <v>01MP5</v>
          </cell>
          <cell r="J1157" t="str">
            <v>DISTRIBUTION SUPV II</v>
          </cell>
          <cell r="K1157">
            <v>1</v>
          </cell>
          <cell r="L1157">
            <v>36.79</v>
          </cell>
          <cell r="M1157">
            <v>36.79</v>
          </cell>
          <cell r="N1157" t="str">
            <v>Spv/Sup</v>
          </cell>
          <cell r="O1157">
            <v>0</v>
          </cell>
          <cell r="P1157">
            <v>36.79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Power Systems</v>
          </cell>
          <cell r="C1158">
            <v>532</v>
          </cell>
          <cell r="D1158" t="str">
            <v>Not A &amp; G</v>
          </cell>
          <cell r="E1158">
            <v>5419</v>
          </cell>
          <cell r="F1158" t="str">
            <v>Dsbn - South Supvs/Dsgners</v>
          </cell>
          <cell r="G1158" t="str">
            <v>XM</v>
          </cell>
          <cell r="H1158" t="str">
            <v>S</v>
          </cell>
          <cell r="I1158" t="str">
            <v>01MP5</v>
          </cell>
          <cell r="J1158" t="str">
            <v>DISTRIBUTION SUPV II</v>
          </cell>
          <cell r="K1158">
            <v>1</v>
          </cell>
          <cell r="L1158">
            <v>37.1</v>
          </cell>
          <cell r="M1158">
            <v>37.1</v>
          </cell>
          <cell r="N1158" t="str">
            <v>Spv/Sup</v>
          </cell>
          <cell r="O1158">
            <v>0</v>
          </cell>
          <cell r="P1158">
            <v>37.1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Power Systems</v>
          </cell>
          <cell r="C1159">
            <v>532</v>
          </cell>
          <cell r="D1159" t="str">
            <v>Not A &amp; G</v>
          </cell>
          <cell r="E1159">
            <v>5419</v>
          </cell>
          <cell r="F1159" t="str">
            <v>Dsbn - South Supvs/Dsgners</v>
          </cell>
          <cell r="G1159" t="str">
            <v>XM</v>
          </cell>
          <cell r="H1159" t="str">
            <v>S</v>
          </cell>
          <cell r="I1159" t="str">
            <v>01MQ5</v>
          </cell>
          <cell r="J1159" t="str">
            <v>DISTRIBUTION SUPV III</v>
          </cell>
          <cell r="K1159">
            <v>1</v>
          </cell>
          <cell r="L1159">
            <v>34.19</v>
          </cell>
          <cell r="M1159">
            <v>34.19</v>
          </cell>
          <cell r="N1159" t="str">
            <v>Spv/Sup</v>
          </cell>
          <cell r="O1159">
            <v>0</v>
          </cell>
          <cell r="P1159">
            <v>34.19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Power Systems</v>
          </cell>
          <cell r="C1160">
            <v>532</v>
          </cell>
          <cell r="D1160" t="str">
            <v>Not A &amp; G</v>
          </cell>
          <cell r="E1160">
            <v>5419</v>
          </cell>
          <cell r="F1160" t="str">
            <v>Dsbn - South Supvs/Dsgners</v>
          </cell>
          <cell r="G1160" t="str">
            <v>NB</v>
          </cell>
          <cell r="H1160" t="str">
            <v>I</v>
          </cell>
          <cell r="I1160" t="str">
            <v>01X62</v>
          </cell>
          <cell r="J1160" t="str">
            <v>ADMINISTRATIVE SPECIALIST II</v>
          </cell>
          <cell r="K1160">
            <v>1</v>
          </cell>
          <cell r="L1160">
            <v>14.44</v>
          </cell>
          <cell r="M1160">
            <v>14.44</v>
          </cell>
          <cell r="N1160" t="str">
            <v>Spv/Sup</v>
          </cell>
          <cell r="O1160">
            <v>0</v>
          </cell>
          <cell r="P1160">
            <v>14.44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Power Systems</v>
          </cell>
          <cell r="C1161">
            <v>532</v>
          </cell>
          <cell r="D1161" t="str">
            <v>Not A &amp; G</v>
          </cell>
          <cell r="E1161">
            <v>5419</v>
          </cell>
          <cell r="F1161" t="str">
            <v>Dsbn - South Supvs/Dsgners</v>
          </cell>
          <cell r="G1161" t="str">
            <v>NB</v>
          </cell>
          <cell r="H1161" t="str">
            <v>I</v>
          </cell>
          <cell r="I1161" t="str">
            <v>01X62</v>
          </cell>
          <cell r="J1161" t="str">
            <v>ADMINISTRATIVE SPECIALIST II</v>
          </cell>
          <cell r="K1161">
            <v>1</v>
          </cell>
          <cell r="L1161">
            <v>14.99</v>
          </cell>
          <cell r="M1161">
            <v>14.99</v>
          </cell>
          <cell r="N1161" t="str">
            <v>Spv/Sup</v>
          </cell>
          <cell r="O1161">
            <v>0</v>
          </cell>
          <cell r="P1161">
            <v>14.99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Power Systems</v>
          </cell>
          <cell r="C1162">
            <v>532</v>
          </cell>
          <cell r="D1162" t="str">
            <v>Not A &amp; G</v>
          </cell>
          <cell r="E1162">
            <v>5419</v>
          </cell>
          <cell r="F1162" t="str">
            <v>Dsbn - South Supvs/Dsgners</v>
          </cell>
          <cell r="G1162" t="str">
            <v>NB</v>
          </cell>
          <cell r="H1162" t="str">
            <v>I</v>
          </cell>
          <cell r="I1162" t="str">
            <v>01X63</v>
          </cell>
          <cell r="J1162" t="str">
            <v>ADMINISTRATIVE SPECIALIST I</v>
          </cell>
          <cell r="K1162">
            <v>1</v>
          </cell>
          <cell r="L1162">
            <v>15.28</v>
          </cell>
          <cell r="M1162">
            <v>15.28</v>
          </cell>
          <cell r="N1162" t="str">
            <v>Spv/Sup</v>
          </cell>
          <cell r="O1162">
            <v>0</v>
          </cell>
          <cell r="P1162">
            <v>15.28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Power Systems</v>
          </cell>
          <cell r="C1163">
            <v>532</v>
          </cell>
          <cell r="D1163" t="str">
            <v>Not A &amp; G</v>
          </cell>
          <cell r="E1163">
            <v>5419</v>
          </cell>
          <cell r="F1163" t="str">
            <v>Dsbn - South Supvs/Dsgners</v>
          </cell>
          <cell r="G1163" t="str">
            <v>NB</v>
          </cell>
          <cell r="H1163" t="str">
            <v>I</v>
          </cell>
          <cell r="I1163" t="str">
            <v>01X63</v>
          </cell>
          <cell r="J1163" t="str">
            <v>ADMINISTRATIVE SPECIALIST I</v>
          </cell>
          <cell r="K1163">
            <v>1</v>
          </cell>
          <cell r="L1163">
            <v>16.78</v>
          </cell>
          <cell r="M1163">
            <v>16.78</v>
          </cell>
          <cell r="N1163" t="str">
            <v>Spv/Sup</v>
          </cell>
          <cell r="O1163">
            <v>0</v>
          </cell>
          <cell r="P1163">
            <v>16.78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Power Systems</v>
          </cell>
          <cell r="C1164">
            <v>532</v>
          </cell>
          <cell r="D1164" t="str">
            <v>Not A &amp; G</v>
          </cell>
          <cell r="E1164">
            <v>5419</v>
          </cell>
          <cell r="F1164" t="str">
            <v>Dsbn - South Supvs/Dsgners</v>
          </cell>
          <cell r="G1164" t="str">
            <v>NB</v>
          </cell>
          <cell r="H1164" t="str">
            <v>I</v>
          </cell>
          <cell r="I1164" t="str">
            <v>01X64</v>
          </cell>
          <cell r="J1164" t="str">
            <v>ADMINISTRATIVE TECHNICIAN</v>
          </cell>
          <cell r="K1164">
            <v>1</v>
          </cell>
          <cell r="L1164">
            <v>16.829999999999998</v>
          </cell>
          <cell r="M1164">
            <v>16.829999999999998</v>
          </cell>
          <cell r="N1164" t="str">
            <v>Spv/Sup</v>
          </cell>
          <cell r="O1164">
            <v>0</v>
          </cell>
          <cell r="P1164">
            <v>16.829999999999998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Power Systems</v>
          </cell>
          <cell r="C1165">
            <v>136</v>
          </cell>
          <cell r="D1165" t="str">
            <v>Not A &amp; G</v>
          </cell>
          <cell r="E1165">
            <v>1311</v>
          </cell>
          <cell r="F1165" t="str">
            <v>Dsbn - St Augustine Op</v>
          </cell>
          <cell r="G1165" t="str">
            <v>BU</v>
          </cell>
          <cell r="H1165" t="str">
            <v>I</v>
          </cell>
          <cell r="I1165" t="str">
            <v>05475</v>
          </cell>
          <cell r="J1165" t="str">
            <v>LINE SPEC</v>
          </cell>
          <cell r="K1165">
            <v>2</v>
          </cell>
          <cell r="L1165">
            <v>26.04</v>
          </cell>
          <cell r="M1165">
            <v>52.08</v>
          </cell>
          <cell r="N1165" t="str">
            <v>Line</v>
          </cell>
          <cell r="O1165">
            <v>0</v>
          </cell>
          <cell r="P1165">
            <v>0</v>
          </cell>
          <cell r="Q1165">
            <v>0</v>
          </cell>
          <cell r="R1165">
            <v>52.08</v>
          </cell>
          <cell r="S1165">
            <v>0</v>
          </cell>
        </row>
        <row r="1166">
          <cell r="B1166" t="str">
            <v>Power Systems</v>
          </cell>
          <cell r="C1166">
            <v>136</v>
          </cell>
          <cell r="D1166" t="str">
            <v>Not A &amp; G</v>
          </cell>
          <cell r="E1166">
            <v>1311</v>
          </cell>
          <cell r="F1166" t="str">
            <v>Dsbn - St Augustine Op</v>
          </cell>
          <cell r="G1166" t="str">
            <v>BU</v>
          </cell>
          <cell r="H1166" t="str">
            <v>I</v>
          </cell>
          <cell r="I1166" t="str">
            <v>05944</v>
          </cell>
          <cell r="J1166" t="str">
            <v>RESTORATION SPEC</v>
          </cell>
          <cell r="K1166">
            <v>8</v>
          </cell>
          <cell r="L1166">
            <v>26.3</v>
          </cell>
          <cell r="M1166">
            <v>210.4</v>
          </cell>
          <cell r="N1166" t="str">
            <v>Line</v>
          </cell>
          <cell r="O1166">
            <v>0</v>
          </cell>
          <cell r="P1166">
            <v>0</v>
          </cell>
          <cell r="Q1166">
            <v>0</v>
          </cell>
          <cell r="R1166">
            <v>210.4</v>
          </cell>
          <cell r="S1166">
            <v>0</v>
          </cell>
        </row>
        <row r="1167">
          <cell r="B1167" t="str">
            <v>Power Systems</v>
          </cell>
          <cell r="C1167">
            <v>136</v>
          </cell>
          <cell r="D1167" t="str">
            <v>Not A &amp; G</v>
          </cell>
          <cell r="E1167">
            <v>1311</v>
          </cell>
          <cell r="F1167" t="str">
            <v>Dsbn - St Augustine Op</v>
          </cell>
          <cell r="G1167" t="str">
            <v>BU</v>
          </cell>
          <cell r="H1167" t="str">
            <v>I</v>
          </cell>
          <cell r="I1167" t="str">
            <v>05984</v>
          </cell>
          <cell r="J1167" t="str">
            <v>SR LINE SPEC OL</v>
          </cell>
          <cell r="K1167">
            <v>2</v>
          </cell>
          <cell r="L1167">
            <v>27.37</v>
          </cell>
          <cell r="M1167">
            <v>54.74</v>
          </cell>
          <cell r="N1167" t="str">
            <v>Line</v>
          </cell>
          <cell r="O1167">
            <v>0</v>
          </cell>
          <cell r="P1167">
            <v>0</v>
          </cell>
          <cell r="Q1167">
            <v>0</v>
          </cell>
          <cell r="R1167">
            <v>54.74</v>
          </cell>
          <cell r="S1167">
            <v>0</v>
          </cell>
        </row>
        <row r="1168">
          <cell r="B1168" t="str">
            <v>Power Systems</v>
          </cell>
          <cell r="C1168">
            <v>136</v>
          </cell>
          <cell r="D1168" t="str">
            <v>Not A &amp; G</v>
          </cell>
          <cell r="E1168">
            <v>1311</v>
          </cell>
          <cell r="F1168" t="str">
            <v>Dsbn - St Augustine Op</v>
          </cell>
          <cell r="G1168" t="str">
            <v>BU</v>
          </cell>
          <cell r="H1168" t="str">
            <v>I</v>
          </cell>
          <cell r="I1168" t="str">
            <v>05E37</v>
          </cell>
          <cell r="J1168" t="str">
            <v>GROUND WORKER - EARLY</v>
          </cell>
          <cell r="K1168">
            <v>1</v>
          </cell>
          <cell r="L1168">
            <v>21.16</v>
          </cell>
          <cell r="M1168">
            <v>21.16</v>
          </cell>
          <cell r="N1168" t="str">
            <v>Line</v>
          </cell>
          <cell r="O1168">
            <v>0</v>
          </cell>
          <cell r="P1168">
            <v>0</v>
          </cell>
          <cell r="Q1168">
            <v>0</v>
          </cell>
          <cell r="R1168">
            <v>21.16</v>
          </cell>
          <cell r="S1168">
            <v>0</v>
          </cell>
        </row>
        <row r="1169">
          <cell r="B1169" t="str">
            <v>Power Systems</v>
          </cell>
          <cell r="C1169">
            <v>136</v>
          </cell>
          <cell r="D1169" t="str">
            <v>Not A &amp; G</v>
          </cell>
          <cell r="E1169">
            <v>1311</v>
          </cell>
          <cell r="F1169" t="str">
            <v>Dsbn - St Augustine Op</v>
          </cell>
          <cell r="G1169" t="str">
            <v>BU</v>
          </cell>
          <cell r="H1169" t="str">
            <v>I</v>
          </cell>
          <cell r="I1169" t="str">
            <v>05E40</v>
          </cell>
          <cell r="J1169" t="str">
            <v>CABLE SPLICER - EARLY</v>
          </cell>
          <cell r="K1169">
            <v>1</v>
          </cell>
          <cell r="L1169">
            <v>26.3</v>
          </cell>
          <cell r="M1169">
            <v>26.3</v>
          </cell>
          <cell r="N1169" t="str">
            <v>Line</v>
          </cell>
          <cell r="O1169">
            <v>0</v>
          </cell>
          <cell r="P1169">
            <v>0</v>
          </cell>
          <cell r="Q1169">
            <v>0</v>
          </cell>
          <cell r="R1169">
            <v>26.3</v>
          </cell>
          <cell r="S1169">
            <v>0</v>
          </cell>
        </row>
        <row r="1170">
          <cell r="B1170" t="str">
            <v>Power Systems</v>
          </cell>
          <cell r="C1170">
            <v>580</v>
          </cell>
          <cell r="D1170" t="str">
            <v>Not A &amp; G</v>
          </cell>
          <cell r="E1170">
            <v>5629</v>
          </cell>
          <cell r="F1170" t="str">
            <v>Supervisory - Sarasota</v>
          </cell>
          <cell r="G1170" t="str">
            <v>XM</v>
          </cell>
          <cell r="H1170" t="str">
            <v>I</v>
          </cell>
          <cell r="I1170" t="str">
            <v>01DF2</v>
          </cell>
          <cell r="J1170" t="str">
            <v>ANALYST II</v>
          </cell>
          <cell r="K1170">
            <v>1</v>
          </cell>
          <cell r="L1170">
            <v>25.46</v>
          </cell>
          <cell r="M1170">
            <v>25.46</v>
          </cell>
          <cell r="N1170" t="str">
            <v>Spv/Sup</v>
          </cell>
          <cell r="O1170">
            <v>0</v>
          </cell>
          <cell r="P1170">
            <v>25.46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Power Systems</v>
          </cell>
          <cell r="C1171">
            <v>580</v>
          </cell>
          <cell r="D1171" t="str">
            <v>Not A &amp; G</v>
          </cell>
          <cell r="E1171">
            <v>5629</v>
          </cell>
          <cell r="F1171" t="str">
            <v>Supervisory - Sarasota</v>
          </cell>
          <cell r="G1171" t="str">
            <v>XM</v>
          </cell>
          <cell r="H1171" t="str">
            <v>M</v>
          </cell>
          <cell r="I1171" t="str">
            <v>01M23</v>
          </cell>
          <cell r="J1171" t="str">
            <v>DISTRIBUTION OPERATIONS MGR II</v>
          </cell>
          <cell r="K1171">
            <v>1</v>
          </cell>
          <cell r="L1171">
            <v>39.65</v>
          </cell>
          <cell r="M1171">
            <v>39.65</v>
          </cell>
          <cell r="N1171" t="str">
            <v>Spv/Sup</v>
          </cell>
          <cell r="O1171">
            <v>0</v>
          </cell>
          <cell r="P1171">
            <v>39.65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Power Systems</v>
          </cell>
          <cell r="C1172">
            <v>580</v>
          </cell>
          <cell r="D1172" t="str">
            <v>Not A &amp; G</v>
          </cell>
          <cell r="E1172">
            <v>5629</v>
          </cell>
          <cell r="F1172" t="str">
            <v>Supervisory - Sarasota</v>
          </cell>
          <cell r="G1172" t="str">
            <v>XM</v>
          </cell>
          <cell r="H1172" t="str">
            <v>S</v>
          </cell>
          <cell r="I1172" t="str">
            <v>01M55</v>
          </cell>
          <cell r="J1172" t="str">
            <v>DISTRIBUTION OPERATIONS AREA S</v>
          </cell>
          <cell r="K1172">
            <v>1</v>
          </cell>
          <cell r="L1172">
            <v>36.380000000000003</v>
          </cell>
          <cell r="M1172">
            <v>36.380000000000003</v>
          </cell>
          <cell r="N1172" t="str">
            <v>Spv/Sup</v>
          </cell>
          <cell r="O1172">
            <v>0</v>
          </cell>
          <cell r="P1172">
            <v>36.380000000000003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Power Systems</v>
          </cell>
          <cell r="C1173">
            <v>580</v>
          </cell>
          <cell r="D1173" t="str">
            <v>Not A &amp; G</v>
          </cell>
          <cell r="E1173">
            <v>5629</v>
          </cell>
          <cell r="F1173" t="str">
            <v>Supervisory - Sarasota</v>
          </cell>
          <cell r="G1173" t="str">
            <v>XM</v>
          </cell>
          <cell r="H1173" t="str">
            <v>I</v>
          </cell>
          <cell r="I1173" t="str">
            <v>01MB4</v>
          </cell>
          <cell r="J1173" t="str">
            <v>DISTRIBUTION ANALYST I</v>
          </cell>
          <cell r="K1173">
            <v>1</v>
          </cell>
          <cell r="L1173">
            <v>30.79</v>
          </cell>
          <cell r="M1173">
            <v>30.79</v>
          </cell>
          <cell r="N1173" t="str">
            <v>Spv/Sup</v>
          </cell>
          <cell r="O1173">
            <v>0</v>
          </cell>
          <cell r="P1173">
            <v>30.79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Power Systems</v>
          </cell>
          <cell r="C1174">
            <v>580</v>
          </cell>
          <cell r="D1174" t="str">
            <v>Not A &amp; G</v>
          </cell>
          <cell r="E1174">
            <v>5629</v>
          </cell>
          <cell r="F1174" t="str">
            <v>Supervisory - Sarasota</v>
          </cell>
          <cell r="G1174" t="str">
            <v>XM</v>
          </cell>
          <cell r="H1174" t="str">
            <v>I</v>
          </cell>
          <cell r="I1174" t="str">
            <v>01MB6</v>
          </cell>
          <cell r="J1174" t="str">
            <v>SYSTEM PROJECT MGR</v>
          </cell>
          <cell r="K1174">
            <v>1</v>
          </cell>
          <cell r="L1174">
            <v>27.71</v>
          </cell>
          <cell r="M1174">
            <v>27.71</v>
          </cell>
          <cell r="N1174" t="str">
            <v>Spv/Sup</v>
          </cell>
          <cell r="O1174">
            <v>0</v>
          </cell>
          <cell r="P1174">
            <v>27.71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Power Systems</v>
          </cell>
          <cell r="C1175">
            <v>580</v>
          </cell>
          <cell r="D1175" t="str">
            <v>Not A &amp; G</v>
          </cell>
          <cell r="E1175">
            <v>5629</v>
          </cell>
          <cell r="F1175" t="str">
            <v>Supervisory - Sarasota</v>
          </cell>
          <cell r="G1175" t="str">
            <v>XM</v>
          </cell>
          <cell r="H1175" t="str">
            <v>S</v>
          </cell>
          <cell r="I1175" t="str">
            <v>01MP5</v>
          </cell>
          <cell r="J1175" t="str">
            <v>DISTRIBUTION SUPV II</v>
          </cell>
          <cell r="K1175">
            <v>1</v>
          </cell>
          <cell r="L1175">
            <v>34.03</v>
          </cell>
          <cell r="M1175">
            <v>34.03</v>
          </cell>
          <cell r="N1175" t="str">
            <v>Spv/Sup</v>
          </cell>
          <cell r="O1175">
            <v>0</v>
          </cell>
          <cell r="P1175">
            <v>34.03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Power Systems</v>
          </cell>
          <cell r="C1176">
            <v>580</v>
          </cell>
          <cell r="D1176" t="str">
            <v>Not A &amp; G</v>
          </cell>
          <cell r="E1176">
            <v>5629</v>
          </cell>
          <cell r="F1176" t="str">
            <v>Supervisory - Sarasota</v>
          </cell>
          <cell r="G1176" t="str">
            <v>XM</v>
          </cell>
          <cell r="H1176" t="str">
            <v>S</v>
          </cell>
          <cell r="I1176" t="str">
            <v>01MP5</v>
          </cell>
          <cell r="J1176" t="str">
            <v>DISTRIBUTION SUPV II</v>
          </cell>
          <cell r="K1176">
            <v>1</v>
          </cell>
          <cell r="L1176">
            <v>34.090000000000003</v>
          </cell>
          <cell r="M1176">
            <v>34.090000000000003</v>
          </cell>
          <cell r="N1176" t="str">
            <v>Spv/Sup</v>
          </cell>
          <cell r="O1176">
            <v>0</v>
          </cell>
          <cell r="P1176">
            <v>34.090000000000003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Power Systems</v>
          </cell>
          <cell r="C1177">
            <v>580</v>
          </cell>
          <cell r="D1177" t="str">
            <v>Not A &amp; G</v>
          </cell>
          <cell r="E1177">
            <v>5629</v>
          </cell>
          <cell r="F1177" t="str">
            <v>Supervisory - Sarasota</v>
          </cell>
          <cell r="G1177" t="str">
            <v>XM</v>
          </cell>
          <cell r="H1177" t="str">
            <v>S</v>
          </cell>
          <cell r="I1177" t="str">
            <v>01MP5</v>
          </cell>
          <cell r="J1177" t="str">
            <v>DISTRIBUTION SUPV II</v>
          </cell>
          <cell r="K1177">
            <v>1</v>
          </cell>
          <cell r="L1177">
            <v>36.44</v>
          </cell>
          <cell r="M1177">
            <v>36.44</v>
          </cell>
          <cell r="N1177" t="str">
            <v>Spv/Sup</v>
          </cell>
          <cell r="O1177">
            <v>0</v>
          </cell>
          <cell r="P1177">
            <v>36.44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Power Systems</v>
          </cell>
          <cell r="C1178">
            <v>580</v>
          </cell>
          <cell r="D1178" t="str">
            <v>Not A &amp; G</v>
          </cell>
          <cell r="E1178">
            <v>5629</v>
          </cell>
          <cell r="F1178" t="str">
            <v>Supervisory - Sarasota</v>
          </cell>
          <cell r="G1178" t="str">
            <v>XM</v>
          </cell>
          <cell r="H1178" t="str">
            <v>S</v>
          </cell>
          <cell r="I1178" t="str">
            <v>01MP5</v>
          </cell>
          <cell r="J1178" t="str">
            <v>DISTRIBUTION SUPV II</v>
          </cell>
          <cell r="K1178">
            <v>1</v>
          </cell>
          <cell r="L1178">
            <v>36.5</v>
          </cell>
          <cell r="M1178">
            <v>36.5</v>
          </cell>
          <cell r="N1178" t="str">
            <v>Spv/Sup</v>
          </cell>
          <cell r="O1178">
            <v>0</v>
          </cell>
          <cell r="P1178">
            <v>36.5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Power Systems</v>
          </cell>
          <cell r="C1179">
            <v>580</v>
          </cell>
          <cell r="D1179" t="str">
            <v>Not A &amp; G</v>
          </cell>
          <cell r="E1179">
            <v>5629</v>
          </cell>
          <cell r="F1179" t="str">
            <v>Supervisory - Sarasota</v>
          </cell>
          <cell r="G1179" t="str">
            <v>NB</v>
          </cell>
          <cell r="H1179" t="str">
            <v>I</v>
          </cell>
          <cell r="I1179" t="str">
            <v>01X63</v>
          </cell>
          <cell r="J1179" t="str">
            <v>ADMINISTRATIVE SPECIALIST I</v>
          </cell>
          <cell r="K1179">
            <v>1</v>
          </cell>
          <cell r="L1179">
            <v>17.04</v>
          </cell>
          <cell r="M1179">
            <v>17.04</v>
          </cell>
          <cell r="N1179" t="str">
            <v>Spv/Sup</v>
          </cell>
          <cell r="O1179">
            <v>0</v>
          </cell>
          <cell r="P1179">
            <v>17.04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Power Systems</v>
          </cell>
          <cell r="C1180">
            <v>580</v>
          </cell>
          <cell r="D1180" t="str">
            <v>Not A &amp; G</v>
          </cell>
          <cell r="E1180">
            <v>5620</v>
          </cell>
          <cell r="F1180" t="str">
            <v>Sarasota Dispatch</v>
          </cell>
          <cell r="G1180" t="str">
            <v>BU</v>
          </cell>
          <cell r="H1180" t="str">
            <v>I</v>
          </cell>
          <cell r="I1180" t="str">
            <v>05264</v>
          </cell>
          <cell r="J1180" t="str">
            <v>DSBN DISPATCHER</v>
          </cell>
          <cell r="K1180">
            <v>12</v>
          </cell>
          <cell r="L1180">
            <v>27.71</v>
          </cell>
          <cell r="M1180">
            <v>332.52</v>
          </cell>
          <cell r="N1180" t="str">
            <v>Barg Unit Supp</v>
          </cell>
          <cell r="O1180">
            <v>0</v>
          </cell>
          <cell r="P1180">
            <v>0</v>
          </cell>
          <cell r="Q1180">
            <v>332.52</v>
          </cell>
          <cell r="R1180">
            <v>0</v>
          </cell>
          <cell r="S1180">
            <v>0</v>
          </cell>
        </row>
        <row r="1181">
          <cell r="B1181" t="str">
            <v>Power Systems</v>
          </cell>
          <cell r="C1181">
            <v>580</v>
          </cell>
          <cell r="D1181" t="str">
            <v>Not A &amp; G</v>
          </cell>
          <cell r="E1181">
            <v>5620</v>
          </cell>
          <cell r="F1181" t="str">
            <v>Sarasota Dispatch</v>
          </cell>
          <cell r="G1181" t="str">
            <v>BU</v>
          </cell>
          <cell r="H1181" t="str">
            <v>I</v>
          </cell>
          <cell r="I1181" t="str">
            <v>05605</v>
          </cell>
          <cell r="J1181" t="str">
            <v>OPERATION CLERK A STENO</v>
          </cell>
          <cell r="K1181">
            <v>1</v>
          </cell>
          <cell r="L1181">
            <v>20.12</v>
          </cell>
          <cell r="M1181">
            <v>20.12</v>
          </cell>
          <cell r="N1181" t="str">
            <v>Barg Unit Supp</v>
          </cell>
          <cell r="O1181">
            <v>0</v>
          </cell>
          <cell r="P1181">
            <v>0</v>
          </cell>
          <cell r="Q1181">
            <v>20.12</v>
          </cell>
          <cell r="R1181">
            <v>0</v>
          </cell>
          <cell r="S1181">
            <v>0</v>
          </cell>
        </row>
        <row r="1182">
          <cell r="B1182" t="str">
            <v>Power Systems</v>
          </cell>
          <cell r="C1182">
            <v>580</v>
          </cell>
          <cell r="D1182" t="str">
            <v>Not A &amp; G</v>
          </cell>
          <cell r="E1182">
            <v>5624</v>
          </cell>
          <cell r="F1182" t="str">
            <v>Load &amp; Voltage</v>
          </cell>
          <cell r="G1182" t="str">
            <v>BU</v>
          </cell>
          <cell r="H1182" t="str">
            <v>I</v>
          </cell>
          <cell r="I1182" t="str">
            <v>05E75</v>
          </cell>
          <cell r="J1182" t="str">
            <v>LINE SPEC EARLY</v>
          </cell>
          <cell r="K1182">
            <v>3</v>
          </cell>
          <cell r="L1182">
            <v>26.04</v>
          </cell>
          <cell r="M1182">
            <v>78.12</v>
          </cell>
          <cell r="N1182" t="str">
            <v>Line</v>
          </cell>
          <cell r="O1182">
            <v>0</v>
          </cell>
          <cell r="P1182">
            <v>0</v>
          </cell>
          <cell r="Q1182">
            <v>0</v>
          </cell>
          <cell r="R1182">
            <v>78.12</v>
          </cell>
          <cell r="S1182">
            <v>0</v>
          </cell>
        </row>
        <row r="1183">
          <cell r="B1183" t="str">
            <v>Power Systems</v>
          </cell>
          <cell r="C1183">
            <v>594</v>
          </cell>
          <cell r="D1183" t="str">
            <v>Not A &amp; G</v>
          </cell>
          <cell r="E1183">
            <v>5949</v>
          </cell>
          <cell r="F1183" t="str">
            <v>Ft Myers Tran Supv</v>
          </cell>
          <cell r="G1183" t="str">
            <v>XM</v>
          </cell>
          <cell r="H1183" t="str">
            <v>S</v>
          </cell>
          <cell r="I1183" t="str">
            <v>01T5K</v>
          </cell>
          <cell r="J1183" t="str">
            <v>TRANSMISSION SUPV II</v>
          </cell>
          <cell r="K1183">
            <v>1</v>
          </cell>
          <cell r="L1183">
            <v>35.93</v>
          </cell>
          <cell r="M1183">
            <v>35.93</v>
          </cell>
          <cell r="N1183" t="str">
            <v>Spv/Sup</v>
          </cell>
          <cell r="O1183">
            <v>0</v>
          </cell>
          <cell r="P1183">
            <v>35.93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Power Systems</v>
          </cell>
          <cell r="C1184">
            <v>594</v>
          </cell>
          <cell r="D1184" t="str">
            <v>Not A &amp; G</v>
          </cell>
          <cell r="E1184">
            <v>5941</v>
          </cell>
          <cell r="F1184" t="str">
            <v>Ft Myers Tran Crew</v>
          </cell>
          <cell r="G1184" t="str">
            <v>BU</v>
          </cell>
          <cell r="H1184" t="str">
            <v>I</v>
          </cell>
          <cell r="I1184" t="str">
            <v>06406</v>
          </cell>
          <cell r="J1184" t="str">
            <v>EQUIPMENT OPER - TRAN</v>
          </cell>
          <cell r="K1184">
            <v>1</v>
          </cell>
          <cell r="L1184">
            <v>20.350000000000001</v>
          </cell>
          <cell r="M1184">
            <v>20.350000000000001</v>
          </cell>
          <cell r="N1184" t="str">
            <v>Line</v>
          </cell>
          <cell r="O1184">
            <v>0</v>
          </cell>
          <cell r="P1184">
            <v>0</v>
          </cell>
          <cell r="Q1184">
            <v>0</v>
          </cell>
          <cell r="R1184">
            <v>20.350000000000001</v>
          </cell>
          <cell r="S1184">
            <v>0</v>
          </cell>
        </row>
        <row r="1185">
          <cell r="B1185" t="str">
            <v>Power Systems</v>
          </cell>
          <cell r="C1185">
            <v>594</v>
          </cell>
          <cell r="D1185" t="str">
            <v>Not A &amp; G</v>
          </cell>
          <cell r="E1185">
            <v>5941</v>
          </cell>
          <cell r="F1185" t="str">
            <v>Ft Myers Tran Crew</v>
          </cell>
          <cell r="G1185" t="str">
            <v>BU</v>
          </cell>
          <cell r="H1185" t="str">
            <v>I</v>
          </cell>
          <cell r="I1185" t="str">
            <v>06477</v>
          </cell>
          <cell r="J1185" t="str">
            <v>CHIEF LINE SPEC - TRANS</v>
          </cell>
          <cell r="K1185">
            <v>2</v>
          </cell>
          <cell r="L1185">
            <v>27.71</v>
          </cell>
          <cell r="M1185">
            <v>55.42</v>
          </cell>
          <cell r="N1185" t="str">
            <v>Line</v>
          </cell>
          <cell r="O1185">
            <v>0</v>
          </cell>
          <cell r="P1185">
            <v>0</v>
          </cell>
          <cell r="Q1185">
            <v>0</v>
          </cell>
          <cell r="R1185">
            <v>55.42</v>
          </cell>
          <cell r="S1185">
            <v>0</v>
          </cell>
        </row>
        <row r="1186">
          <cell r="B1186" t="str">
            <v>Power Systems</v>
          </cell>
          <cell r="C1186">
            <v>594</v>
          </cell>
          <cell r="D1186" t="str">
            <v>Not A &amp; G</v>
          </cell>
          <cell r="E1186">
            <v>5941</v>
          </cell>
          <cell r="F1186" t="str">
            <v>Ft Myers Tran Crew</v>
          </cell>
          <cell r="G1186" t="str">
            <v>BU</v>
          </cell>
          <cell r="H1186" t="str">
            <v>I</v>
          </cell>
          <cell r="I1186" t="str">
            <v>06480</v>
          </cell>
          <cell r="J1186" t="str">
            <v>LINE SPEC - HIGH VOLT</v>
          </cell>
          <cell r="K1186">
            <v>5</v>
          </cell>
          <cell r="L1186">
            <v>26.04</v>
          </cell>
          <cell r="M1186">
            <v>130.19999999999999</v>
          </cell>
          <cell r="N1186" t="str">
            <v>Line</v>
          </cell>
          <cell r="O1186">
            <v>0</v>
          </cell>
          <cell r="P1186">
            <v>0</v>
          </cell>
          <cell r="Q1186">
            <v>0</v>
          </cell>
          <cell r="R1186">
            <v>130.19999999999999</v>
          </cell>
          <cell r="S1186">
            <v>0</v>
          </cell>
        </row>
        <row r="1187">
          <cell r="B1187" t="str">
            <v>Power Systems</v>
          </cell>
          <cell r="C1187">
            <v>598</v>
          </cell>
          <cell r="D1187" t="str">
            <v>Not A &amp; G</v>
          </cell>
          <cell r="E1187">
            <v>5987</v>
          </cell>
          <cell r="F1187" t="str">
            <v>W Area Hq Transm</v>
          </cell>
          <cell r="G1187" t="str">
            <v>XM</v>
          </cell>
          <cell r="H1187" t="str">
            <v>S</v>
          </cell>
          <cell r="I1187" t="str">
            <v>01T43</v>
          </cell>
          <cell r="J1187" t="str">
            <v>PGD OPERATIONS LEADER III</v>
          </cell>
          <cell r="K1187">
            <v>1</v>
          </cell>
          <cell r="L1187">
            <v>36.5</v>
          </cell>
          <cell r="M1187">
            <v>36.5</v>
          </cell>
          <cell r="N1187" t="str">
            <v>Spv/Sup</v>
          </cell>
          <cell r="O1187">
            <v>0</v>
          </cell>
          <cell r="P1187">
            <v>36.5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Power Systems</v>
          </cell>
          <cell r="C1188">
            <v>598</v>
          </cell>
          <cell r="D1188" t="str">
            <v>Not A &amp; G</v>
          </cell>
          <cell r="E1188">
            <v>5987</v>
          </cell>
          <cell r="F1188" t="str">
            <v>W Area Hq Transm</v>
          </cell>
          <cell r="G1188" t="str">
            <v>XM</v>
          </cell>
          <cell r="H1188" t="str">
            <v>M</v>
          </cell>
          <cell r="I1188" t="str">
            <v>01T85</v>
          </cell>
          <cell r="J1188" t="str">
            <v>POWER DELIVERY AREA MGR III</v>
          </cell>
          <cell r="K1188">
            <v>1</v>
          </cell>
          <cell r="L1188">
            <v>43.13</v>
          </cell>
          <cell r="M1188">
            <v>43.13</v>
          </cell>
          <cell r="N1188" t="str">
            <v>Spv/Sup</v>
          </cell>
          <cell r="O1188">
            <v>0</v>
          </cell>
          <cell r="P1188">
            <v>43.13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Power Systems</v>
          </cell>
          <cell r="C1189">
            <v>598</v>
          </cell>
          <cell r="D1189" t="str">
            <v>Not A &amp; G</v>
          </cell>
          <cell r="E1189">
            <v>5986</v>
          </cell>
          <cell r="F1189" t="str">
            <v>W Area Hq Transm</v>
          </cell>
          <cell r="G1189" t="str">
            <v>NB</v>
          </cell>
          <cell r="H1189" t="str">
            <v>I</v>
          </cell>
          <cell r="I1189" t="str">
            <v>01X64</v>
          </cell>
          <cell r="J1189" t="str">
            <v>ADMINISTRATIVE TECHNICIAN</v>
          </cell>
          <cell r="K1189">
            <v>1</v>
          </cell>
          <cell r="L1189">
            <v>18.88</v>
          </cell>
          <cell r="M1189">
            <v>18.88</v>
          </cell>
          <cell r="N1189" t="str">
            <v>Spv/Sup</v>
          </cell>
          <cell r="O1189">
            <v>0</v>
          </cell>
          <cell r="P1189">
            <v>18.88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Power Systems</v>
          </cell>
          <cell r="C1190">
            <v>605</v>
          </cell>
          <cell r="D1190" t="str">
            <v>A &amp; G</v>
          </cell>
          <cell r="E1190">
            <v>6050</v>
          </cell>
          <cell r="F1190" t="str">
            <v>Prot &amp; Cntl Operatons Planning</v>
          </cell>
          <cell r="G1190" t="str">
            <v>XM</v>
          </cell>
          <cell r="H1190" t="str">
            <v>P</v>
          </cell>
          <cell r="I1190" t="str">
            <v>01DE5</v>
          </cell>
          <cell r="J1190" t="str">
            <v>PRINCIPAL ENGINEER</v>
          </cell>
          <cell r="K1190">
            <v>1</v>
          </cell>
          <cell r="L1190">
            <v>40.5</v>
          </cell>
          <cell r="M1190">
            <v>40.5</v>
          </cell>
          <cell r="N1190" t="str">
            <v>A &amp; G</v>
          </cell>
          <cell r="O1190">
            <v>40.5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Power Systems</v>
          </cell>
          <cell r="C1191">
            <v>605</v>
          </cell>
          <cell r="D1191" t="str">
            <v>A &amp; G</v>
          </cell>
          <cell r="E1191">
            <v>6050</v>
          </cell>
          <cell r="F1191" t="str">
            <v>Prot &amp; Cntl Operatons Planning</v>
          </cell>
          <cell r="G1191" t="str">
            <v>XM</v>
          </cell>
          <cell r="H1191" t="str">
            <v>M</v>
          </cell>
          <cell r="I1191" t="str">
            <v>01T83</v>
          </cell>
          <cell r="J1191" t="str">
            <v>STATION CONTROL MGR</v>
          </cell>
          <cell r="K1191">
            <v>1</v>
          </cell>
          <cell r="L1191">
            <v>62.5</v>
          </cell>
          <cell r="M1191">
            <v>62.5</v>
          </cell>
          <cell r="N1191" t="str">
            <v>A &amp; G</v>
          </cell>
          <cell r="O1191">
            <v>62.5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Power Systems</v>
          </cell>
          <cell r="C1192">
            <v>605</v>
          </cell>
          <cell r="D1192" t="str">
            <v>A &amp; G</v>
          </cell>
          <cell r="E1192">
            <v>6050</v>
          </cell>
          <cell r="F1192" t="str">
            <v>Prot &amp; Cntl Operatons Planning</v>
          </cell>
          <cell r="G1192" t="str">
            <v>XM</v>
          </cell>
          <cell r="H1192" t="str">
            <v>I</v>
          </cell>
          <cell r="I1192" t="str">
            <v>01TBD</v>
          </cell>
          <cell r="J1192" t="str">
            <v>PROTECTION &amp; CONTROL SPECIALIS</v>
          </cell>
          <cell r="K1192">
            <v>2</v>
          </cell>
          <cell r="L1192">
            <v>29.75</v>
          </cell>
          <cell r="M1192">
            <v>59.5</v>
          </cell>
          <cell r="N1192" t="str">
            <v>A &amp; G</v>
          </cell>
          <cell r="O1192">
            <v>59.5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Power Systems</v>
          </cell>
          <cell r="C1193">
            <v>605</v>
          </cell>
          <cell r="D1193" t="str">
            <v>A &amp; G</v>
          </cell>
          <cell r="E1193">
            <v>6050</v>
          </cell>
          <cell r="F1193" t="str">
            <v>Prot &amp; Cntl Operatons Planning</v>
          </cell>
          <cell r="G1193" t="str">
            <v>XM</v>
          </cell>
          <cell r="H1193" t="str">
            <v>I</v>
          </cell>
          <cell r="I1193" t="str">
            <v>01TK5</v>
          </cell>
          <cell r="J1193" t="str">
            <v>ENGINEER I POWER DELIVERY</v>
          </cell>
          <cell r="K1193">
            <v>2</v>
          </cell>
          <cell r="L1193">
            <v>33.229999999999997</v>
          </cell>
          <cell r="M1193">
            <v>66.459999999999994</v>
          </cell>
          <cell r="N1193" t="str">
            <v>A &amp; G</v>
          </cell>
          <cell r="O1193">
            <v>66.459999999999994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Power Systems</v>
          </cell>
          <cell r="C1194">
            <v>616</v>
          </cell>
          <cell r="D1194" t="str">
            <v>A &amp; G</v>
          </cell>
          <cell r="E1194">
            <v>6106</v>
          </cell>
          <cell r="F1194" t="str">
            <v>Dsbn - Lighting Support Srvcs</v>
          </cell>
          <cell r="G1194" t="str">
            <v>XM</v>
          </cell>
          <cell r="H1194" t="str">
            <v>S</v>
          </cell>
          <cell r="I1194" t="str">
            <v>01M05</v>
          </cell>
          <cell r="J1194" t="str">
            <v>DISTRIBUTION SUPV I</v>
          </cell>
          <cell r="K1194">
            <v>1</v>
          </cell>
          <cell r="L1194">
            <v>41.46</v>
          </cell>
          <cell r="M1194">
            <v>41.46</v>
          </cell>
          <cell r="N1194" t="str">
            <v>A &amp; G</v>
          </cell>
          <cell r="O1194">
            <v>41.46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Power Systems</v>
          </cell>
          <cell r="C1195">
            <v>616</v>
          </cell>
          <cell r="D1195" t="str">
            <v>A &amp; G</v>
          </cell>
          <cell r="E1195">
            <v>6106</v>
          </cell>
          <cell r="F1195" t="str">
            <v>Dsbn - Lighting Support Srvcs</v>
          </cell>
          <cell r="G1195" t="str">
            <v>XM</v>
          </cell>
          <cell r="H1195" t="str">
            <v>S</v>
          </cell>
          <cell r="I1195" t="str">
            <v>01ML5</v>
          </cell>
          <cell r="J1195" t="str">
            <v>CONTRACTOR CONSTRUCTION REP</v>
          </cell>
          <cell r="K1195">
            <v>1</v>
          </cell>
          <cell r="L1195">
            <v>28.95</v>
          </cell>
          <cell r="M1195">
            <v>28.95</v>
          </cell>
          <cell r="N1195" t="str">
            <v>A &amp; G</v>
          </cell>
          <cell r="O1195">
            <v>28.95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Power Systems</v>
          </cell>
          <cell r="C1196">
            <v>616</v>
          </cell>
          <cell r="D1196" t="str">
            <v>A &amp; G</v>
          </cell>
          <cell r="E1196">
            <v>6106</v>
          </cell>
          <cell r="F1196" t="str">
            <v>Dsbn - Lighting Support Srvcs</v>
          </cell>
          <cell r="G1196" t="str">
            <v>XM</v>
          </cell>
          <cell r="H1196" t="str">
            <v>S</v>
          </cell>
          <cell r="I1196" t="str">
            <v>01MQ5</v>
          </cell>
          <cell r="J1196" t="str">
            <v>DISTRIBUTION SUPV III</v>
          </cell>
          <cell r="K1196">
            <v>1</v>
          </cell>
          <cell r="L1196">
            <v>32.81</v>
          </cell>
          <cell r="M1196">
            <v>32.81</v>
          </cell>
          <cell r="N1196" t="str">
            <v>A &amp; G</v>
          </cell>
          <cell r="O1196">
            <v>32.81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Power Systems</v>
          </cell>
          <cell r="C1197">
            <v>616</v>
          </cell>
          <cell r="D1197" t="str">
            <v>A &amp; G</v>
          </cell>
          <cell r="E1197">
            <v>6106</v>
          </cell>
          <cell r="F1197" t="str">
            <v>Dsbn - Lighting Support Srvcs</v>
          </cell>
          <cell r="G1197" t="str">
            <v>NB</v>
          </cell>
          <cell r="H1197" t="str">
            <v>I</v>
          </cell>
          <cell r="I1197" t="str">
            <v>01QE5</v>
          </cell>
          <cell r="J1197" t="str">
            <v>ENERGY MANAGEMENT CONSULTANT</v>
          </cell>
          <cell r="K1197">
            <v>1</v>
          </cell>
          <cell r="L1197">
            <v>19.3</v>
          </cell>
          <cell r="M1197">
            <v>19.3</v>
          </cell>
          <cell r="N1197" t="str">
            <v>A &amp; G</v>
          </cell>
          <cell r="O1197">
            <v>19.3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Power Systems</v>
          </cell>
          <cell r="C1198">
            <v>616</v>
          </cell>
          <cell r="D1198" t="str">
            <v>A &amp; G</v>
          </cell>
          <cell r="E1198">
            <v>6106</v>
          </cell>
          <cell r="F1198" t="str">
            <v>Dsbn - Lighting Support Srvcs</v>
          </cell>
          <cell r="G1198" t="str">
            <v>NB</v>
          </cell>
          <cell r="H1198" t="str">
            <v>P</v>
          </cell>
          <cell r="I1198" t="str">
            <v>01X45</v>
          </cell>
          <cell r="J1198" t="str">
            <v>LEAD CUSTOMER ACCOUNTING REPRE</v>
          </cell>
          <cell r="K1198">
            <v>1</v>
          </cell>
          <cell r="L1198">
            <v>17.11</v>
          </cell>
          <cell r="M1198">
            <v>17.11</v>
          </cell>
          <cell r="N1198" t="str">
            <v>A &amp; G</v>
          </cell>
          <cell r="O1198">
            <v>17.11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Power Systems</v>
          </cell>
          <cell r="C1199">
            <v>616</v>
          </cell>
          <cell r="D1199" t="str">
            <v>A &amp; G</v>
          </cell>
          <cell r="E1199">
            <v>6106</v>
          </cell>
          <cell r="F1199" t="str">
            <v>Dsbn - Lighting Support Srvcs</v>
          </cell>
          <cell r="G1199" t="str">
            <v>NB</v>
          </cell>
          <cell r="H1199" t="str">
            <v>P</v>
          </cell>
          <cell r="I1199" t="str">
            <v>01X45</v>
          </cell>
          <cell r="J1199" t="str">
            <v>LEAD CUSTOMER ACCOUNTING REPRE</v>
          </cell>
          <cell r="K1199">
            <v>1</v>
          </cell>
          <cell r="L1199">
            <v>18.989999999999998</v>
          </cell>
          <cell r="M1199">
            <v>18.989999999999998</v>
          </cell>
          <cell r="N1199" t="str">
            <v>A &amp; G</v>
          </cell>
          <cell r="O1199">
            <v>18.989999999999998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Power Systems</v>
          </cell>
          <cell r="C1200">
            <v>616</v>
          </cell>
          <cell r="D1200" t="str">
            <v>A &amp; G</v>
          </cell>
          <cell r="E1200">
            <v>6106</v>
          </cell>
          <cell r="F1200" t="str">
            <v>Dsbn - Lighting Support Srvcs</v>
          </cell>
          <cell r="G1200" t="str">
            <v>NB</v>
          </cell>
          <cell r="H1200" t="str">
            <v>P</v>
          </cell>
          <cell r="I1200" t="str">
            <v>01X45</v>
          </cell>
          <cell r="J1200" t="str">
            <v>LEAD CUSTOMER ACCOUNTING REPRE</v>
          </cell>
          <cell r="K1200">
            <v>1</v>
          </cell>
          <cell r="L1200">
            <v>19.28</v>
          </cell>
          <cell r="M1200">
            <v>19.28</v>
          </cell>
          <cell r="N1200" t="str">
            <v>A &amp; G</v>
          </cell>
          <cell r="O1200">
            <v>19.28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Power Systems</v>
          </cell>
          <cell r="C1201">
            <v>616</v>
          </cell>
          <cell r="D1201" t="str">
            <v>A &amp; G</v>
          </cell>
          <cell r="E1201">
            <v>6106</v>
          </cell>
          <cell r="F1201" t="str">
            <v>Dsbn - Lighting Support Srvcs</v>
          </cell>
          <cell r="G1201" t="str">
            <v>NB</v>
          </cell>
          <cell r="H1201" t="str">
            <v>I</v>
          </cell>
          <cell r="I1201" t="str">
            <v>01X46</v>
          </cell>
          <cell r="J1201" t="str">
            <v>SR CUST ACG REP</v>
          </cell>
          <cell r="K1201">
            <v>1</v>
          </cell>
          <cell r="L1201">
            <v>16.600000000000001</v>
          </cell>
          <cell r="M1201">
            <v>16.600000000000001</v>
          </cell>
          <cell r="N1201" t="str">
            <v>A &amp; G</v>
          </cell>
          <cell r="O1201">
            <v>16.600000000000001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Power Systems</v>
          </cell>
          <cell r="C1202">
            <v>616</v>
          </cell>
          <cell r="D1202" t="str">
            <v>A &amp; G</v>
          </cell>
          <cell r="E1202">
            <v>6106</v>
          </cell>
          <cell r="F1202" t="str">
            <v>Dsbn - Lighting Support Srvcs</v>
          </cell>
          <cell r="G1202" t="str">
            <v>NB</v>
          </cell>
          <cell r="H1202" t="str">
            <v>I</v>
          </cell>
          <cell r="I1202" t="str">
            <v>01XB8</v>
          </cell>
          <cell r="J1202" t="str">
            <v>SR INVENTORY SERVICES SPECIALI</v>
          </cell>
          <cell r="K1202">
            <v>1</v>
          </cell>
          <cell r="L1202">
            <v>22.5</v>
          </cell>
          <cell r="M1202">
            <v>22.5</v>
          </cell>
          <cell r="N1202" t="str">
            <v>A &amp; G</v>
          </cell>
          <cell r="O1202">
            <v>22.5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Power Systems</v>
          </cell>
          <cell r="C1203">
            <v>685</v>
          </cell>
          <cell r="D1203" t="str">
            <v>A &amp; G</v>
          </cell>
          <cell r="E1203">
            <v>6850</v>
          </cell>
          <cell r="F1203" t="str">
            <v>Power Delivery Test Lab</v>
          </cell>
          <cell r="G1203" t="str">
            <v>XM</v>
          </cell>
          <cell r="H1203" t="str">
            <v>P</v>
          </cell>
          <cell r="I1203" t="str">
            <v>01DE5</v>
          </cell>
          <cell r="J1203" t="str">
            <v>PRINCIPAL ENGINEER</v>
          </cell>
          <cell r="K1203">
            <v>1</v>
          </cell>
          <cell r="L1203">
            <v>40.5</v>
          </cell>
          <cell r="M1203">
            <v>40.5</v>
          </cell>
          <cell r="N1203" t="str">
            <v>A &amp; G</v>
          </cell>
          <cell r="O1203">
            <v>40.5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Power Systems</v>
          </cell>
          <cell r="C1204">
            <v>685</v>
          </cell>
          <cell r="D1204" t="str">
            <v>A &amp; G</v>
          </cell>
          <cell r="E1204">
            <v>6850</v>
          </cell>
          <cell r="F1204" t="str">
            <v>Power Delivery Test Lab</v>
          </cell>
          <cell r="G1204" t="str">
            <v>NB</v>
          </cell>
          <cell r="H1204" t="str">
            <v>I</v>
          </cell>
          <cell r="I1204" t="str">
            <v>01QC1</v>
          </cell>
          <cell r="J1204" t="str">
            <v>SR TECHNICIAN POWER DELIVERY</v>
          </cell>
          <cell r="K1204">
            <v>1</v>
          </cell>
          <cell r="L1204">
            <v>19.7</v>
          </cell>
          <cell r="M1204">
            <v>19.7</v>
          </cell>
          <cell r="N1204" t="str">
            <v>A &amp; G</v>
          </cell>
          <cell r="O1204">
            <v>19.7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Power Systems</v>
          </cell>
          <cell r="C1205">
            <v>685</v>
          </cell>
          <cell r="D1205" t="str">
            <v>A &amp; G</v>
          </cell>
          <cell r="E1205">
            <v>6850</v>
          </cell>
          <cell r="F1205" t="str">
            <v>Power Delivery Test Lab</v>
          </cell>
          <cell r="G1205" t="str">
            <v>NB</v>
          </cell>
          <cell r="H1205" t="str">
            <v>I</v>
          </cell>
          <cell r="I1205" t="str">
            <v>01QC1</v>
          </cell>
          <cell r="J1205" t="str">
            <v>SR TECHNICIAN POWER DELIVERY</v>
          </cell>
          <cell r="K1205">
            <v>1</v>
          </cell>
          <cell r="L1205">
            <v>23.38</v>
          </cell>
          <cell r="M1205">
            <v>23.38</v>
          </cell>
          <cell r="N1205" t="str">
            <v>A &amp; G</v>
          </cell>
          <cell r="O1205">
            <v>23.38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Power Systems</v>
          </cell>
          <cell r="C1206">
            <v>685</v>
          </cell>
          <cell r="D1206" t="str">
            <v>A &amp; G</v>
          </cell>
          <cell r="E1206">
            <v>6850</v>
          </cell>
          <cell r="F1206" t="str">
            <v>Power Delivery Test Lab</v>
          </cell>
          <cell r="G1206" t="str">
            <v>NB</v>
          </cell>
          <cell r="H1206" t="str">
            <v>I</v>
          </cell>
          <cell r="I1206" t="str">
            <v>01QC3</v>
          </cell>
          <cell r="J1206" t="str">
            <v>TECHNICIAN II POWER DELIVERY</v>
          </cell>
          <cell r="K1206">
            <v>1</v>
          </cell>
          <cell r="L1206">
            <v>18.53</v>
          </cell>
          <cell r="M1206">
            <v>18.53</v>
          </cell>
          <cell r="N1206" t="str">
            <v>A &amp; G</v>
          </cell>
          <cell r="O1206">
            <v>18.53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Power Systems</v>
          </cell>
          <cell r="C1207">
            <v>685</v>
          </cell>
          <cell r="D1207" t="str">
            <v>A &amp; G</v>
          </cell>
          <cell r="E1207">
            <v>6850</v>
          </cell>
          <cell r="F1207" t="str">
            <v>Power Delivery Test Lab</v>
          </cell>
          <cell r="G1207" t="str">
            <v>XM</v>
          </cell>
          <cell r="H1207" t="str">
            <v>I</v>
          </cell>
          <cell r="I1207" t="str">
            <v>01TA6</v>
          </cell>
          <cell r="J1207" t="str">
            <v>SR TECHNICIAN POWER DELIVERY</v>
          </cell>
          <cell r="K1207">
            <v>2</v>
          </cell>
          <cell r="L1207">
            <v>29.75</v>
          </cell>
          <cell r="M1207">
            <v>59.5</v>
          </cell>
          <cell r="N1207" t="str">
            <v>A &amp; G</v>
          </cell>
          <cell r="O1207">
            <v>59.5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Power Systems</v>
          </cell>
          <cell r="C1208">
            <v>685</v>
          </cell>
          <cell r="D1208" t="str">
            <v>A &amp; G</v>
          </cell>
          <cell r="E1208">
            <v>6850</v>
          </cell>
          <cell r="F1208" t="str">
            <v>Power Delivery Test Lab</v>
          </cell>
          <cell r="G1208" t="str">
            <v>XM</v>
          </cell>
          <cell r="H1208" t="str">
            <v>S</v>
          </cell>
          <cell r="I1208" t="str">
            <v>01TE4</v>
          </cell>
          <cell r="J1208" t="str">
            <v>SUPV RESEARCH &amp; EVALUATION LAB</v>
          </cell>
          <cell r="K1208">
            <v>1</v>
          </cell>
          <cell r="L1208">
            <v>45.09</v>
          </cell>
          <cell r="M1208">
            <v>45.09</v>
          </cell>
          <cell r="N1208" t="str">
            <v>A &amp; G</v>
          </cell>
          <cell r="O1208">
            <v>45.09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Power Systems</v>
          </cell>
          <cell r="C1209">
            <v>685</v>
          </cell>
          <cell r="D1209" t="str">
            <v>A &amp; G</v>
          </cell>
          <cell r="E1209">
            <v>6850</v>
          </cell>
          <cell r="F1209" t="str">
            <v>Power Delivery Test Lab</v>
          </cell>
          <cell r="G1209" t="str">
            <v>XM</v>
          </cell>
          <cell r="H1209" t="str">
            <v>I</v>
          </cell>
          <cell r="I1209" t="str">
            <v>01TH6</v>
          </cell>
          <cell r="J1209" t="str">
            <v>ASSOCIATE ENGINEER POWER DELIV</v>
          </cell>
          <cell r="K1209">
            <v>1</v>
          </cell>
          <cell r="L1209">
            <v>25</v>
          </cell>
          <cell r="M1209">
            <v>25</v>
          </cell>
          <cell r="N1209" t="str">
            <v>A &amp; G</v>
          </cell>
          <cell r="O1209">
            <v>25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Power Systems</v>
          </cell>
          <cell r="C1210">
            <v>685</v>
          </cell>
          <cell r="D1210" t="str">
            <v>A &amp; G</v>
          </cell>
          <cell r="E1210">
            <v>6850</v>
          </cell>
          <cell r="F1210" t="str">
            <v>Power Delivery Test Lab</v>
          </cell>
          <cell r="G1210" t="str">
            <v>XM</v>
          </cell>
          <cell r="H1210" t="str">
            <v>I</v>
          </cell>
          <cell r="I1210" t="str">
            <v>01TJ5</v>
          </cell>
          <cell r="J1210" t="str">
            <v>SR ENGINEER POWER DELIVERY</v>
          </cell>
          <cell r="K1210">
            <v>1</v>
          </cell>
          <cell r="L1210">
            <v>34.33</v>
          </cell>
          <cell r="M1210">
            <v>34.33</v>
          </cell>
          <cell r="N1210" t="str">
            <v>A &amp; G</v>
          </cell>
          <cell r="O1210">
            <v>34.33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Power Systems</v>
          </cell>
          <cell r="C1211">
            <v>685</v>
          </cell>
          <cell r="D1211" t="str">
            <v>A &amp; G</v>
          </cell>
          <cell r="E1211">
            <v>6850</v>
          </cell>
          <cell r="F1211" t="str">
            <v>Power Delivery Test Lab</v>
          </cell>
          <cell r="G1211" t="str">
            <v>XM</v>
          </cell>
          <cell r="H1211" t="str">
            <v>I</v>
          </cell>
          <cell r="I1211" t="str">
            <v>01TJ5</v>
          </cell>
          <cell r="J1211" t="str">
            <v>SR ENGINEER POWER DELIVERY</v>
          </cell>
          <cell r="K1211">
            <v>1</v>
          </cell>
          <cell r="L1211">
            <v>36.5</v>
          </cell>
          <cell r="M1211">
            <v>36.5</v>
          </cell>
          <cell r="N1211" t="str">
            <v>A &amp; G</v>
          </cell>
          <cell r="O1211">
            <v>36.5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Power Systems</v>
          </cell>
          <cell r="C1212">
            <v>685</v>
          </cell>
          <cell r="D1212" t="str">
            <v>A &amp; G</v>
          </cell>
          <cell r="E1212">
            <v>6850</v>
          </cell>
          <cell r="F1212" t="str">
            <v>Power Delivery Test Lab</v>
          </cell>
          <cell r="G1212" t="str">
            <v>XM</v>
          </cell>
          <cell r="H1212" t="str">
            <v>I</v>
          </cell>
          <cell r="I1212" t="str">
            <v>01TJ5</v>
          </cell>
          <cell r="J1212" t="str">
            <v>SR ENGINEER POWER DELIVERY</v>
          </cell>
          <cell r="K1212">
            <v>1</v>
          </cell>
          <cell r="L1212">
            <v>38.94</v>
          </cell>
          <cell r="M1212">
            <v>38.94</v>
          </cell>
          <cell r="N1212" t="str">
            <v>A &amp; G</v>
          </cell>
          <cell r="O1212">
            <v>38.94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Power Systems</v>
          </cell>
          <cell r="C1213">
            <v>687</v>
          </cell>
          <cell r="D1213" t="str">
            <v>A &amp; G</v>
          </cell>
          <cell r="E1213">
            <v>6870</v>
          </cell>
          <cell r="F1213" t="str">
            <v>Trans Design &amp; Stand</v>
          </cell>
          <cell r="G1213" t="str">
            <v>XM</v>
          </cell>
          <cell r="H1213" t="str">
            <v>P</v>
          </cell>
          <cell r="I1213" t="str">
            <v>01DE5</v>
          </cell>
          <cell r="J1213" t="str">
            <v>PRINCIPAL ENGINEER</v>
          </cell>
          <cell r="K1213">
            <v>1</v>
          </cell>
          <cell r="L1213">
            <v>40.94</v>
          </cell>
          <cell r="M1213">
            <v>40.94</v>
          </cell>
          <cell r="N1213" t="str">
            <v>A &amp; G</v>
          </cell>
          <cell r="O1213">
            <v>40.94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Power Systems</v>
          </cell>
          <cell r="C1214">
            <v>687</v>
          </cell>
          <cell r="D1214" t="str">
            <v>A &amp; G</v>
          </cell>
          <cell r="E1214">
            <v>6870</v>
          </cell>
          <cell r="F1214" t="str">
            <v>Trans Design &amp; Stand</v>
          </cell>
          <cell r="G1214" t="str">
            <v>XM</v>
          </cell>
          <cell r="H1214" t="str">
            <v>P</v>
          </cell>
          <cell r="I1214" t="str">
            <v>01DE5</v>
          </cell>
          <cell r="J1214" t="str">
            <v>PRINCIPAL ENGINEER</v>
          </cell>
          <cell r="K1214">
            <v>3</v>
          </cell>
          <cell r="L1214">
            <v>42.68</v>
          </cell>
          <cell r="M1214">
            <v>128.04</v>
          </cell>
          <cell r="N1214" t="str">
            <v>A &amp; G</v>
          </cell>
          <cell r="O1214">
            <v>128.04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Power Systems</v>
          </cell>
          <cell r="C1215">
            <v>687</v>
          </cell>
          <cell r="D1215" t="str">
            <v>A &amp; G</v>
          </cell>
          <cell r="E1215">
            <v>6870</v>
          </cell>
          <cell r="F1215" t="str">
            <v>Trans Design &amp; Stand</v>
          </cell>
          <cell r="G1215" t="str">
            <v>XM</v>
          </cell>
          <cell r="H1215" t="str">
            <v>P</v>
          </cell>
          <cell r="I1215" t="str">
            <v>01DE5</v>
          </cell>
          <cell r="J1215" t="str">
            <v>PRINCIPAL ENGINEER</v>
          </cell>
          <cell r="K1215">
            <v>3</v>
          </cell>
          <cell r="L1215">
            <v>42.78</v>
          </cell>
          <cell r="M1215">
            <v>128.34</v>
          </cell>
          <cell r="N1215" t="str">
            <v>A &amp; G</v>
          </cell>
          <cell r="O1215">
            <v>128.34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Power Systems</v>
          </cell>
          <cell r="C1216">
            <v>687</v>
          </cell>
          <cell r="D1216" t="str">
            <v>A &amp; G</v>
          </cell>
          <cell r="E1216">
            <v>6870</v>
          </cell>
          <cell r="F1216" t="str">
            <v>Trans Design &amp; Stand</v>
          </cell>
          <cell r="G1216" t="str">
            <v>XM</v>
          </cell>
          <cell r="H1216" t="str">
            <v>I</v>
          </cell>
          <cell r="I1216" t="str">
            <v>01DE6</v>
          </cell>
          <cell r="J1216" t="str">
            <v>STAFF SPECIALIST</v>
          </cell>
          <cell r="K1216">
            <v>1</v>
          </cell>
          <cell r="L1216">
            <v>46.91</v>
          </cell>
          <cell r="M1216">
            <v>46.91</v>
          </cell>
          <cell r="N1216" t="str">
            <v>A &amp; G</v>
          </cell>
          <cell r="O1216">
            <v>46.91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Power Systems</v>
          </cell>
          <cell r="C1217">
            <v>687</v>
          </cell>
          <cell r="D1217" t="str">
            <v>A &amp; G</v>
          </cell>
          <cell r="E1217">
            <v>6870</v>
          </cell>
          <cell r="F1217" t="str">
            <v>Trans Design &amp; Stand</v>
          </cell>
          <cell r="G1217" t="str">
            <v>XM</v>
          </cell>
          <cell r="H1217" t="str">
            <v>I</v>
          </cell>
          <cell r="I1217" t="str">
            <v>01DE6</v>
          </cell>
          <cell r="J1217" t="str">
            <v>STAFF SPECIALIST</v>
          </cell>
          <cell r="K1217">
            <v>1</v>
          </cell>
          <cell r="L1217">
            <v>47.36</v>
          </cell>
          <cell r="M1217">
            <v>47.36</v>
          </cell>
          <cell r="N1217" t="str">
            <v>A &amp; G</v>
          </cell>
          <cell r="O1217">
            <v>47.36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Power Systems</v>
          </cell>
          <cell r="C1218">
            <v>687</v>
          </cell>
          <cell r="D1218" t="str">
            <v>A &amp; G</v>
          </cell>
          <cell r="E1218">
            <v>6870</v>
          </cell>
          <cell r="F1218" t="str">
            <v>Trans Design &amp; Stand</v>
          </cell>
          <cell r="G1218" t="str">
            <v>NB</v>
          </cell>
          <cell r="H1218" t="str">
            <v>I</v>
          </cell>
          <cell r="I1218" t="str">
            <v>01QC1</v>
          </cell>
          <cell r="J1218" t="str">
            <v>SR TECHNICIAN POWER DELIVERY</v>
          </cell>
          <cell r="K1218">
            <v>1</v>
          </cell>
          <cell r="L1218">
            <v>23.53</v>
          </cell>
          <cell r="M1218">
            <v>23.53</v>
          </cell>
          <cell r="N1218" t="str">
            <v>A &amp; G</v>
          </cell>
          <cell r="O1218">
            <v>23.53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Power Systems</v>
          </cell>
          <cell r="C1219">
            <v>687</v>
          </cell>
          <cell r="D1219" t="str">
            <v>A &amp; G</v>
          </cell>
          <cell r="E1219">
            <v>6870</v>
          </cell>
          <cell r="F1219" t="str">
            <v>Trans Design &amp; Stand</v>
          </cell>
          <cell r="G1219" t="str">
            <v>NB</v>
          </cell>
          <cell r="H1219" t="str">
            <v>I</v>
          </cell>
          <cell r="I1219" t="str">
            <v>01QC3</v>
          </cell>
          <cell r="J1219" t="str">
            <v>TECHNICIAN II POWER DELIVERY</v>
          </cell>
          <cell r="K1219">
            <v>1</v>
          </cell>
          <cell r="L1219">
            <v>19.03</v>
          </cell>
          <cell r="M1219">
            <v>19.03</v>
          </cell>
          <cell r="N1219" t="str">
            <v>A &amp; G</v>
          </cell>
          <cell r="O1219">
            <v>19.03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Power Systems</v>
          </cell>
          <cell r="C1220">
            <v>687</v>
          </cell>
          <cell r="D1220" t="str">
            <v>A &amp; G</v>
          </cell>
          <cell r="E1220">
            <v>6870</v>
          </cell>
          <cell r="F1220" t="str">
            <v>Trans Design &amp; Stand</v>
          </cell>
          <cell r="G1220" t="str">
            <v>XM</v>
          </cell>
          <cell r="H1220" t="str">
            <v>I</v>
          </cell>
          <cell r="I1220" t="str">
            <v>01T5N</v>
          </cell>
          <cell r="J1220" t="str">
            <v>PROTECTION &amp; CONTROL SPECIALIS</v>
          </cell>
          <cell r="K1220">
            <v>1</v>
          </cell>
          <cell r="L1220">
            <v>34.340000000000003</v>
          </cell>
          <cell r="M1220">
            <v>34.340000000000003</v>
          </cell>
          <cell r="N1220" t="str">
            <v>A &amp; G</v>
          </cell>
          <cell r="O1220">
            <v>34.340000000000003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Power Systems</v>
          </cell>
          <cell r="C1221">
            <v>687</v>
          </cell>
          <cell r="D1221" t="str">
            <v>A &amp; G</v>
          </cell>
          <cell r="E1221">
            <v>6870</v>
          </cell>
          <cell r="F1221" t="str">
            <v>Trans Design &amp; Stand</v>
          </cell>
          <cell r="G1221" t="str">
            <v>XM</v>
          </cell>
          <cell r="H1221" t="str">
            <v>M</v>
          </cell>
          <cell r="I1221" t="str">
            <v>01T84</v>
          </cell>
          <cell r="J1221" t="str">
            <v>STATION OPERATIONS MGR</v>
          </cell>
          <cell r="K1221">
            <v>1</v>
          </cell>
          <cell r="L1221">
            <v>57.24</v>
          </cell>
          <cell r="M1221">
            <v>57.24</v>
          </cell>
          <cell r="N1221" t="str">
            <v>A &amp; G</v>
          </cell>
          <cell r="O1221">
            <v>57.24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Power Systems</v>
          </cell>
          <cell r="C1222">
            <v>687</v>
          </cell>
          <cell r="D1222" t="str">
            <v>A &amp; G</v>
          </cell>
          <cell r="E1222">
            <v>6870</v>
          </cell>
          <cell r="F1222" t="str">
            <v>Trans Design &amp; Stand</v>
          </cell>
          <cell r="G1222" t="str">
            <v>XM</v>
          </cell>
          <cell r="H1222" t="str">
            <v>I</v>
          </cell>
          <cell r="I1222" t="str">
            <v>01TA6</v>
          </cell>
          <cell r="J1222" t="str">
            <v>SR TECHNICIAN POWER DELIVERY</v>
          </cell>
          <cell r="K1222">
            <v>1</v>
          </cell>
          <cell r="L1222">
            <v>29.93</v>
          </cell>
          <cell r="M1222">
            <v>29.93</v>
          </cell>
          <cell r="N1222" t="str">
            <v>A &amp; G</v>
          </cell>
          <cell r="O1222">
            <v>29.93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Power Systems</v>
          </cell>
          <cell r="C1223">
            <v>687</v>
          </cell>
          <cell r="D1223" t="str">
            <v>A &amp; G</v>
          </cell>
          <cell r="E1223">
            <v>6870</v>
          </cell>
          <cell r="F1223" t="str">
            <v>Trans Design &amp; Stand</v>
          </cell>
          <cell r="G1223" t="str">
            <v>XM</v>
          </cell>
          <cell r="H1223" t="str">
            <v>I</v>
          </cell>
          <cell r="I1223" t="str">
            <v>01TC6</v>
          </cell>
          <cell r="J1223" t="str">
            <v>ENGINEERING TECHNICIAN I</v>
          </cell>
          <cell r="K1223">
            <v>1</v>
          </cell>
          <cell r="L1223">
            <v>25.88</v>
          </cell>
          <cell r="M1223">
            <v>25.88</v>
          </cell>
          <cell r="N1223" t="str">
            <v>A &amp; G</v>
          </cell>
          <cell r="O1223">
            <v>25.88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Power Systems</v>
          </cell>
          <cell r="C1224">
            <v>687</v>
          </cell>
          <cell r="D1224" t="str">
            <v>A &amp; G</v>
          </cell>
          <cell r="E1224">
            <v>6870</v>
          </cell>
          <cell r="F1224" t="str">
            <v>Trans Design &amp; Stand</v>
          </cell>
          <cell r="G1224" t="str">
            <v>XM</v>
          </cell>
          <cell r="H1224" t="str">
            <v>I</v>
          </cell>
          <cell r="I1224" t="str">
            <v>01TH6</v>
          </cell>
          <cell r="J1224" t="str">
            <v>ASSOCIATE ENGINEER POWER DELIV</v>
          </cell>
          <cell r="K1224">
            <v>1</v>
          </cell>
          <cell r="L1224">
            <v>24.05</v>
          </cell>
          <cell r="M1224">
            <v>24.05</v>
          </cell>
          <cell r="N1224" t="str">
            <v>A &amp; G</v>
          </cell>
          <cell r="O1224">
            <v>24.05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Power Systems</v>
          </cell>
          <cell r="C1225">
            <v>687</v>
          </cell>
          <cell r="D1225" t="str">
            <v>A &amp; G</v>
          </cell>
          <cell r="E1225">
            <v>6870</v>
          </cell>
          <cell r="F1225" t="str">
            <v>Trans Design &amp; Stand</v>
          </cell>
          <cell r="G1225" t="str">
            <v>XM</v>
          </cell>
          <cell r="H1225" t="str">
            <v>I</v>
          </cell>
          <cell r="I1225" t="str">
            <v>01TH6</v>
          </cell>
          <cell r="J1225" t="str">
            <v>ASSOCIATE ENGINEER POWER DELIV</v>
          </cell>
          <cell r="K1225">
            <v>1</v>
          </cell>
          <cell r="L1225">
            <v>25.96</v>
          </cell>
          <cell r="M1225">
            <v>25.96</v>
          </cell>
          <cell r="N1225" t="str">
            <v>A &amp; G</v>
          </cell>
          <cell r="O1225">
            <v>25.96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Power Systems</v>
          </cell>
          <cell r="C1226">
            <v>687</v>
          </cell>
          <cell r="D1226" t="str">
            <v>A &amp; G</v>
          </cell>
          <cell r="E1226">
            <v>6870</v>
          </cell>
          <cell r="F1226" t="str">
            <v>Trans Design &amp; Stand</v>
          </cell>
          <cell r="G1226" t="str">
            <v>XM</v>
          </cell>
          <cell r="H1226" t="str">
            <v>I</v>
          </cell>
          <cell r="I1226" t="str">
            <v>01TJ5</v>
          </cell>
          <cell r="J1226" t="str">
            <v>SR ENGINEER POWER DELIVERY</v>
          </cell>
          <cell r="K1226">
            <v>1</v>
          </cell>
          <cell r="L1226">
            <v>35.21</v>
          </cell>
          <cell r="M1226">
            <v>35.21</v>
          </cell>
          <cell r="N1226" t="str">
            <v>A &amp; G</v>
          </cell>
          <cell r="O1226">
            <v>35.21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Power Systems</v>
          </cell>
          <cell r="C1227">
            <v>687</v>
          </cell>
          <cell r="D1227" t="str">
            <v>A &amp; G</v>
          </cell>
          <cell r="E1227">
            <v>6870</v>
          </cell>
          <cell r="F1227" t="str">
            <v>Trans Design &amp; Stand</v>
          </cell>
          <cell r="G1227" t="str">
            <v>XM</v>
          </cell>
          <cell r="H1227" t="str">
            <v>I</v>
          </cell>
          <cell r="I1227" t="str">
            <v>01TJ5</v>
          </cell>
          <cell r="J1227" t="str">
            <v>SR ENGINEER POWER DELIVERY</v>
          </cell>
          <cell r="K1227">
            <v>1</v>
          </cell>
          <cell r="L1227">
            <v>35.65</v>
          </cell>
          <cell r="M1227">
            <v>35.65</v>
          </cell>
          <cell r="N1227" t="str">
            <v>A &amp; G</v>
          </cell>
          <cell r="O1227">
            <v>35.65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Power Systems</v>
          </cell>
          <cell r="C1228">
            <v>687</v>
          </cell>
          <cell r="D1228" t="str">
            <v>A &amp; G</v>
          </cell>
          <cell r="E1228">
            <v>6870</v>
          </cell>
          <cell r="F1228" t="str">
            <v>Trans Design &amp; Stand</v>
          </cell>
          <cell r="G1228" t="str">
            <v>XM</v>
          </cell>
          <cell r="H1228" t="str">
            <v>I</v>
          </cell>
          <cell r="I1228" t="str">
            <v>01TJ5</v>
          </cell>
          <cell r="J1228" t="str">
            <v>SR ENGINEER POWER DELIVERY</v>
          </cell>
          <cell r="K1228">
            <v>1</v>
          </cell>
          <cell r="L1228">
            <v>36.25</v>
          </cell>
          <cell r="M1228">
            <v>36.25</v>
          </cell>
          <cell r="N1228" t="str">
            <v>A &amp; G</v>
          </cell>
          <cell r="O1228">
            <v>36.25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Power Systems</v>
          </cell>
          <cell r="C1229">
            <v>687</v>
          </cell>
          <cell r="D1229" t="str">
            <v>A &amp; G</v>
          </cell>
          <cell r="E1229">
            <v>6870</v>
          </cell>
          <cell r="F1229" t="str">
            <v>Trans Design &amp; Stand</v>
          </cell>
          <cell r="G1229" t="str">
            <v>XM</v>
          </cell>
          <cell r="H1229" t="str">
            <v>I</v>
          </cell>
          <cell r="I1229" t="str">
            <v>01TJ5</v>
          </cell>
          <cell r="J1229" t="str">
            <v>SR ENGINEER POWER DELIVERY</v>
          </cell>
          <cell r="K1229">
            <v>1</v>
          </cell>
          <cell r="L1229">
            <v>36.56</v>
          </cell>
          <cell r="M1229">
            <v>36.56</v>
          </cell>
          <cell r="N1229" t="str">
            <v>A &amp; G</v>
          </cell>
          <cell r="O1229">
            <v>36.56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Power Systems</v>
          </cell>
          <cell r="C1230">
            <v>687</v>
          </cell>
          <cell r="D1230" t="str">
            <v>A &amp; G</v>
          </cell>
          <cell r="E1230">
            <v>6870</v>
          </cell>
          <cell r="F1230" t="str">
            <v>Trans Design &amp; Stand</v>
          </cell>
          <cell r="G1230" t="str">
            <v>XM</v>
          </cell>
          <cell r="H1230" t="str">
            <v>I</v>
          </cell>
          <cell r="I1230" t="str">
            <v>01TJ5</v>
          </cell>
          <cell r="J1230" t="str">
            <v>SR ENGINEER POWER DELIVERY</v>
          </cell>
          <cell r="K1230">
            <v>1</v>
          </cell>
          <cell r="L1230">
            <v>39</v>
          </cell>
          <cell r="M1230">
            <v>39</v>
          </cell>
          <cell r="N1230" t="str">
            <v>A &amp; G</v>
          </cell>
          <cell r="O1230">
            <v>39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Power Systems</v>
          </cell>
          <cell r="C1231">
            <v>687</v>
          </cell>
          <cell r="D1231" t="str">
            <v>A &amp; G</v>
          </cell>
          <cell r="E1231">
            <v>6870</v>
          </cell>
          <cell r="F1231" t="str">
            <v>Trans Design &amp; Stand</v>
          </cell>
          <cell r="G1231" t="str">
            <v>XM</v>
          </cell>
          <cell r="H1231" t="str">
            <v>I</v>
          </cell>
          <cell r="I1231" t="str">
            <v>01TJ5</v>
          </cell>
          <cell r="J1231" t="str">
            <v>SR ENGINEER POWER DELIVERY</v>
          </cell>
          <cell r="K1231">
            <v>1</v>
          </cell>
          <cell r="L1231">
            <v>39.729999999999997</v>
          </cell>
          <cell r="M1231">
            <v>39.729999999999997</v>
          </cell>
          <cell r="N1231" t="str">
            <v>A &amp; G</v>
          </cell>
          <cell r="O1231">
            <v>39.729999999999997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Power Systems</v>
          </cell>
          <cell r="C1232">
            <v>689</v>
          </cell>
          <cell r="D1232" t="str">
            <v>A &amp; G</v>
          </cell>
          <cell r="E1232">
            <v>6890</v>
          </cell>
          <cell r="F1232" t="str">
            <v>Transm Engineering</v>
          </cell>
          <cell r="G1232" t="str">
            <v>XM</v>
          </cell>
          <cell r="H1232" t="str">
            <v>P</v>
          </cell>
          <cell r="I1232" t="str">
            <v>01DE5</v>
          </cell>
          <cell r="J1232" t="str">
            <v>PRINCIPAL ENGINEER</v>
          </cell>
          <cell r="K1232">
            <v>1</v>
          </cell>
          <cell r="L1232">
            <v>40.24</v>
          </cell>
          <cell r="M1232">
            <v>40.24</v>
          </cell>
          <cell r="N1232" t="str">
            <v>A &amp; G</v>
          </cell>
          <cell r="O1232">
            <v>40.24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Power Systems</v>
          </cell>
          <cell r="C1233">
            <v>689</v>
          </cell>
          <cell r="D1233" t="str">
            <v>A &amp; G</v>
          </cell>
          <cell r="E1233">
            <v>6890</v>
          </cell>
          <cell r="F1233" t="str">
            <v>Transm Engineering</v>
          </cell>
          <cell r="G1233" t="str">
            <v>XM</v>
          </cell>
          <cell r="H1233" t="str">
            <v>P</v>
          </cell>
          <cell r="I1233" t="str">
            <v>01DE5</v>
          </cell>
          <cell r="J1233" t="str">
            <v>PRINCIPAL ENGINEER</v>
          </cell>
          <cell r="K1233">
            <v>1</v>
          </cell>
          <cell r="L1233">
            <v>41.31</v>
          </cell>
          <cell r="M1233">
            <v>41.31</v>
          </cell>
          <cell r="N1233" t="str">
            <v>A &amp; G</v>
          </cell>
          <cell r="O1233">
            <v>41.31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Power Systems</v>
          </cell>
          <cell r="C1234">
            <v>689</v>
          </cell>
          <cell r="D1234" t="str">
            <v>A &amp; G</v>
          </cell>
          <cell r="E1234">
            <v>6890</v>
          </cell>
          <cell r="F1234" t="str">
            <v>Transm Engineering</v>
          </cell>
          <cell r="G1234" t="str">
            <v>XM</v>
          </cell>
          <cell r="H1234" t="str">
            <v>P</v>
          </cell>
          <cell r="I1234" t="str">
            <v>01DE5</v>
          </cell>
          <cell r="J1234" t="str">
            <v>PRINCIPAL ENGINEER</v>
          </cell>
          <cell r="K1234">
            <v>1</v>
          </cell>
          <cell r="L1234">
            <v>42.5</v>
          </cell>
          <cell r="M1234">
            <v>42.5</v>
          </cell>
          <cell r="N1234" t="str">
            <v>A &amp; G</v>
          </cell>
          <cell r="O1234">
            <v>42.5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Power Systems</v>
          </cell>
          <cell r="C1235">
            <v>689</v>
          </cell>
          <cell r="D1235" t="str">
            <v>A &amp; G</v>
          </cell>
          <cell r="E1235">
            <v>6890</v>
          </cell>
          <cell r="F1235" t="str">
            <v>Transm Engineering</v>
          </cell>
          <cell r="G1235" t="str">
            <v>NB</v>
          </cell>
          <cell r="H1235" t="str">
            <v>I</v>
          </cell>
          <cell r="I1235" t="str">
            <v>01QC1</v>
          </cell>
          <cell r="J1235" t="str">
            <v>SR TECHNICIAN POWER DELIVERY</v>
          </cell>
          <cell r="K1235">
            <v>1</v>
          </cell>
          <cell r="L1235">
            <v>22.64</v>
          </cell>
          <cell r="M1235">
            <v>22.64</v>
          </cell>
          <cell r="N1235" t="str">
            <v>A &amp; G</v>
          </cell>
          <cell r="O1235">
            <v>22.64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Power Systems</v>
          </cell>
          <cell r="C1236">
            <v>689</v>
          </cell>
          <cell r="D1236" t="str">
            <v>A &amp; G</v>
          </cell>
          <cell r="E1236">
            <v>6890</v>
          </cell>
          <cell r="F1236" t="str">
            <v>Transm Engineering</v>
          </cell>
          <cell r="G1236" t="str">
            <v>NB</v>
          </cell>
          <cell r="H1236" t="str">
            <v>I</v>
          </cell>
          <cell r="I1236" t="str">
            <v>01QC1</v>
          </cell>
          <cell r="J1236" t="str">
            <v>SR TECHNICIAN POWER DELIVERY</v>
          </cell>
          <cell r="K1236">
            <v>1</v>
          </cell>
          <cell r="L1236">
            <v>23.18</v>
          </cell>
          <cell r="M1236">
            <v>23.18</v>
          </cell>
          <cell r="N1236" t="str">
            <v>A &amp; G</v>
          </cell>
          <cell r="O1236">
            <v>23.18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Power Systems</v>
          </cell>
          <cell r="C1237">
            <v>689</v>
          </cell>
          <cell r="D1237" t="str">
            <v>A &amp; G</v>
          </cell>
          <cell r="E1237">
            <v>6890</v>
          </cell>
          <cell r="F1237" t="str">
            <v>Transm Engineering</v>
          </cell>
          <cell r="G1237" t="str">
            <v>NB</v>
          </cell>
          <cell r="H1237" t="str">
            <v>I</v>
          </cell>
          <cell r="I1237" t="str">
            <v>01QC1</v>
          </cell>
          <cell r="J1237" t="str">
            <v>SR TECHNICIAN POWER DELIVERY</v>
          </cell>
          <cell r="K1237">
            <v>1</v>
          </cell>
          <cell r="L1237">
            <v>23.2</v>
          </cell>
          <cell r="M1237">
            <v>23.2</v>
          </cell>
          <cell r="N1237" t="str">
            <v>A &amp; G</v>
          </cell>
          <cell r="O1237">
            <v>23.2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Power Systems</v>
          </cell>
          <cell r="C1238">
            <v>689</v>
          </cell>
          <cell r="D1238" t="str">
            <v>A &amp; G</v>
          </cell>
          <cell r="E1238">
            <v>6890</v>
          </cell>
          <cell r="F1238" t="str">
            <v>Transm Engineering</v>
          </cell>
          <cell r="G1238" t="str">
            <v>NB</v>
          </cell>
          <cell r="H1238" t="str">
            <v>I</v>
          </cell>
          <cell r="I1238" t="str">
            <v>01QC1</v>
          </cell>
          <cell r="J1238" t="str">
            <v>SR TECHNICIAN POWER DELIVERY</v>
          </cell>
          <cell r="K1238">
            <v>1</v>
          </cell>
          <cell r="L1238">
            <v>23.99</v>
          </cell>
          <cell r="M1238">
            <v>23.99</v>
          </cell>
          <cell r="N1238" t="str">
            <v>A &amp; G</v>
          </cell>
          <cell r="O1238">
            <v>23.99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Power Systems</v>
          </cell>
          <cell r="C1239">
            <v>689</v>
          </cell>
          <cell r="D1239" t="str">
            <v>A &amp; G</v>
          </cell>
          <cell r="E1239">
            <v>6890</v>
          </cell>
          <cell r="F1239" t="str">
            <v>Transm Engineering</v>
          </cell>
          <cell r="G1239" t="str">
            <v>NB</v>
          </cell>
          <cell r="H1239" t="str">
            <v>I</v>
          </cell>
          <cell r="I1239" t="str">
            <v>01QC2</v>
          </cell>
          <cell r="J1239" t="str">
            <v>TECHNICIAN I POWER DELIVERY</v>
          </cell>
          <cell r="K1239">
            <v>1</v>
          </cell>
          <cell r="L1239">
            <v>20.11</v>
          </cell>
          <cell r="M1239">
            <v>20.11</v>
          </cell>
          <cell r="N1239" t="str">
            <v>A &amp; G</v>
          </cell>
          <cell r="O1239">
            <v>20.11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Power Systems</v>
          </cell>
          <cell r="C1240">
            <v>689</v>
          </cell>
          <cell r="D1240" t="str">
            <v>A &amp; G</v>
          </cell>
          <cell r="E1240">
            <v>6890</v>
          </cell>
          <cell r="F1240" t="str">
            <v>Transm Engineering</v>
          </cell>
          <cell r="G1240" t="str">
            <v>NB</v>
          </cell>
          <cell r="H1240" t="str">
            <v>I</v>
          </cell>
          <cell r="I1240" t="str">
            <v>01QC2</v>
          </cell>
          <cell r="J1240" t="str">
            <v>TECHNICIAN I POWER DELIVERY</v>
          </cell>
          <cell r="K1240">
            <v>1</v>
          </cell>
          <cell r="L1240">
            <v>20.49</v>
          </cell>
          <cell r="M1240">
            <v>20.49</v>
          </cell>
          <cell r="N1240" t="str">
            <v>A &amp; G</v>
          </cell>
          <cell r="O1240">
            <v>20.49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Power Systems</v>
          </cell>
          <cell r="C1241">
            <v>689</v>
          </cell>
          <cell r="D1241" t="str">
            <v>A &amp; G</v>
          </cell>
          <cell r="E1241">
            <v>6890</v>
          </cell>
          <cell r="F1241" t="str">
            <v>Transm Engineering</v>
          </cell>
          <cell r="G1241" t="str">
            <v>NB</v>
          </cell>
          <cell r="H1241" t="str">
            <v>I</v>
          </cell>
          <cell r="I1241" t="str">
            <v>01QC2</v>
          </cell>
          <cell r="J1241" t="str">
            <v>TECHNICIAN I POWER DELIVERY</v>
          </cell>
          <cell r="K1241">
            <v>1</v>
          </cell>
          <cell r="L1241">
            <v>20.51</v>
          </cell>
          <cell r="M1241">
            <v>20.51</v>
          </cell>
          <cell r="N1241" t="str">
            <v>A &amp; G</v>
          </cell>
          <cell r="O1241">
            <v>20.51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Power Systems</v>
          </cell>
          <cell r="C1242">
            <v>689</v>
          </cell>
          <cell r="D1242" t="str">
            <v>A &amp; G</v>
          </cell>
          <cell r="E1242">
            <v>6890</v>
          </cell>
          <cell r="F1242" t="str">
            <v>Transm Engineering</v>
          </cell>
          <cell r="G1242" t="str">
            <v>XM</v>
          </cell>
          <cell r="H1242" t="str">
            <v>S</v>
          </cell>
          <cell r="I1242" t="str">
            <v>01T54</v>
          </cell>
          <cell r="J1242" t="str">
            <v>POWER DELIVERY PROJECT MGR III</v>
          </cell>
          <cell r="K1242">
            <v>1</v>
          </cell>
          <cell r="L1242">
            <v>43.29</v>
          </cell>
          <cell r="M1242">
            <v>43.29</v>
          </cell>
          <cell r="N1242" t="str">
            <v>A &amp; G</v>
          </cell>
          <cell r="O1242">
            <v>43.29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Power Systems</v>
          </cell>
          <cell r="C1243">
            <v>689</v>
          </cell>
          <cell r="D1243" t="str">
            <v>A &amp; G</v>
          </cell>
          <cell r="E1243">
            <v>6890</v>
          </cell>
          <cell r="F1243" t="str">
            <v>Transm Engineering</v>
          </cell>
          <cell r="G1243" t="str">
            <v>XM</v>
          </cell>
          <cell r="H1243" t="str">
            <v>S</v>
          </cell>
          <cell r="I1243" t="str">
            <v>01T54</v>
          </cell>
          <cell r="J1243" t="str">
            <v>POWER DELIVERY PROJECT MGR III</v>
          </cell>
          <cell r="K1243">
            <v>1</v>
          </cell>
          <cell r="L1243">
            <v>45.5</v>
          </cell>
          <cell r="M1243">
            <v>45.5</v>
          </cell>
          <cell r="N1243" t="str">
            <v>A &amp; G</v>
          </cell>
          <cell r="O1243">
            <v>45.5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Power Systems</v>
          </cell>
          <cell r="C1244">
            <v>689</v>
          </cell>
          <cell r="D1244" t="str">
            <v>A &amp; G</v>
          </cell>
          <cell r="E1244">
            <v>6890</v>
          </cell>
          <cell r="F1244" t="str">
            <v>Transm Engineering</v>
          </cell>
          <cell r="G1244" t="str">
            <v>XM</v>
          </cell>
          <cell r="H1244" t="str">
            <v>M</v>
          </cell>
          <cell r="I1244" t="str">
            <v>01T86</v>
          </cell>
          <cell r="J1244" t="str">
            <v>TRANSMISSION OPERATIONS MGR</v>
          </cell>
          <cell r="K1244">
            <v>1</v>
          </cell>
          <cell r="L1244">
            <v>49.68</v>
          </cell>
          <cell r="M1244">
            <v>49.68</v>
          </cell>
          <cell r="N1244" t="str">
            <v>A &amp; G</v>
          </cell>
          <cell r="O1244">
            <v>49.68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Power Systems</v>
          </cell>
          <cell r="C1245">
            <v>689</v>
          </cell>
          <cell r="D1245" t="str">
            <v>A &amp; G</v>
          </cell>
          <cell r="E1245">
            <v>6890</v>
          </cell>
          <cell r="F1245" t="str">
            <v>Transm Engineering</v>
          </cell>
          <cell r="G1245" t="str">
            <v>XM</v>
          </cell>
          <cell r="H1245" t="str">
            <v>M</v>
          </cell>
          <cell r="I1245" t="str">
            <v>01T86</v>
          </cell>
          <cell r="J1245" t="str">
            <v>TRANSMISSION OPERATIONS MGR</v>
          </cell>
          <cell r="K1245">
            <v>1</v>
          </cell>
          <cell r="L1245">
            <v>50.98</v>
          </cell>
          <cell r="M1245">
            <v>50.98</v>
          </cell>
          <cell r="N1245" t="str">
            <v>A &amp; G</v>
          </cell>
          <cell r="O1245">
            <v>50.98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Power Systems</v>
          </cell>
          <cell r="C1246">
            <v>689</v>
          </cell>
          <cell r="D1246" t="str">
            <v>A &amp; G</v>
          </cell>
          <cell r="E1246">
            <v>6890</v>
          </cell>
          <cell r="F1246" t="str">
            <v>Transm Engineering</v>
          </cell>
          <cell r="G1246" t="str">
            <v>XM</v>
          </cell>
          <cell r="H1246" t="str">
            <v>M</v>
          </cell>
          <cell r="I1246" t="str">
            <v>01T95</v>
          </cell>
          <cell r="J1246" t="str">
            <v>POWER DELIVERY PROJECT MGR II</v>
          </cell>
          <cell r="K1246">
            <v>1</v>
          </cell>
          <cell r="L1246">
            <v>48.66</v>
          </cell>
          <cell r="M1246">
            <v>48.66</v>
          </cell>
          <cell r="N1246" t="str">
            <v>A &amp; G</v>
          </cell>
          <cell r="O1246">
            <v>48.66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Power Systems</v>
          </cell>
          <cell r="C1247">
            <v>689</v>
          </cell>
          <cell r="D1247" t="str">
            <v>A &amp; G</v>
          </cell>
          <cell r="E1247">
            <v>6890</v>
          </cell>
          <cell r="F1247" t="str">
            <v>Transm Engineering</v>
          </cell>
          <cell r="G1247" t="str">
            <v>XM</v>
          </cell>
          <cell r="H1247" t="str">
            <v>M</v>
          </cell>
          <cell r="I1247" t="str">
            <v>01T95</v>
          </cell>
          <cell r="J1247" t="str">
            <v>POWER DELIVERY PROJECT MGR II</v>
          </cell>
          <cell r="K1247">
            <v>1</v>
          </cell>
          <cell r="L1247">
            <v>48.81</v>
          </cell>
          <cell r="M1247">
            <v>48.81</v>
          </cell>
          <cell r="N1247" t="str">
            <v>A &amp; G</v>
          </cell>
          <cell r="O1247">
            <v>48.81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Power Systems</v>
          </cell>
          <cell r="C1248">
            <v>689</v>
          </cell>
          <cell r="D1248" t="str">
            <v>A &amp; G</v>
          </cell>
          <cell r="E1248">
            <v>6890</v>
          </cell>
          <cell r="F1248" t="str">
            <v>Transm Engineering</v>
          </cell>
          <cell r="G1248" t="str">
            <v>XM</v>
          </cell>
          <cell r="H1248" t="str">
            <v>I</v>
          </cell>
          <cell r="I1248" t="str">
            <v>01TA6</v>
          </cell>
          <cell r="J1248" t="str">
            <v>SR TECHNICIAN POWER DELIVERY</v>
          </cell>
          <cell r="K1248">
            <v>1</v>
          </cell>
          <cell r="L1248">
            <v>30.14</v>
          </cell>
          <cell r="M1248">
            <v>30.14</v>
          </cell>
          <cell r="N1248" t="str">
            <v>A &amp; G</v>
          </cell>
          <cell r="O1248">
            <v>30.14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Power Systems</v>
          </cell>
          <cell r="C1249">
            <v>689</v>
          </cell>
          <cell r="D1249" t="str">
            <v>A &amp; G</v>
          </cell>
          <cell r="E1249">
            <v>6890</v>
          </cell>
          <cell r="F1249" t="str">
            <v>Transm Engineering</v>
          </cell>
          <cell r="G1249" t="str">
            <v>XM</v>
          </cell>
          <cell r="H1249" t="str">
            <v>D</v>
          </cell>
          <cell r="I1249" t="str">
            <v>01TB2</v>
          </cell>
          <cell r="J1249" t="str">
            <v>DIRECTOR TRANSMISSION</v>
          </cell>
          <cell r="K1249">
            <v>1</v>
          </cell>
          <cell r="L1249">
            <v>73.61</v>
          </cell>
          <cell r="M1249">
            <v>73.61</v>
          </cell>
          <cell r="N1249" t="str">
            <v>A &amp; G</v>
          </cell>
          <cell r="O1249">
            <v>73.61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Power Systems</v>
          </cell>
          <cell r="C1250">
            <v>689</v>
          </cell>
          <cell r="D1250" t="str">
            <v>A &amp; G</v>
          </cell>
          <cell r="E1250">
            <v>6890</v>
          </cell>
          <cell r="F1250" t="str">
            <v>Transm Engineering</v>
          </cell>
          <cell r="G1250" t="str">
            <v>XM</v>
          </cell>
          <cell r="H1250" t="str">
            <v>I</v>
          </cell>
          <cell r="I1250" t="str">
            <v>01TB6</v>
          </cell>
          <cell r="J1250" t="str">
            <v>ENGINEER II POWER DELIVERY</v>
          </cell>
          <cell r="K1250">
            <v>1</v>
          </cell>
          <cell r="L1250">
            <v>26.85</v>
          </cell>
          <cell r="M1250">
            <v>26.85</v>
          </cell>
          <cell r="N1250" t="str">
            <v>A &amp; G</v>
          </cell>
          <cell r="O1250">
            <v>26.85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Power Systems</v>
          </cell>
          <cell r="C1251">
            <v>689</v>
          </cell>
          <cell r="D1251" t="str">
            <v>A &amp; G</v>
          </cell>
          <cell r="E1251">
            <v>6890</v>
          </cell>
          <cell r="F1251" t="str">
            <v>Transm Engineering</v>
          </cell>
          <cell r="G1251" t="str">
            <v>XM</v>
          </cell>
          <cell r="H1251" t="str">
            <v>I</v>
          </cell>
          <cell r="I1251" t="str">
            <v>01TB6</v>
          </cell>
          <cell r="J1251" t="str">
            <v>ENGINEER II POWER DELIVERY</v>
          </cell>
          <cell r="K1251">
            <v>1</v>
          </cell>
          <cell r="L1251">
            <v>27.04</v>
          </cell>
          <cell r="M1251">
            <v>27.04</v>
          </cell>
          <cell r="N1251" t="str">
            <v>A &amp; G</v>
          </cell>
          <cell r="O1251">
            <v>27.04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Power Systems</v>
          </cell>
          <cell r="C1252">
            <v>689</v>
          </cell>
          <cell r="D1252" t="str">
            <v>A &amp; G</v>
          </cell>
          <cell r="E1252">
            <v>6890</v>
          </cell>
          <cell r="F1252" t="str">
            <v>Transm Engineering</v>
          </cell>
          <cell r="G1252" t="str">
            <v>XM</v>
          </cell>
          <cell r="H1252" t="str">
            <v>I</v>
          </cell>
          <cell r="I1252" t="str">
            <v>01TC6</v>
          </cell>
          <cell r="J1252" t="str">
            <v>ENGINEERING TECHNICIAN I</v>
          </cell>
          <cell r="K1252">
            <v>1</v>
          </cell>
          <cell r="L1252">
            <v>25.15</v>
          </cell>
          <cell r="M1252">
            <v>25.15</v>
          </cell>
          <cell r="N1252" t="str">
            <v>A &amp; G</v>
          </cell>
          <cell r="O1252">
            <v>25.15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Power Systems</v>
          </cell>
          <cell r="C1253">
            <v>689</v>
          </cell>
          <cell r="D1253" t="str">
            <v>A &amp; G</v>
          </cell>
          <cell r="E1253">
            <v>6890</v>
          </cell>
          <cell r="F1253" t="str">
            <v>Transm Engineering</v>
          </cell>
          <cell r="G1253" t="str">
            <v>XM</v>
          </cell>
          <cell r="H1253" t="str">
            <v>I</v>
          </cell>
          <cell r="I1253" t="str">
            <v>01TC6</v>
          </cell>
          <cell r="J1253" t="str">
            <v>ENGINEERING TECHNICIAN I</v>
          </cell>
          <cell r="K1253">
            <v>1</v>
          </cell>
          <cell r="L1253">
            <v>25.63</v>
          </cell>
          <cell r="M1253">
            <v>25.63</v>
          </cell>
          <cell r="N1253" t="str">
            <v>A &amp; G</v>
          </cell>
          <cell r="O1253">
            <v>25.63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Power Systems</v>
          </cell>
          <cell r="C1254">
            <v>689</v>
          </cell>
          <cell r="D1254" t="str">
            <v>A &amp; G</v>
          </cell>
          <cell r="E1254">
            <v>6890</v>
          </cell>
          <cell r="F1254" t="str">
            <v>Transm Engineering</v>
          </cell>
          <cell r="G1254" t="str">
            <v>XM</v>
          </cell>
          <cell r="H1254" t="str">
            <v>I</v>
          </cell>
          <cell r="I1254" t="str">
            <v>01TH6</v>
          </cell>
          <cell r="J1254" t="str">
            <v>ASSOCIATE ENGINEER POWER DELIV</v>
          </cell>
          <cell r="K1254">
            <v>1</v>
          </cell>
          <cell r="L1254">
            <v>24.05</v>
          </cell>
          <cell r="M1254">
            <v>24.05</v>
          </cell>
          <cell r="N1254" t="str">
            <v>A &amp; G</v>
          </cell>
          <cell r="O1254">
            <v>24.05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Power Systems</v>
          </cell>
          <cell r="C1255">
            <v>689</v>
          </cell>
          <cell r="D1255" t="str">
            <v>A &amp; G</v>
          </cell>
          <cell r="E1255">
            <v>6890</v>
          </cell>
          <cell r="F1255" t="str">
            <v>Transm Engineering</v>
          </cell>
          <cell r="G1255" t="str">
            <v>XM</v>
          </cell>
          <cell r="H1255" t="str">
            <v>I</v>
          </cell>
          <cell r="I1255" t="str">
            <v>01TH6</v>
          </cell>
          <cell r="J1255" t="str">
            <v>ASSOCIATE ENGINEER POWER DELIV</v>
          </cell>
          <cell r="K1255">
            <v>1</v>
          </cell>
          <cell r="L1255">
            <v>24.96</v>
          </cell>
          <cell r="M1255">
            <v>24.96</v>
          </cell>
          <cell r="N1255" t="str">
            <v>A &amp; G</v>
          </cell>
          <cell r="O1255">
            <v>24.96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Power Systems</v>
          </cell>
          <cell r="C1256">
            <v>689</v>
          </cell>
          <cell r="D1256" t="str">
            <v>A &amp; G</v>
          </cell>
          <cell r="E1256">
            <v>6890</v>
          </cell>
          <cell r="F1256" t="str">
            <v>Transm Engineering</v>
          </cell>
          <cell r="G1256" t="str">
            <v>XM</v>
          </cell>
          <cell r="H1256" t="str">
            <v>I</v>
          </cell>
          <cell r="I1256" t="str">
            <v>01TJ5</v>
          </cell>
          <cell r="J1256" t="str">
            <v>SR ENGINEER POWER DELIVERY</v>
          </cell>
          <cell r="K1256">
            <v>1</v>
          </cell>
          <cell r="L1256">
            <v>33.590000000000003</v>
          </cell>
          <cell r="M1256">
            <v>33.590000000000003</v>
          </cell>
          <cell r="N1256" t="str">
            <v>A &amp; G</v>
          </cell>
          <cell r="O1256">
            <v>33.590000000000003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Power Systems</v>
          </cell>
          <cell r="C1257">
            <v>689</v>
          </cell>
          <cell r="D1257" t="str">
            <v>A &amp; G</v>
          </cell>
          <cell r="E1257">
            <v>6890</v>
          </cell>
          <cell r="F1257" t="str">
            <v>Transm Engineering</v>
          </cell>
          <cell r="G1257" t="str">
            <v>XM</v>
          </cell>
          <cell r="H1257" t="str">
            <v>I</v>
          </cell>
          <cell r="I1257" t="str">
            <v>01TJ5</v>
          </cell>
          <cell r="J1257" t="str">
            <v>SR ENGINEER POWER DELIVERY</v>
          </cell>
          <cell r="K1257">
            <v>1</v>
          </cell>
          <cell r="L1257">
            <v>34.54</v>
          </cell>
          <cell r="M1257">
            <v>34.54</v>
          </cell>
          <cell r="N1257" t="str">
            <v>A &amp; G</v>
          </cell>
          <cell r="O1257">
            <v>34.54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Power Systems</v>
          </cell>
          <cell r="C1258">
            <v>689</v>
          </cell>
          <cell r="D1258" t="str">
            <v>A &amp; G</v>
          </cell>
          <cell r="E1258">
            <v>6890</v>
          </cell>
          <cell r="F1258" t="str">
            <v>Transm Engineering</v>
          </cell>
          <cell r="G1258" t="str">
            <v>XM</v>
          </cell>
          <cell r="H1258" t="str">
            <v>I</v>
          </cell>
          <cell r="I1258" t="str">
            <v>01TJ5</v>
          </cell>
          <cell r="J1258" t="str">
            <v>SR ENGINEER POWER DELIVERY</v>
          </cell>
          <cell r="K1258">
            <v>1</v>
          </cell>
          <cell r="L1258">
            <v>35.49</v>
          </cell>
          <cell r="M1258">
            <v>35.49</v>
          </cell>
          <cell r="N1258" t="str">
            <v>A &amp; G</v>
          </cell>
          <cell r="O1258">
            <v>35.49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Power Systems</v>
          </cell>
          <cell r="C1259">
            <v>689</v>
          </cell>
          <cell r="D1259" t="str">
            <v>A &amp; G</v>
          </cell>
          <cell r="E1259">
            <v>6890</v>
          </cell>
          <cell r="F1259" t="str">
            <v>Transm Engineering</v>
          </cell>
          <cell r="G1259" t="str">
            <v>XM</v>
          </cell>
          <cell r="H1259" t="str">
            <v>I</v>
          </cell>
          <cell r="I1259" t="str">
            <v>01TJ5</v>
          </cell>
          <cell r="J1259" t="str">
            <v>SR ENGINEER POWER DELIVERY</v>
          </cell>
          <cell r="K1259">
            <v>1</v>
          </cell>
          <cell r="L1259">
            <v>35.58</v>
          </cell>
          <cell r="M1259">
            <v>35.58</v>
          </cell>
          <cell r="N1259" t="str">
            <v>A &amp; G</v>
          </cell>
          <cell r="O1259">
            <v>35.58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Power Systems</v>
          </cell>
          <cell r="C1260">
            <v>689</v>
          </cell>
          <cell r="D1260" t="str">
            <v>A &amp; G</v>
          </cell>
          <cell r="E1260">
            <v>6890</v>
          </cell>
          <cell r="F1260" t="str">
            <v>Transm Engineering</v>
          </cell>
          <cell r="G1260" t="str">
            <v>XM</v>
          </cell>
          <cell r="H1260" t="str">
            <v>I</v>
          </cell>
          <cell r="I1260" t="str">
            <v>01TJ5</v>
          </cell>
          <cell r="J1260" t="str">
            <v>SR ENGINEER POWER DELIVERY</v>
          </cell>
          <cell r="K1260">
            <v>1</v>
          </cell>
          <cell r="L1260">
            <v>36.229999999999997</v>
          </cell>
          <cell r="M1260">
            <v>36.229999999999997</v>
          </cell>
          <cell r="N1260" t="str">
            <v>A &amp; G</v>
          </cell>
          <cell r="O1260">
            <v>36.229999999999997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Power Systems</v>
          </cell>
          <cell r="C1261">
            <v>689</v>
          </cell>
          <cell r="D1261" t="str">
            <v>A &amp; G</v>
          </cell>
          <cell r="E1261">
            <v>6890</v>
          </cell>
          <cell r="F1261" t="str">
            <v>Transm Engineering</v>
          </cell>
          <cell r="G1261" t="str">
            <v>XM</v>
          </cell>
          <cell r="H1261" t="str">
            <v>I</v>
          </cell>
          <cell r="I1261" t="str">
            <v>01TJ5</v>
          </cell>
          <cell r="J1261" t="str">
            <v>SR ENGINEER POWER DELIVERY</v>
          </cell>
          <cell r="K1261">
            <v>1</v>
          </cell>
          <cell r="L1261">
            <v>36.26</v>
          </cell>
          <cell r="M1261">
            <v>36.26</v>
          </cell>
          <cell r="N1261" t="str">
            <v>A &amp; G</v>
          </cell>
          <cell r="O1261">
            <v>36.26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Power Systems</v>
          </cell>
          <cell r="C1262">
            <v>689</v>
          </cell>
          <cell r="D1262" t="str">
            <v>A &amp; G</v>
          </cell>
          <cell r="E1262">
            <v>6890</v>
          </cell>
          <cell r="F1262" t="str">
            <v>Transm Engineering</v>
          </cell>
          <cell r="G1262" t="str">
            <v>XM</v>
          </cell>
          <cell r="H1262" t="str">
            <v>I</v>
          </cell>
          <cell r="I1262" t="str">
            <v>01TJ5</v>
          </cell>
          <cell r="J1262" t="str">
            <v>SR ENGINEER POWER DELIVERY</v>
          </cell>
          <cell r="K1262">
            <v>1</v>
          </cell>
          <cell r="L1262">
            <v>37</v>
          </cell>
          <cell r="M1262">
            <v>37</v>
          </cell>
          <cell r="N1262" t="str">
            <v>A &amp; G</v>
          </cell>
          <cell r="O1262">
            <v>37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Power Systems</v>
          </cell>
          <cell r="C1263">
            <v>689</v>
          </cell>
          <cell r="D1263" t="str">
            <v>A &amp; G</v>
          </cell>
          <cell r="E1263">
            <v>6890</v>
          </cell>
          <cell r="F1263" t="str">
            <v>Transm Engineering</v>
          </cell>
          <cell r="G1263" t="str">
            <v>XM</v>
          </cell>
          <cell r="H1263" t="str">
            <v>I</v>
          </cell>
          <cell r="I1263" t="str">
            <v>01TJ5</v>
          </cell>
          <cell r="J1263" t="str">
            <v>SR ENGINEER POWER DELIVERY</v>
          </cell>
          <cell r="K1263">
            <v>1</v>
          </cell>
          <cell r="L1263">
            <v>37.049999999999997</v>
          </cell>
          <cell r="M1263">
            <v>37.049999999999997</v>
          </cell>
          <cell r="N1263" t="str">
            <v>A &amp; G</v>
          </cell>
          <cell r="O1263">
            <v>37.049999999999997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Power Systems</v>
          </cell>
          <cell r="C1264">
            <v>689</v>
          </cell>
          <cell r="D1264" t="str">
            <v>A &amp; G</v>
          </cell>
          <cell r="E1264">
            <v>6890</v>
          </cell>
          <cell r="F1264" t="str">
            <v>Transm Engineering</v>
          </cell>
          <cell r="G1264" t="str">
            <v>XM</v>
          </cell>
          <cell r="H1264" t="str">
            <v>I</v>
          </cell>
          <cell r="I1264" t="str">
            <v>01TJ5</v>
          </cell>
          <cell r="J1264" t="str">
            <v>SR ENGINEER POWER DELIVERY</v>
          </cell>
          <cell r="K1264">
            <v>1</v>
          </cell>
          <cell r="L1264">
            <v>37.24</v>
          </cell>
          <cell r="M1264">
            <v>37.24</v>
          </cell>
          <cell r="N1264" t="str">
            <v>A &amp; G</v>
          </cell>
          <cell r="O1264">
            <v>37.24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Power Systems</v>
          </cell>
          <cell r="C1265">
            <v>689</v>
          </cell>
          <cell r="D1265" t="str">
            <v>A &amp; G</v>
          </cell>
          <cell r="E1265">
            <v>6890</v>
          </cell>
          <cell r="F1265" t="str">
            <v>Transm Engineering</v>
          </cell>
          <cell r="G1265" t="str">
            <v>XM</v>
          </cell>
          <cell r="H1265" t="str">
            <v>I</v>
          </cell>
          <cell r="I1265" t="str">
            <v>01TJ5</v>
          </cell>
          <cell r="J1265" t="str">
            <v>SR ENGINEER POWER DELIVERY</v>
          </cell>
          <cell r="K1265">
            <v>1</v>
          </cell>
          <cell r="L1265">
            <v>38.049999999999997</v>
          </cell>
          <cell r="M1265">
            <v>38.049999999999997</v>
          </cell>
          <cell r="N1265" t="str">
            <v>A &amp; G</v>
          </cell>
          <cell r="O1265">
            <v>38.049999999999997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Power Systems</v>
          </cell>
          <cell r="C1266">
            <v>689</v>
          </cell>
          <cell r="D1266" t="str">
            <v>A &amp; G</v>
          </cell>
          <cell r="E1266">
            <v>6890</v>
          </cell>
          <cell r="F1266" t="str">
            <v>Transm Engineering</v>
          </cell>
          <cell r="G1266" t="str">
            <v>XM</v>
          </cell>
          <cell r="H1266" t="str">
            <v>I</v>
          </cell>
          <cell r="I1266" t="str">
            <v>01TJ5</v>
          </cell>
          <cell r="J1266" t="str">
            <v>SR ENGINEER POWER DELIVERY</v>
          </cell>
          <cell r="K1266">
            <v>2</v>
          </cell>
          <cell r="L1266">
            <v>38.33</v>
          </cell>
          <cell r="M1266">
            <v>76.66</v>
          </cell>
          <cell r="N1266" t="str">
            <v>A &amp; G</v>
          </cell>
          <cell r="O1266">
            <v>76.66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Power Systems</v>
          </cell>
          <cell r="C1267">
            <v>689</v>
          </cell>
          <cell r="D1267" t="str">
            <v>A &amp; G</v>
          </cell>
          <cell r="E1267">
            <v>6890</v>
          </cell>
          <cell r="F1267" t="str">
            <v>Transm Engineering</v>
          </cell>
          <cell r="G1267" t="str">
            <v>XM</v>
          </cell>
          <cell r="H1267" t="str">
            <v>I</v>
          </cell>
          <cell r="I1267" t="str">
            <v>01TJ5</v>
          </cell>
          <cell r="J1267" t="str">
            <v>SR ENGINEER POWER DELIVERY</v>
          </cell>
          <cell r="K1267">
            <v>1</v>
          </cell>
          <cell r="L1267">
            <v>38.44</v>
          </cell>
          <cell r="M1267">
            <v>38.44</v>
          </cell>
          <cell r="N1267" t="str">
            <v>A &amp; G</v>
          </cell>
          <cell r="O1267">
            <v>38.44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Power Systems</v>
          </cell>
          <cell r="C1268">
            <v>689</v>
          </cell>
          <cell r="D1268" t="str">
            <v>A &amp; G</v>
          </cell>
          <cell r="E1268">
            <v>6890</v>
          </cell>
          <cell r="F1268" t="str">
            <v>Transm Engineering</v>
          </cell>
          <cell r="G1268" t="str">
            <v>XM</v>
          </cell>
          <cell r="H1268" t="str">
            <v>I</v>
          </cell>
          <cell r="I1268" t="str">
            <v>01TJ5</v>
          </cell>
          <cell r="J1268" t="str">
            <v>SR ENGINEER POWER DELIVERY</v>
          </cell>
          <cell r="K1268">
            <v>1</v>
          </cell>
          <cell r="L1268">
            <v>38.46</v>
          </cell>
          <cell r="M1268">
            <v>38.46</v>
          </cell>
          <cell r="N1268" t="str">
            <v>A &amp; G</v>
          </cell>
          <cell r="O1268">
            <v>38.46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Power Systems</v>
          </cell>
          <cell r="C1269">
            <v>689</v>
          </cell>
          <cell r="D1269" t="str">
            <v>A &amp; G</v>
          </cell>
          <cell r="E1269">
            <v>6890</v>
          </cell>
          <cell r="F1269" t="str">
            <v>Transm Engineering</v>
          </cell>
          <cell r="G1269" t="str">
            <v>XM</v>
          </cell>
          <cell r="H1269" t="str">
            <v>I</v>
          </cell>
          <cell r="I1269" t="str">
            <v>01TJ5</v>
          </cell>
          <cell r="J1269" t="str">
            <v>SR ENGINEER POWER DELIVERY</v>
          </cell>
          <cell r="K1269">
            <v>2</v>
          </cell>
          <cell r="L1269">
            <v>38.68</v>
          </cell>
          <cell r="M1269">
            <v>77.36</v>
          </cell>
          <cell r="N1269" t="str">
            <v>A &amp; G</v>
          </cell>
          <cell r="O1269">
            <v>77.36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Power Systems</v>
          </cell>
          <cell r="C1270">
            <v>689</v>
          </cell>
          <cell r="D1270" t="str">
            <v>A &amp; G</v>
          </cell>
          <cell r="E1270">
            <v>6890</v>
          </cell>
          <cell r="F1270" t="str">
            <v>Transm Engineering</v>
          </cell>
          <cell r="G1270" t="str">
            <v>XM</v>
          </cell>
          <cell r="H1270" t="str">
            <v>I</v>
          </cell>
          <cell r="I1270" t="str">
            <v>01TJ5</v>
          </cell>
          <cell r="J1270" t="str">
            <v>SR ENGINEER POWER DELIVERY</v>
          </cell>
          <cell r="K1270">
            <v>1</v>
          </cell>
          <cell r="L1270">
            <v>40.25</v>
          </cell>
          <cell r="M1270">
            <v>40.25</v>
          </cell>
          <cell r="N1270" t="str">
            <v>A &amp; G</v>
          </cell>
          <cell r="O1270">
            <v>40.25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Power Systems</v>
          </cell>
          <cell r="C1271">
            <v>689</v>
          </cell>
          <cell r="D1271" t="str">
            <v>A &amp; G</v>
          </cell>
          <cell r="E1271">
            <v>6890</v>
          </cell>
          <cell r="F1271" t="str">
            <v>Transm Engineering</v>
          </cell>
          <cell r="G1271" t="str">
            <v>XM</v>
          </cell>
          <cell r="H1271" t="str">
            <v>I</v>
          </cell>
          <cell r="I1271" t="str">
            <v>01TK5</v>
          </cell>
          <cell r="J1271" t="str">
            <v>ENGINEER I POWER DELIVERY</v>
          </cell>
          <cell r="K1271">
            <v>1</v>
          </cell>
          <cell r="L1271">
            <v>30.85</v>
          </cell>
          <cell r="M1271">
            <v>30.85</v>
          </cell>
          <cell r="N1271" t="str">
            <v>A &amp; G</v>
          </cell>
          <cell r="O1271">
            <v>30.85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Power Systems</v>
          </cell>
          <cell r="C1272">
            <v>689</v>
          </cell>
          <cell r="D1272" t="str">
            <v>A &amp; G</v>
          </cell>
          <cell r="E1272">
            <v>6890</v>
          </cell>
          <cell r="F1272" t="str">
            <v>Transm Engineering</v>
          </cell>
          <cell r="G1272" t="str">
            <v>XM</v>
          </cell>
          <cell r="H1272" t="str">
            <v>I</v>
          </cell>
          <cell r="I1272" t="str">
            <v>01TK5</v>
          </cell>
          <cell r="J1272" t="str">
            <v>ENGINEER I POWER DELIVERY</v>
          </cell>
          <cell r="K1272">
            <v>1</v>
          </cell>
          <cell r="L1272">
            <v>31.29</v>
          </cell>
          <cell r="M1272">
            <v>31.29</v>
          </cell>
          <cell r="N1272" t="str">
            <v>A &amp; G</v>
          </cell>
          <cell r="O1272">
            <v>31.29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Power Systems</v>
          </cell>
          <cell r="C1273">
            <v>689</v>
          </cell>
          <cell r="D1273" t="str">
            <v>A &amp; G</v>
          </cell>
          <cell r="E1273">
            <v>6890</v>
          </cell>
          <cell r="F1273" t="str">
            <v>Transm Engineering</v>
          </cell>
          <cell r="G1273" t="str">
            <v>XM</v>
          </cell>
          <cell r="H1273" t="str">
            <v>I</v>
          </cell>
          <cell r="I1273" t="str">
            <v>01TK5</v>
          </cell>
          <cell r="J1273" t="str">
            <v>ENGINEER I POWER DELIVERY</v>
          </cell>
          <cell r="K1273">
            <v>1</v>
          </cell>
          <cell r="L1273">
            <v>31.69</v>
          </cell>
          <cell r="M1273">
            <v>31.69</v>
          </cell>
          <cell r="N1273" t="str">
            <v>A &amp; G</v>
          </cell>
          <cell r="O1273">
            <v>31.69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Power Systems</v>
          </cell>
          <cell r="C1274">
            <v>689</v>
          </cell>
          <cell r="D1274" t="str">
            <v>A &amp; G</v>
          </cell>
          <cell r="E1274">
            <v>6890</v>
          </cell>
          <cell r="F1274" t="str">
            <v>Transm Engineering</v>
          </cell>
          <cell r="G1274" t="str">
            <v>XM</v>
          </cell>
          <cell r="H1274" t="str">
            <v>I</v>
          </cell>
          <cell r="I1274" t="str">
            <v>01TK5</v>
          </cell>
          <cell r="J1274" t="str">
            <v>ENGINEER I POWER DELIVERY</v>
          </cell>
          <cell r="K1274">
            <v>1</v>
          </cell>
          <cell r="L1274">
            <v>33.409999999999997</v>
          </cell>
          <cell r="M1274">
            <v>33.409999999999997</v>
          </cell>
          <cell r="N1274" t="str">
            <v>A &amp; G</v>
          </cell>
          <cell r="O1274">
            <v>33.409999999999997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Power Systems</v>
          </cell>
          <cell r="C1275">
            <v>689</v>
          </cell>
          <cell r="D1275" t="str">
            <v>A &amp; G</v>
          </cell>
          <cell r="E1275">
            <v>6890</v>
          </cell>
          <cell r="F1275" t="str">
            <v>Transm Engineering</v>
          </cell>
          <cell r="G1275" t="str">
            <v>XM</v>
          </cell>
          <cell r="H1275" t="str">
            <v>I</v>
          </cell>
          <cell r="I1275" t="str">
            <v>01TK5</v>
          </cell>
          <cell r="J1275" t="str">
            <v>ENGINEER I POWER DELIVERY</v>
          </cell>
          <cell r="K1275">
            <v>1</v>
          </cell>
          <cell r="L1275">
            <v>33.89</v>
          </cell>
          <cell r="M1275">
            <v>33.89</v>
          </cell>
          <cell r="N1275" t="str">
            <v>A &amp; G</v>
          </cell>
          <cell r="O1275">
            <v>33.89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Power Systems</v>
          </cell>
          <cell r="C1276">
            <v>689</v>
          </cell>
          <cell r="D1276" t="str">
            <v>A &amp; G</v>
          </cell>
          <cell r="E1276">
            <v>6890</v>
          </cell>
          <cell r="F1276" t="str">
            <v>Transm Engineering</v>
          </cell>
          <cell r="G1276" t="str">
            <v>XM</v>
          </cell>
          <cell r="H1276" t="str">
            <v>S</v>
          </cell>
          <cell r="I1276" t="str">
            <v>01TT5</v>
          </cell>
          <cell r="J1276" t="str">
            <v>CONSTRUCTION LEADER II</v>
          </cell>
          <cell r="K1276">
            <v>1</v>
          </cell>
          <cell r="L1276">
            <v>35.700000000000003</v>
          </cell>
          <cell r="M1276">
            <v>35.700000000000003</v>
          </cell>
          <cell r="N1276" t="str">
            <v>A &amp; G</v>
          </cell>
          <cell r="O1276">
            <v>35.700000000000003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Power Systems</v>
          </cell>
          <cell r="C1277">
            <v>689</v>
          </cell>
          <cell r="D1277" t="str">
            <v>A &amp; G</v>
          </cell>
          <cell r="E1277">
            <v>6890</v>
          </cell>
          <cell r="F1277" t="str">
            <v>Transm Engineering</v>
          </cell>
          <cell r="G1277" t="str">
            <v>NB</v>
          </cell>
          <cell r="H1277" t="str">
            <v>I</v>
          </cell>
          <cell r="I1277" t="str">
            <v>01X64</v>
          </cell>
          <cell r="J1277" t="str">
            <v>ADMINISTRATIVE TECHNICIAN</v>
          </cell>
          <cell r="K1277">
            <v>1</v>
          </cell>
          <cell r="L1277">
            <v>19.13</v>
          </cell>
          <cell r="M1277">
            <v>19.13</v>
          </cell>
          <cell r="N1277" t="str">
            <v>A &amp; G</v>
          </cell>
          <cell r="O1277">
            <v>19.13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Power Systems</v>
          </cell>
          <cell r="C1278">
            <v>689</v>
          </cell>
          <cell r="D1278" t="str">
            <v>A &amp; G</v>
          </cell>
          <cell r="E1278">
            <v>6890</v>
          </cell>
          <cell r="F1278" t="str">
            <v>Transm Engineering</v>
          </cell>
          <cell r="G1278" t="str">
            <v>NB</v>
          </cell>
          <cell r="H1278" t="str">
            <v>I</v>
          </cell>
          <cell r="I1278" t="str">
            <v>01XD8</v>
          </cell>
          <cell r="J1278" t="str">
            <v>CAD TECHNICIAN II</v>
          </cell>
          <cell r="K1278">
            <v>1</v>
          </cell>
          <cell r="L1278">
            <v>17.989999999999998</v>
          </cell>
          <cell r="M1278">
            <v>17.989999999999998</v>
          </cell>
          <cell r="N1278" t="str">
            <v>A &amp; G</v>
          </cell>
          <cell r="O1278">
            <v>17.989999999999998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Power Systems</v>
          </cell>
          <cell r="C1279">
            <v>689</v>
          </cell>
          <cell r="D1279" t="str">
            <v>A &amp; G</v>
          </cell>
          <cell r="E1279">
            <v>6890</v>
          </cell>
          <cell r="F1279" t="str">
            <v>Transm Engineering</v>
          </cell>
          <cell r="G1279" t="str">
            <v>NB</v>
          </cell>
          <cell r="H1279" t="str">
            <v>I</v>
          </cell>
          <cell r="I1279" t="str">
            <v>01XD8</v>
          </cell>
          <cell r="J1279" t="str">
            <v>CAD TECHNICIAN II</v>
          </cell>
          <cell r="K1279">
            <v>1</v>
          </cell>
          <cell r="L1279">
            <v>19.71</v>
          </cell>
          <cell r="M1279">
            <v>19.71</v>
          </cell>
          <cell r="N1279" t="str">
            <v>A &amp; G</v>
          </cell>
          <cell r="O1279">
            <v>19.71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Power Systems</v>
          </cell>
          <cell r="C1280">
            <v>689</v>
          </cell>
          <cell r="D1280" t="str">
            <v>A &amp; G</v>
          </cell>
          <cell r="E1280">
            <v>6890</v>
          </cell>
          <cell r="F1280" t="str">
            <v>Transm Engineering</v>
          </cell>
          <cell r="G1280" t="str">
            <v>NB</v>
          </cell>
          <cell r="H1280" t="str">
            <v>I</v>
          </cell>
          <cell r="I1280" t="str">
            <v>01XE1</v>
          </cell>
          <cell r="J1280" t="str">
            <v>SR CAD TECHNICIAN</v>
          </cell>
          <cell r="K1280">
            <v>1</v>
          </cell>
          <cell r="L1280">
            <v>24.71</v>
          </cell>
          <cell r="M1280">
            <v>24.71</v>
          </cell>
          <cell r="N1280" t="str">
            <v>A &amp; G</v>
          </cell>
          <cell r="O1280">
            <v>24.71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Power Systems</v>
          </cell>
          <cell r="C1281">
            <v>692</v>
          </cell>
          <cell r="D1281" t="str">
            <v>A &amp; G</v>
          </cell>
          <cell r="E1281">
            <v>6921</v>
          </cell>
          <cell r="F1281" t="str">
            <v>Pds &amp; Cntl - Siting</v>
          </cell>
          <cell r="G1281" t="str">
            <v>XM</v>
          </cell>
          <cell r="H1281" t="str">
            <v>I</v>
          </cell>
          <cell r="I1281" t="str">
            <v>01DE4</v>
          </cell>
          <cell r="J1281" t="str">
            <v>SR ENGINEER POWER DELIVERY</v>
          </cell>
          <cell r="K1281">
            <v>1</v>
          </cell>
          <cell r="L1281">
            <v>36.81</v>
          </cell>
          <cell r="M1281">
            <v>36.81</v>
          </cell>
          <cell r="N1281" t="str">
            <v>A &amp; G</v>
          </cell>
          <cell r="O1281">
            <v>36.81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Power Systems</v>
          </cell>
          <cell r="C1282">
            <v>692</v>
          </cell>
          <cell r="D1282" t="str">
            <v>A &amp; G</v>
          </cell>
          <cell r="E1282">
            <v>6921</v>
          </cell>
          <cell r="F1282" t="str">
            <v>Pds &amp; Cntl - Siting</v>
          </cell>
          <cell r="G1282" t="str">
            <v>XM</v>
          </cell>
          <cell r="H1282" t="str">
            <v>P</v>
          </cell>
          <cell r="I1282" t="str">
            <v>01DE5</v>
          </cell>
          <cell r="J1282" t="str">
            <v>PRINCIPAL ENGINEER</v>
          </cell>
          <cell r="K1282">
            <v>1</v>
          </cell>
          <cell r="L1282">
            <v>42.55</v>
          </cell>
          <cell r="M1282">
            <v>42.55</v>
          </cell>
          <cell r="N1282" t="str">
            <v>A &amp; G</v>
          </cell>
          <cell r="O1282">
            <v>42.55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Power Systems</v>
          </cell>
          <cell r="C1283">
            <v>692</v>
          </cell>
          <cell r="D1283" t="str">
            <v>A &amp; G</v>
          </cell>
          <cell r="E1283">
            <v>6921</v>
          </cell>
          <cell r="F1283" t="str">
            <v>Pds &amp; Cntl - Siting</v>
          </cell>
          <cell r="G1283" t="str">
            <v>XM</v>
          </cell>
          <cell r="H1283" t="str">
            <v>P</v>
          </cell>
          <cell r="I1283" t="str">
            <v>01DE5</v>
          </cell>
          <cell r="J1283" t="str">
            <v>PRINCIPAL ENGINEER</v>
          </cell>
          <cell r="K1283">
            <v>1</v>
          </cell>
          <cell r="L1283">
            <v>42.56</v>
          </cell>
          <cell r="M1283">
            <v>42.56</v>
          </cell>
          <cell r="N1283" t="str">
            <v>A &amp; G</v>
          </cell>
          <cell r="O1283">
            <v>42.56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Power Systems</v>
          </cell>
          <cell r="C1284">
            <v>692</v>
          </cell>
          <cell r="D1284" t="str">
            <v>A &amp; G</v>
          </cell>
          <cell r="E1284">
            <v>6924</v>
          </cell>
          <cell r="F1284" t="str">
            <v>Proj Ctrl - Delivery Assurance</v>
          </cell>
          <cell r="G1284" t="str">
            <v>XM</v>
          </cell>
          <cell r="H1284" t="str">
            <v>I</v>
          </cell>
          <cell r="I1284" t="str">
            <v>01DE9</v>
          </cell>
          <cell r="J1284" t="str">
            <v>ANALYST I</v>
          </cell>
          <cell r="K1284">
            <v>1</v>
          </cell>
          <cell r="L1284">
            <v>32.74</v>
          </cell>
          <cell r="M1284">
            <v>32.74</v>
          </cell>
          <cell r="N1284" t="str">
            <v>A &amp; G</v>
          </cell>
          <cell r="O1284">
            <v>32.74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Power Systems</v>
          </cell>
          <cell r="C1285">
            <v>692</v>
          </cell>
          <cell r="D1285" t="str">
            <v>A &amp; G</v>
          </cell>
          <cell r="E1285">
            <v>6924</v>
          </cell>
          <cell r="F1285" t="str">
            <v>Proj Ctrl - Delivery Assurance</v>
          </cell>
          <cell r="G1285" t="str">
            <v>XM</v>
          </cell>
          <cell r="H1285" t="str">
            <v>I</v>
          </cell>
          <cell r="I1285" t="str">
            <v>01DE9</v>
          </cell>
          <cell r="J1285" t="str">
            <v>ANALYST I</v>
          </cell>
          <cell r="K1285">
            <v>1</v>
          </cell>
          <cell r="L1285">
            <v>33.29</v>
          </cell>
          <cell r="M1285">
            <v>33.29</v>
          </cell>
          <cell r="N1285" t="str">
            <v>A &amp; G</v>
          </cell>
          <cell r="O1285">
            <v>33.29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Power Systems</v>
          </cell>
          <cell r="C1286">
            <v>692</v>
          </cell>
          <cell r="D1286" t="str">
            <v>A &amp; G</v>
          </cell>
          <cell r="E1286">
            <v>6921</v>
          </cell>
          <cell r="F1286" t="str">
            <v>Pds &amp; Cntl - Siting</v>
          </cell>
          <cell r="G1286" t="str">
            <v>NB</v>
          </cell>
          <cell r="H1286" t="str">
            <v>I</v>
          </cell>
          <cell r="I1286" t="str">
            <v>01QC1</v>
          </cell>
          <cell r="J1286" t="str">
            <v>SR TECHNICIAN POWER DELIVERY</v>
          </cell>
          <cell r="K1286">
            <v>1</v>
          </cell>
          <cell r="L1286">
            <v>22.64</v>
          </cell>
          <cell r="M1286">
            <v>22.64</v>
          </cell>
          <cell r="N1286" t="str">
            <v>A &amp; G</v>
          </cell>
          <cell r="O1286">
            <v>22.64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Power Systems</v>
          </cell>
          <cell r="C1287">
            <v>692</v>
          </cell>
          <cell r="D1287" t="str">
            <v>A &amp; G</v>
          </cell>
          <cell r="E1287">
            <v>6880</v>
          </cell>
          <cell r="F1287" t="str">
            <v>Pds &amp; Cntl - Draft/Recd</v>
          </cell>
          <cell r="G1287" t="str">
            <v>NB</v>
          </cell>
          <cell r="H1287" t="str">
            <v>I</v>
          </cell>
          <cell r="I1287" t="str">
            <v>01QC2</v>
          </cell>
          <cell r="J1287" t="str">
            <v>TECHNICIAN I POWER DELIVERY</v>
          </cell>
          <cell r="K1287">
            <v>1</v>
          </cell>
          <cell r="L1287">
            <v>20.7</v>
          </cell>
          <cell r="M1287">
            <v>20.7</v>
          </cell>
          <cell r="N1287" t="str">
            <v>A &amp; G</v>
          </cell>
          <cell r="O1287">
            <v>20.7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Power Systems</v>
          </cell>
          <cell r="C1288">
            <v>692</v>
          </cell>
          <cell r="D1288" t="str">
            <v>A &amp; G</v>
          </cell>
          <cell r="E1288">
            <v>6880</v>
          </cell>
          <cell r="F1288" t="str">
            <v>Pds &amp; Cntl - Draft/Recd</v>
          </cell>
          <cell r="G1288" t="str">
            <v>NB</v>
          </cell>
          <cell r="H1288" t="str">
            <v>I</v>
          </cell>
          <cell r="I1288" t="str">
            <v>01QC2</v>
          </cell>
          <cell r="J1288" t="str">
            <v>TECHNICIAN I POWER DELIVERY</v>
          </cell>
          <cell r="K1288">
            <v>1</v>
          </cell>
          <cell r="L1288">
            <v>21.7</v>
          </cell>
          <cell r="M1288">
            <v>21.7</v>
          </cell>
          <cell r="N1288" t="str">
            <v>A &amp; G</v>
          </cell>
          <cell r="O1288">
            <v>21.7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Power Systems</v>
          </cell>
          <cell r="C1289">
            <v>692</v>
          </cell>
          <cell r="D1289" t="str">
            <v>A &amp; G</v>
          </cell>
          <cell r="E1289">
            <v>6880</v>
          </cell>
          <cell r="F1289" t="str">
            <v>Pds &amp; Cntl - Draft/Recd</v>
          </cell>
          <cell r="G1289" t="str">
            <v>XM</v>
          </cell>
          <cell r="H1289" t="str">
            <v>I</v>
          </cell>
          <cell r="I1289" t="str">
            <v>01T5U</v>
          </cell>
          <cell r="J1289" t="str">
            <v>ANALYST I POWER DELIVERY</v>
          </cell>
          <cell r="K1289">
            <v>1</v>
          </cell>
          <cell r="L1289">
            <v>31.61</v>
          </cell>
          <cell r="M1289">
            <v>31.61</v>
          </cell>
          <cell r="N1289" t="str">
            <v>A &amp; G</v>
          </cell>
          <cell r="O1289">
            <v>31.61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B1290" t="str">
            <v>Power Systems</v>
          </cell>
          <cell r="C1290">
            <v>692</v>
          </cell>
          <cell r="D1290" t="str">
            <v>A &amp; G</v>
          </cell>
          <cell r="E1290">
            <v>6921</v>
          </cell>
          <cell r="F1290" t="str">
            <v>Pds &amp; Cntl - Siting</v>
          </cell>
          <cell r="G1290" t="str">
            <v>XM</v>
          </cell>
          <cell r="H1290" t="str">
            <v>M</v>
          </cell>
          <cell r="I1290" t="str">
            <v>01T95</v>
          </cell>
          <cell r="J1290" t="str">
            <v>POWER DELIVERY PROJECT MGR II</v>
          </cell>
          <cell r="K1290">
            <v>1</v>
          </cell>
          <cell r="L1290">
            <v>48.7</v>
          </cell>
          <cell r="M1290">
            <v>48.7</v>
          </cell>
          <cell r="N1290" t="str">
            <v>A &amp; G</v>
          </cell>
          <cell r="O1290">
            <v>48.7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B1291" t="str">
            <v>Power Systems</v>
          </cell>
          <cell r="C1291">
            <v>692</v>
          </cell>
          <cell r="D1291" t="str">
            <v>A &amp; G</v>
          </cell>
          <cell r="E1291">
            <v>6921</v>
          </cell>
          <cell r="F1291" t="str">
            <v>Pds &amp; Cntl - Siting</v>
          </cell>
          <cell r="G1291" t="str">
            <v>XM</v>
          </cell>
          <cell r="H1291" t="str">
            <v>I</v>
          </cell>
          <cell r="I1291" t="str">
            <v>01TA9</v>
          </cell>
          <cell r="J1291" t="str">
            <v>SR ENVIRONMENTAL SPECIALIST</v>
          </cell>
          <cell r="K1291">
            <v>1</v>
          </cell>
          <cell r="L1291">
            <v>36.35</v>
          </cell>
          <cell r="M1291">
            <v>36.35</v>
          </cell>
          <cell r="N1291" t="str">
            <v>A &amp; G</v>
          </cell>
          <cell r="O1291">
            <v>36.35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B1292" t="str">
            <v>Power Systems</v>
          </cell>
          <cell r="C1292">
            <v>692</v>
          </cell>
          <cell r="D1292" t="str">
            <v>A &amp; G</v>
          </cell>
          <cell r="E1292">
            <v>6880</v>
          </cell>
          <cell r="F1292" t="str">
            <v>Pds &amp; Cntl - Draft/Recd</v>
          </cell>
          <cell r="G1292" t="str">
            <v>XM</v>
          </cell>
          <cell r="H1292" t="str">
            <v>S</v>
          </cell>
          <cell r="I1292" t="str">
            <v>01TE5</v>
          </cell>
          <cell r="J1292" t="str">
            <v>SUPV RECORDS &amp; DRAFTING SERVIC</v>
          </cell>
          <cell r="K1292">
            <v>1</v>
          </cell>
          <cell r="L1292">
            <v>36.56</v>
          </cell>
          <cell r="M1292">
            <v>36.56</v>
          </cell>
          <cell r="N1292" t="str">
            <v>A &amp; G</v>
          </cell>
          <cell r="O1292">
            <v>36.56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B1293" t="str">
            <v>Power Systems</v>
          </cell>
          <cell r="C1293">
            <v>692</v>
          </cell>
          <cell r="D1293" t="str">
            <v>A &amp; G</v>
          </cell>
          <cell r="E1293">
            <v>6921</v>
          </cell>
          <cell r="F1293" t="str">
            <v>Pds &amp; Cntl - Siting</v>
          </cell>
          <cell r="G1293" t="str">
            <v>XM</v>
          </cell>
          <cell r="H1293" t="str">
            <v>I</v>
          </cell>
          <cell r="I1293" t="str">
            <v>01TJ5</v>
          </cell>
          <cell r="J1293" t="str">
            <v>SR ENGINEER POWER DELIVERY</v>
          </cell>
          <cell r="K1293">
            <v>1</v>
          </cell>
          <cell r="L1293">
            <v>38.46</v>
          </cell>
          <cell r="M1293">
            <v>38.46</v>
          </cell>
          <cell r="N1293" t="str">
            <v>A &amp; G</v>
          </cell>
          <cell r="O1293">
            <v>38.46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B1294" t="str">
            <v>Power Systems</v>
          </cell>
          <cell r="C1294">
            <v>692</v>
          </cell>
          <cell r="D1294" t="str">
            <v>A &amp; G</v>
          </cell>
          <cell r="E1294">
            <v>6921</v>
          </cell>
          <cell r="F1294" t="str">
            <v>Pds &amp; Cntl - Siting</v>
          </cell>
          <cell r="G1294" t="str">
            <v>XM</v>
          </cell>
          <cell r="H1294" t="str">
            <v>I</v>
          </cell>
          <cell r="I1294" t="str">
            <v>01TK5</v>
          </cell>
          <cell r="J1294" t="str">
            <v>ENGINEER I POWER DELIVERY</v>
          </cell>
          <cell r="K1294">
            <v>1</v>
          </cell>
          <cell r="L1294">
            <v>30.83</v>
          </cell>
          <cell r="M1294">
            <v>30.83</v>
          </cell>
          <cell r="N1294" t="str">
            <v>A &amp; G</v>
          </cell>
          <cell r="O1294">
            <v>30.83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</row>
        <row r="1295">
          <cell r="B1295" t="str">
            <v>Power Systems</v>
          </cell>
          <cell r="C1295">
            <v>692</v>
          </cell>
          <cell r="D1295" t="str">
            <v>A &amp; G</v>
          </cell>
          <cell r="E1295">
            <v>6924</v>
          </cell>
          <cell r="F1295" t="str">
            <v>Proj Ctrl - Delivery Assurance</v>
          </cell>
          <cell r="G1295" t="str">
            <v>XM</v>
          </cell>
          <cell r="H1295" t="str">
            <v>S</v>
          </cell>
          <cell r="I1295" t="str">
            <v>01TPA</v>
          </cell>
          <cell r="J1295" t="str">
            <v>COST &amp; SCHEDULING SUPV</v>
          </cell>
          <cell r="K1295">
            <v>1</v>
          </cell>
          <cell r="L1295">
            <v>42.24</v>
          </cell>
          <cell r="M1295">
            <v>42.24</v>
          </cell>
          <cell r="N1295" t="str">
            <v>A &amp; G</v>
          </cell>
          <cell r="O1295">
            <v>42.24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</row>
        <row r="1296">
          <cell r="B1296" t="str">
            <v>Power Systems</v>
          </cell>
          <cell r="C1296">
            <v>692</v>
          </cell>
          <cell r="D1296" t="str">
            <v>A &amp; G</v>
          </cell>
          <cell r="E1296">
            <v>6880</v>
          </cell>
          <cell r="F1296" t="str">
            <v>Pds &amp; Cntl - Draft/Recd</v>
          </cell>
          <cell r="G1296" t="str">
            <v>NB</v>
          </cell>
          <cell r="H1296" t="str">
            <v>I</v>
          </cell>
          <cell r="I1296" t="str">
            <v>01X62</v>
          </cell>
          <cell r="J1296" t="str">
            <v>ADMINISTRATIVE SPECIALIST II</v>
          </cell>
          <cell r="K1296">
            <v>1</v>
          </cell>
          <cell r="L1296">
            <v>14.51</v>
          </cell>
          <cell r="M1296">
            <v>14.51</v>
          </cell>
          <cell r="N1296" t="str">
            <v>A &amp; G</v>
          </cell>
          <cell r="O1296">
            <v>14.51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</row>
        <row r="1297">
          <cell r="B1297" t="str">
            <v>Power Systems</v>
          </cell>
          <cell r="C1297">
            <v>692</v>
          </cell>
          <cell r="D1297" t="str">
            <v>A &amp; G</v>
          </cell>
          <cell r="E1297">
            <v>6880</v>
          </cell>
          <cell r="F1297" t="str">
            <v>Pds &amp; Cntl - Draft/Recd</v>
          </cell>
          <cell r="G1297" t="str">
            <v>NB</v>
          </cell>
          <cell r="H1297" t="str">
            <v>I</v>
          </cell>
          <cell r="I1297" t="str">
            <v>01X62</v>
          </cell>
          <cell r="J1297" t="str">
            <v>ADMINISTRATIVE SPECIALIST II</v>
          </cell>
          <cell r="K1297">
            <v>1</v>
          </cell>
          <cell r="L1297">
            <v>14.64</v>
          </cell>
          <cell r="M1297">
            <v>14.64</v>
          </cell>
          <cell r="N1297" t="str">
            <v>A &amp; G</v>
          </cell>
          <cell r="O1297">
            <v>14.64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</row>
        <row r="1298">
          <cell r="B1298" t="str">
            <v>Power Systems</v>
          </cell>
          <cell r="C1298">
            <v>692</v>
          </cell>
          <cell r="D1298" t="str">
            <v>A &amp; G</v>
          </cell>
          <cell r="E1298">
            <v>6880</v>
          </cell>
          <cell r="F1298" t="str">
            <v>Pds &amp; Cntl - Draft/Recd</v>
          </cell>
          <cell r="G1298" t="str">
            <v>NB</v>
          </cell>
          <cell r="H1298" t="str">
            <v>I</v>
          </cell>
          <cell r="I1298" t="str">
            <v>01XE1</v>
          </cell>
          <cell r="J1298" t="str">
            <v>SR CAD TECHNICIAN</v>
          </cell>
          <cell r="K1298">
            <v>1</v>
          </cell>
          <cell r="L1298">
            <v>23.25</v>
          </cell>
          <cell r="M1298">
            <v>23.25</v>
          </cell>
          <cell r="N1298" t="str">
            <v>A &amp; G</v>
          </cell>
          <cell r="O1298">
            <v>23.25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B1299" t="str">
            <v>Power Systems</v>
          </cell>
          <cell r="C1299">
            <v>708</v>
          </cell>
          <cell r="D1299" t="str">
            <v>Not A &amp; G</v>
          </cell>
          <cell r="E1299">
            <v>7008</v>
          </cell>
          <cell r="F1299" t="str">
            <v>South Region Fleet Services</v>
          </cell>
          <cell r="G1299" t="str">
            <v>XM</v>
          </cell>
          <cell r="H1299" t="str">
            <v>S</v>
          </cell>
          <cell r="I1299" t="str">
            <v>01E6G</v>
          </cell>
          <cell r="J1299" t="str">
            <v>FLEET SERVICES AREA SUPV</v>
          </cell>
          <cell r="K1299">
            <v>1</v>
          </cell>
          <cell r="L1299">
            <v>26.63</v>
          </cell>
          <cell r="M1299">
            <v>26.63</v>
          </cell>
          <cell r="N1299" t="str">
            <v>Fleet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26.63</v>
          </cell>
        </row>
        <row r="1300">
          <cell r="B1300" t="str">
            <v>Power Systems</v>
          </cell>
          <cell r="C1300">
            <v>708</v>
          </cell>
          <cell r="D1300" t="str">
            <v>Not A &amp; G</v>
          </cell>
          <cell r="E1300">
            <v>7008</v>
          </cell>
          <cell r="F1300" t="str">
            <v>South Region Fleet Services</v>
          </cell>
          <cell r="G1300" t="str">
            <v>XM</v>
          </cell>
          <cell r="H1300" t="str">
            <v>S</v>
          </cell>
          <cell r="I1300" t="str">
            <v>01E6G</v>
          </cell>
          <cell r="J1300" t="str">
            <v>FLEET SERVICES AREA SUPV</v>
          </cell>
          <cell r="K1300">
            <v>1</v>
          </cell>
          <cell r="L1300">
            <v>29.38</v>
          </cell>
          <cell r="M1300">
            <v>29.38</v>
          </cell>
          <cell r="N1300" t="str">
            <v>Fleet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29.38</v>
          </cell>
        </row>
        <row r="1301">
          <cell r="B1301" t="str">
            <v>Power Systems</v>
          </cell>
          <cell r="C1301">
            <v>708</v>
          </cell>
          <cell r="D1301" t="str">
            <v>Not A &amp; G</v>
          </cell>
          <cell r="E1301">
            <v>7008</v>
          </cell>
          <cell r="F1301" t="str">
            <v>South Region Fleet Services</v>
          </cell>
          <cell r="G1301" t="str">
            <v>XM</v>
          </cell>
          <cell r="H1301" t="str">
            <v>S</v>
          </cell>
          <cell r="I1301" t="str">
            <v>01E6G</v>
          </cell>
          <cell r="J1301" t="str">
            <v>FLEET SERVICES AREA SUPV</v>
          </cell>
          <cell r="K1301">
            <v>1</v>
          </cell>
          <cell r="L1301">
            <v>30.09</v>
          </cell>
          <cell r="M1301">
            <v>30.09</v>
          </cell>
          <cell r="N1301" t="str">
            <v>Fleet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30.09</v>
          </cell>
        </row>
        <row r="1302">
          <cell r="B1302" t="str">
            <v>Power Systems</v>
          </cell>
          <cell r="C1302">
            <v>708</v>
          </cell>
          <cell r="D1302" t="str">
            <v>Not A &amp; G</v>
          </cell>
          <cell r="E1302">
            <v>7008</v>
          </cell>
          <cell r="F1302" t="str">
            <v>South Region Fleet Services</v>
          </cell>
          <cell r="G1302" t="str">
            <v>XM</v>
          </cell>
          <cell r="H1302" t="str">
            <v>S</v>
          </cell>
          <cell r="I1302" t="str">
            <v>01E6G</v>
          </cell>
          <cell r="J1302" t="str">
            <v>FLEET SERVICES AREA SUPV</v>
          </cell>
          <cell r="K1302">
            <v>1</v>
          </cell>
          <cell r="L1302">
            <v>30.1</v>
          </cell>
          <cell r="M1302">
            <v>30.1</v>
          </cell>
          <cell r="N1302" t="str">
            <v>Fleet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30.1</v>
          </cell>
        </row>
        <row r="1303">
          <cell r="B1303" t="str">
            <v>Power Systems</v>
          </cell>
          <cell r="C1303">
            <v>708</v>
          </cell>
          <cell r="D1303" t="str">
            <v>Not A &amp; G</v>
          </cell>
          <cell r="E1303">
            <v>7008</v>
          </cell>
          <cell r="F1303" t="str">
            <v>South Region Fleet Services</v>
          </cell>
          <cell r="G1303" t="str">
            <v>XM</v>
          </cell>
          <cell r="H1303" t="str">
            <v>I</v>
          </cell>
          <cell r="I1303" t="str">
            <v>01E6N</v>
          </cell>
          <cell r="J1303" t="str">
            <v>FLEET MAINTENANCE SPECIALIST I</v>
          </cell>
          <cell r="K1303">
            <v>1</v>
          </cell>
          <cell r="L1303">
            <v>28</v>
          </cell>
          <cell r="M1303">
            <v>28</v>
          </cell>
          <cell r="N1303" t="str">
            <v>Fleet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28</v>
          </cell>
        </row>
        <row r="1304">
          <cell r="B1304" t="str">
            <v>Power Systems</v>
          </cell>
          <cell r="C1304">
            <v>708</v>
          </cell>
          <cell r="D1304" t="str">
            <v>Not A &amp; G</v>
          </cell>
          <cell r="E1304">
            <v>7008</v>
          </cell>
          <cell r="F1304" t="str">
            <v>South Region Fleet Services</v>
          </cell>
          <cell r="G1304" t="str">
            <v>XM</v>
          </cell>
          <cell r="H1304" t="str">
            <v>M</v>
          </cell>
          <cell r="I1304" t="str">
            <v>01EK3</v>
          </cell>
          <cell r="J1304" t="str">
            <v>FLEET SERVICES REGIONAL MGR</v>
          </cell>
          <cell r="K1304">
            <v>1</v>
          </cell>
          <cell r="L1304">
            <v>37.590000000000003</v>
          </cell>
          <cell r="M1304">
            <v>37.590000000000003</v>
          </cell>
          <cell r="N1304" t="str">
            <v>Fleet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37.590000000000003</v>
          </cell>
        </row>
        <row r="1305">
          <cell r="B1305" t="str">
            <v>Power Systems</v>
          </cell>
          <cell r="C1305">
            <v>708</v>
          </cell>
          <cell r="D1305" t="str">
            <v>Not A &amp; G</v>
          </cell>
          <cell r="E1305">
            <v>7008</v>
          </cell>
          <cell r="F1305" t="str">
            <v>South Region Fleet Services</v>
          </cell>
          <cell r="G1305" t="str">
            <v>XM</v>
          </cell>
          <cell r="H1305" t="str">
            <v>I</v>
          </cell>
          <cell r="I1305" t="str">
            <v>01ME4</v>
          </cell>
          <cell r="J1305" t="str">
            <v>ASSOCIATE DISTRIBUTION ANALYST</v>
          </cell>
          <cell r="K1305">
            <v>1</v>
          </cell>
          <cell r="L1305">
            <v>21.46</v>
          </cell>
          <cell r="M1305">
            <v>21.46</v>
          </cell>
          <cell r="N1305" t="str">
            <v>Fleet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21.46</v>
          </cell>
        </row>
        <row r="1306">
          <cell r="B1306" t="str">
            <v>Power Systems</v>
          </cell>
          <cell r="C1306">
            <v>708</v>
          </cell>
          <cell r="D1306" t="str">
            <v>Not A &amp; G</v>
          </cell>
          <cell r="E1306">
            <v>7008</v>
          </cell>
          <cell r="F1306" t="str">
            <v>South Region Fleet Services</v>
          </cell>
          <cell r="G1306" t="str">
            <v>NB</v>
          </cell>
          <cell r="H1306" t="str">
            <v>I</v>
          </cell>
          <cell r="I1306" t="str">
            <v>01QH6</v>
          </cell>
          <cell r="J1306" t="str">
            <v>ASSOCIATE AUTOMOTIVE TECHNICIA</v>
          </cell>
          <cell r="K1306">
            <v>1</v>
          </cell>
          <cell r="L1306">
            <v>13.75</v>
          </cell>
          <cell r="M1306">
            <v>13.75</v>
          </cell>
          <cell r="N1306" t="str">
            <v>Fleet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13.75</v>
          </cell>
        </row>
        <row r="1307">
          <cell r="B1307" t="str">
            <v>Power Systems</v>
          </cell>
          <cell r="C1307">
            <v>708</v>
          </cell>
          <cell r="D1307" t="str">
            <v>Not A &amp; G</v>
          </cell>
          <cell r="E1307">
            <v>7008</v>
          </cell>
          <cell r="F1307" t="str">
            <v>South Region Fleet Services</v>
          </cell>
          <cell r="G1307" t="str">
            <v>NB</v>
          </cell>
          <cell r="H1307" t="str">
            <v>I</v>
          </cell>
          <cell r="I1307" t="str">
            <v>01QH6</v>
          </cell>
          <cell r="J1307" t="str">
            <v>ASSOCIATE AUTOMOTIVE TECHNICIA</v>
          </cell>
          <cell r="K1307">
            <v>1</v>
          </cell>
          <cell r="L1307">
            <v>18.440000000000001</v>
          </cell>
          <cell r="M1307">
            <v>18.440000000000001</v>
          </cell>
          <cell r="N1307" t="str">
            <v>Fleet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18.440000000000001</v>
          </cell>
        </row>
        <row r="1308">
          <cell r="B1308" t="str">
            <v>Power Systems</v>
          </cell>
          <cell r="C1308">
            <v>708</v>
          </cell>
          <cell r="D1308" t="str">
            <v>Not A &amp; G</v>
          </cell>
          <cell r="E1308">
            <v>7008</v>
          </cell>
          <cell r="F1308" t="str">
            <v>South Region Fleet Services</v>
          </cell>
          <cell r="G1308" t="str">
            <v>NB</v>
          </cell>
          <cell r="H1308" t="str">
            <v>I</v>
          </cell>
          <cell r="I1308" t="str">
            <v>01QH7</v>
          </cell>
          <cell r="J1308" t="str">
            <v>AUTOMOTIVE TECHNICIAN</v>
          </cell>
          <cell r="K1308">
            <v>1</v>
          </cell>
          <cell r="L1308">
            <v>16.059999999999999</v>
          </cell>
          <cell r="M1308">
            <v>16.059999999999999</v>
          </cell>
          <cell r="N1308" t="str">
            <v>Fleet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16.059999999999999</v>
          </cell>
        </row>
        <row r="1309">
          <cell r="B1309" t="str">
            <v>Power Systems</v>
          </cell>
          <cell r="C1309">
            <v>708</v>
          </cell>
          <cell r="D1309" t="str">
            <v>Not A &amp; G</v>
          </cell>
          <cell r="E1309">
            <v>7008</v>
          </cell>
          <cell r="F1309" t="str">
            <v>South Region Fleet Services</v>
          </cell>
          <cell r="G1309" t="str">
            <v>NB</v>
          </cell>
          <cell r="H1309" t="str">
            <v>I</v>
          </cell>
          <cell r="I1309" t="str">
            <v>01QH7</v>
          </cell>
          <cell r="J1309" t="str">
            <v>AUTOMOTIVE TECHNICIAN</v>
          </cell>
          <cell r="K1309">
            <v>2</v>
          </cell>
          <cell r="L1309">
            <v>16.25</v>
          </cell>
          <cell r="M1309">
            <v>32.5</v>
          </cell>
          <cell r="N1309" t="str">
            <v>Fleet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32.5</v>
          </cell>
        </row>
        <row r="1310">
          <cell r="B1310" t="str">
            <v>Power Systems</v>
          </cell>
          <cell r="C1310">
            <v>708</v>
          </cell>
          <cell r="D1310" t="str">
            <v>Not A &amp; G</v>
          </cell>
          <cell r="E1310">
            <v>7008</v>
          </cell>
          <cell r="F1310" t="str">
            <v>South Region Fleet Services</v>
          </cell>
          <cell r="G1310" t="str">
            <v>NB</v>
          </cell>
          <cell r="H1310" t="str">
            <v>I</v>
          </cell>
          <cell r="I1310" t="str">
            <v>01QH7</v>
          </cell>
          <cell r="J1310" t="str">
            <v>AUTOMOTIVE TECHNICIAN</v>
          </cell>
          <cell r="K1310">
            <v>2</v>
          </cell>
          <cell r="L1310">
            <v>16.5</v>
          </cell>
          <cell r="M1310">
            <v>33</v>
          </cell>
          <cell r="N1310" t="str">
            <v>Fleet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33</v>
          </cell>
        </row>
        <row r="1311">
          <cell r="B1311" t="str">
            <v>Power Systems</v>
          </cell>
          <cell r="C1311">
            <v>708</v>
          </cell>
          <cell r="D1311" t="str">
            <v>Not A &amp; G</v>
          </cell>
          <cell r="E1311">
            <v>7008</v>
          </cell>
          <cell r="F1311" t="str">
            <v>South Region Fleet Services</v>
          </cell>
          <cell r="G1311" t="str">
            <v>NB</v>
          </cell>
          <cell r="H1311" t="str">
            <v>I</v>
          </cell>
          <cell r="I1311" t="str">
            <v>01QH7</v>
          </cell>
          <cell r="J1311" t="str">
            <v>AUTOMOTIVE TECHNICIAN</v>
          </cell>
          <cell r="K1311">
            <v>1</v>
          </cell>
          <cell r="L1311">
            <v>16.600000000000001</v>
          </cell>
          <cell r="M1311">
            <v>16.600000000000001</v>
          </cell>
          <cell r="N1311" t="str">
            <v>Fleet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16.600000000000001</v>
          </cell>
        </row>
        <row r="1312">
          <cell r="B1312" t="str">
            <v>Power Systems</v>
          </cell>
          <cell r="C1312">
            <v>708</v>
          </cell>
          <cell r="D1312" t="str">
            <v>Not A &amp; G</v>
          </cell>
          <cell r="E1312">
            <v>7008</v>
          </cell>
          <cell r="F1312" t="str">
            <v>South Region Fleet Services</v>
          </cell>
          <cell r="G1312" t="str">
            <v>NB</v>
          </cell>
          <cell r="H1312" t="str">
            <v>I</v>
          </cell>
          <cell r="I1312" t="str">
            <v>01QH7</v>
          </cell>
          <cell r="J1312" t="str">
            <v>AUTOMOTIVE TECHNICIAN</v>
          </cell>
          <cell r="K1312">
            <v>1</v>
          </cell>
          <cell r="L1312">
            <v>17.25</v>
          </cell>
          <cell r="M1312">
            <v>17.25</v>
          </cell>
          <cell r="N1312" t="str">
            <v>Fleet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17.25</v>
          </cell>
        </row>
        <row r="1313">
          <cell r="B1313" t="str">
            <v>Power Systems</v>
          </cell>
          <cell r="C1313">
            <v>708</v>
          </cell>
          <cell r="D1313" t="str">
            <v>Not A &amp; G</v>
          </cell>
          <cell r="E1313">
            <v>7008</v>
          </cell>
          <cell r="F1313" t="str">
            <v>South Region Fleet Services</v>
          </cell>
          <cell r="G1313" t="str">
            <v>NB</v>
          </cell>
          <cell r="H1313" t="str">
            <v>I</v>
          </cell>
          <cell r="I1313" t="str">
            <v>01QH7</v>
          </cell>
          <cell r="J1313" t="str">
            <v>AUTOMOTIVE TECHNICIAN</v>
          </cell>
          <cell r="K1313">
            <v>1</v>
          </cell>
          <cell r="L1313">
            <v>17.63</v>
          </cell>
          <cell r="M1313">
            <v>17.63</v>
          </cell>
          <cell r="N1313" t="str">
            <v>Fleet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17.63</v>
          </cell>
        </row>
        <row r="1314">
          <cell r="B1314" t="str">
            <v>Power Systems</v>
          </cell>
          <cell r="C1314">
            <v>708</v>
          </cell>
          <cell r="D1314" t="str">
            <v>Not A &amp; G</v>
          </cell>
          <cell r="E1314">
            <v>7008</v>
          </cell>
          <cell r="F1314" t="str">
            <v>South Region Fleet Services</v>
          </cell>
          <cell r="G1314" t="str">
            <v>NB</v>
          </cell>
          <cell r="H1314" t="str">
            <v>I</v>
          </cell>
          <cell r="I1314" t="str">
            <v>01QH7</v>
          </cell>
          <cell r="J1314" t="str">
            <v>AUTOMOTIVE TECHNICIAN</v>
          </cell>
          <cell r="K1314">
            <v>1</v>
          </cell>
          <cell r="L1314">
            <v>17.91</v>
          </cell>
          <cell r="M1314">
            <v>17.91</v>
          </cell>
          <cell r="N1314" t="str">
            <v>Fleet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17.91</v>
          </cell>
        </row>
        <row r="1315">
          <cell r="B1315" t="str">
            <v>Power Systems</v>
          </cell>
          <cell r="C1315">
            <v>708</v>
          </cell>
          <cell r="D1315" t="str">
            <v>Not A &amp; G</v>
          </cell>
          <cell r="E1315">
            <v>7008</v>
          </cell>
          <cell r="F1315" t="str">
            <v>South Region Fleet Services</v>
          </cell>
          <cell r="G1315" t="str">
            <v>NB</v>
          </cell>
          <cell r="H1315" t="str">
            <v>I</v>
          </cell>
          <cell r="I1315" t="str">
            <v>01QH7</v>
          </cell>
          <cell r="J1315" t="str">
            <v>AUTOMOTIVE TECHNICIAN</v>
          </cell>
          <cell r="K1315">
            <v>1</v>
          </cell>
          <cell r="L1315">
            <v>18.399999999999999</v>
          </cell>
          <cell r="M1315">
            <v>18.399999999999999</v>
          </cell>
          <cell r="N1315" t="str">
            <v>Fleet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18.399999999999999</v>
          </cell>
        </row>
        <row r="1316">
          <cell r="B1316" t="str">
            <v>Power Systems</v>
          </cell>
          <cell r="C1316">
            <v>708</v>
          </cell>
          <cell r="D1316" t="str">
            <v>Not A &amp; G</v>
          </cell>
          <cell r="E1316">
            <v>7008</v>
          </cell>
          <cell r="F1316" t="str">
            <v>South Region Fleet Services</v>
          </cell>
          <cell r="G1316" t="str">
            <v>NB</v>
          </cell>
          <cell r="H1316" t="str">
            <v>I</v>
          </cell>
          <cell r="I1316" t="str">
            <v>01QH7</v>
          </cell>
          <cell r="J1316" t="str">
            <v>AUTOMOTIVE TECHNICIAN</v>
          </cell>
          <cell r="K1316">
            <v>1</v>
          </cell>
          <cell r="L1316">
            <v>18.579999999999998</v>
          </cell>
          <cell r="M1316">
            <v>18.579999999999998</v>
          </cell>
          <cell r="N1316" t="str">
            <v>Fleet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18.579999999999998</v>
          </cell>
        </row>
        <row r="1317">
          <cell r="B1317" t="str">
            <v>Power Systems</v>
          </cell>
          <cell r="C1317">
            <v>708</v>
          </cell>
          <cell r="D1317" t="str">
            <v>Not A &amp; G</v>
          </cell>
          <cell r="E1317">
            <v>7008</v>
          </cell>
          <cell r="F1317" t="str">
            <v>South Region Fleet Services</v>
          </cell>
          <cell r="G1317" t="str">
            <v>NB</v>
          </cell>
          <cell r="H1317" t="str">
            <v>I</v>
          </cell>
          <cell r="I1317" t="str">
            <v>01QH7</v>
          </cell>
          <cell r="J1317" t="str">
            <v>AUTOMOTIVE TECHNICIAN</v>
          </cell>
          <cell r="K1317">
            <v>1</v>
          </cell>
          <cell r="L1317">
            <v>18.809999999999999</v>
          </cell>
          <cell r="M1317">
            <v>18.809999999999999</v>
          </cell>
          <cell r="N1317" t="str">
            <v>Fleet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18.809999999999999</v>
          </cell>
        </row>
        <row r="1318">
          <cell r="B1318" t="str">
            <v>Power Systems</v>
          </cell>
          <cell r="C1318">
            <v>708</v>
          </cell>
          <cell r="D1318" t="str">
            <v>Not A &amp; G</v>
          </cell>
          <cell r="E1318">
            <v>7008</v>
          </cell>
          <cell r="F1318" t="str">
            <v>South Region Fleet Services</v>
          </cell>
          <cell r="G1318" t="str">
            <v>NB</v>
          </cell>
          <cell r="H1318" t="str">
            <v>I</v>
          </cell>
          <cell r="I1318" t="str">
            <v>01QH7</v>
          </cell>
          <cell r="J1318" t="str">
            <v>AUTOMOTIVE TECHNICIAN</v>
          </cell>
          <cell r="K1318">
            <v>1</v>
          </cell>
          <cell r="L1318">
            <v>19.04</v>
          </cell>
          <cell r="M1318">
            <v>19.04</v>
          </cell>
          <cell r="N1318" t="str">
            <v>Fleet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19.04</v>
          </cell>
        </row>
        <row r="1319">
          <cell r="B1319" t="str">
            <v>Power Systems</v>
          </cell>
          <cell r="C1319">
            <v>708</v>
          </cell>
          <cell r="D1319" t="str">
            <v>Not A &amp; G</v>
          </cell>
          <cell r="E1319">
            <v>7008</v>
          </cell>
          <cell r="F1319" t="str">
            <v>South Region Fleet Services</v>
          </cell>
          <cell r="G1319" t="str">
            <v>NB</v>
          </cell>
          <cell r="H1319" t="str">
            <v>I</v>
          </cell>
          <cell r="I1319" t="str">
            <v>01QH7</v>
          </cell>
          <cell r="J1319" t="str">
            <v>AUTOMOTIVE TECHNICIAN</v>
          </cell>
          <cell r="K1319">
            <v>1</v>
          </cell>
          <cell r="L1319">
            <v>19.21</v>
          </cell>
          <cell r="M1319">
            <v>19.21</v>
          </cell>
          <cell r="N1319" t="str">
            <v>Fleet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19.21</v>
          </cell>
        </row>
        <row r="1320">
          <cell r="B1320" t="str">
            <v>Power Systems</v>
          </cell>
          <cell r="C1320">
            <v>708</v>
          </cell>
          <cell r="D1320" t="str">
            <v>Not A &amp; G</v>
          </cell>
          <cell r="E1320">
            <v>7008</v>
          </cell>
          <cell r="F1320" t="str">
            <v>South Region Fleet Services</v>
          </cell>
          <cell r="G1320" t="str">
            <v>NB</v>
          </cell>
          <cell r="H1320" t="str">
            <v>I</v>
          </cell>
          <cell r="I1320" t="str">
            <v>01QH7</v>
          </cell>
          <cell r="J1320" t="str">
            <v>AUTOMOTIVE TECHNICIAN</v>
          </cell>
          <cell r="K1320">
            <v>1</v>
          </cell>
          <cell r="L1320">
            <v>19.73</v>
          </cell>
          <cell r="M1320">
            <v>19.73</v>
          </cell>
          <cell r="N1320" t="str">
            <v>Fleet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19.73</v>
          </cell>
        </row>
        <row r="1321">
          <cell r="B1321" t="str">
            <v>Power Systems</v>
          </cell>
          <cell r="C1321">
            <v>708</v>
          </cell>
          <cell r="D1321" t="str">
            <v>Not A &amp; G</v>
          </cell>
          <cell r="E1321">
            <v>7008</v>
          </cell>
          <cell r="F1321" t="str">
            <v>South Region Fleet Services</v>
          </cell>
          <cell r="G1321" t="str">
            <v>NB</v>
          </cell>
          <cell r="H1321" t="str">
            <v>I</v>
          </cell>
          <cell r="I1321" t="str">
            <v>01QH7</v>
          </cell>
          <cell r="J1321" t="str">
            <v>AUTOMOTIVE TECHNICIAN</v>
          </cell>
          <cell r="K1321">
            <v>1</v>
          </cell>
          <cell r="L1321">
            <v>23.25</v>
          </cell>
          <cell r="M1321">
            <v>23.25</v>
          </cell>
          <cell r="N1321" t="str">
            <v>Fleet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23.25</v>
          </cell>
        </row>
        <row r="1322">
          <cell r="B1322" t="str">
            <v>Power Systems</v>
          </cell>
          <cell r="C1322">
            <v>708</v>
          </cell>
          <cell r="D1322" t="str">
            <v>Not A &amp; G</v>
          </cell>
          <cell r="E1322">
            <v>7008</v>
          </cell>
          <cell r="F1322" t="str">
            <v>South Region Fleet Services</v>
          </cell>
          <cell r="G1322" t="str">
            <v>NB</v>
          </cell>
          <cell r="H1322" t="str">
            <v>I</v>
          </cell>
          <cell r="I1322" t="str">
            <v>01QH8</v>
          </cell>
          <cell r="J1322" t="str">
            <v>SR AUTOMOTIVE TECHNICIAN</v>
          </cell>
          <cell r="K1322">
            <v>1</v>
          </cell>
          <cell r="L1322">
            <v>19.690000000000001</v>
          </cell>
          <cell r="M1322">
            <v>19.690000000000001</v>
          </cell>
          <cell r="N1322" t="str">
            <v>Fleet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19.690000000000001</v>
          </cell>
        </row>
        <row r="1323">
          <cell r="B1323" t="str">
            <v>Power Systems</v>
          </cell>
          <cell r="C1323">
            <v>708</v>
          </cell>
          <cell r="D1323" t="str">
            <v>Not A &amp; G</v>
          </cell>
          <cell r="E1323">
            <v>7008</v>
          </cell>
          <cell r="F1323" t="str">
            <v>South Region Fleet Services</v>
          </cell>
          <cell r="G1323" t="str">
            <v>NB</v>
          </cell>
          <cell r="H1323" t="str">
            <v>I</v>
          </cell>
          <cell r="I1323" t="str">
            <v>01QH8</v>
          </cell>
          <cell r="J1323" t="str">
            <v>SR AUTOMOTIVE TECHNICIAN</v>
          </cell>
          <cell r="K1323">
            <v>1</v>
          </cell>
          <cell r="L1323">
            <v>19.75</v>
          </cell>
          <cell r="M1323">
            <v>19.75</v>
          </cell>
          <cell r="N1323" t="str">
            <v>Fleet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19.75</v>
          </cell>
        </row>
        <row r="1324">
          <cell r="B1324" t="str">
            <v>Power Systems</v>
          </cell>
          <cell r="C1324">
            <v>708</v>
          </cell>
          <cell r="D1324" t="str">
            <v>Not A &amp; G</v>
          </cell>
          <cell r="E1324">
            <v>7008</v>
          </cell>
          <cell r="F1324" t="str">
            <v>South Region Fleet Services</v>
          </cell>
          <cell r="G1324" t="str">
            <v>NB</v>
          </cell>
          <cell r="H1324" t="str">
            <v>I</v>
          </cell>
          <cell r="I1324" t="str">
            <v>01QH8</v>
          </cell>
          <cell r="J1324" t="str">
            <v>SR AUTOMOTIVE TECHNICIAN</v>
          </cell>
          <cell r="K1324">
            <v>1</v>
          </cell>
          <cell r="L1324">
            <v>20.28</v>
          </cell>
          <cell r="M1324">
            <v>20.28</v>
          </cell>
          <cell r="N1324" t="str">
            <v>Fleet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20.28</v>
          </cell>
        </row>
        <row r="1325">
          <cell r="B1325" t="str">
            <v>Power Systems</v>
          </cell>
          <cell r="C1325">
            <v>708</v>
          </cell>
          <cell r="D1325" t="str">
            <v>Not A &amp; G</v>
          </cell>
          <cell r="E1325">
            <v>7008</v>
          </cell>
          <cell r="F1325" t="str">
            <v>South Region Fleet Services</v>
          </cell>
          <cell r="G1325" t="str">
            <v>NB</v>
          </cell>
          <cell r="H1325" t="str">
            <v>I</v>
          </cell>
          <cell r="I1325" t="str">
            <v>01QH8</v>
          </cell>
          <cell r="J1325" t="str">
            <v>SR AUTOMOTIVE TECHNICIAN</v>
          </cell>
          <cell r="K1325">
            <v>1</v>
          </cell>
          <cell r="L1325">
            <v>20.309999999999999</v>
          </cell>
          <cell r="M1325">
            <v>20.309999999999999</v>
          </cell>
          <cell r="N1325" t="str">
            <v>Fleet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20.309999999999999</v>
          </cell>
        </row>
        <row r="1326">
          <cell r="B1326" t="str">
            <v>Power Systems</v>
          </cell>
          <cell r="C1326">
            <v>708</v>
          </cell>
          <cell r="D1326" t="str">
            <v>Not A &amp; G</v>
          </cell>
          <cell r="E1326">
            <v>7008</v>
          </cell>
          <cell r="F1326" t="str">
            <v>South Region Fleet Services</v>
          </cell>
          <cell r="G1326" t="str">
            <v>NB</v>
          </cell>
          <cell r="H1326" t="str">
            <v>I</v>
          </cell>
          <cell r="I1326" t="str">
            <v>01QH8</v>
          </cell>
          <cell r="J1326" t="str">
            <v>SR AUTOMOTIVE TECHNICIAN</v>
          </cell>
          <cell r="K1326">
            <v>1</v>
          </cell>
          <cell r="L1326">
            <v>20.36</v>
          </cell>
          <cell r="M1326">
            <v>20.36</v>
          </cell>
          <cell r="N1326" t="str">
            <v>Fleet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20.36</v>
          </cell>
        </row>
        <row r="1327">
          <cell r="B1327" t="str">
            <v>Power Systems</v>
          </cell>
          <cell r="C1327">
            <v>708</v>
          </cell>
          <cell r="D1327" t="str">
            <v>Not A &amp; G</v>
          </cell>
          <cell r="E1327">
            <v>7008</v>
          </cell>
          <cell r="F1327" t="str">
            <v>South Region Fleet Services</v>
          </cell>
          <cell r="G1327" t="str">
            <v>NB</v>
          </cell>
          <cell r="H1327" t="str">
            <v>I</v>
          </cell>
          <cell r="I1327" t="str">
            <v>01QH8</v>
          </cell>
          <cell r="J1327" t="str">
            <v>SR AUTOMOTIVE TECHNICIAN</v>
          </cell>
          <cell r="K1327">
            <v>1</v>
          </cell>
          <cell r="L1327">
            <v>20.43</v>
          </cell>
          <cell r="M1327">
            <v>20.43</v>
          </cell>
          <cell r="N1327" t="str">
            <v>Fleet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20.43</v>
          </cell>
        </row>
        <row r="1328">
          <cell r="B1328" t="str">
            <v>Power Systems</v>
          </cell>
          <cell r="C1328">
            <v>708</v>
          </cell>
          <cell r="D1328" t="str">
            <v>Not A &amp; G</v>
          </cell>
          <cell r="E1328">
            <v>7008</v>
          </cell>
          <cell r="F1328" t="str">
            <v>South Region Fleet Services</v>
          </cell>
          <cell r="G1328" t="str">
            <v>NB</v>
          </cell>
          <cell r="H1328" t="str">
            <v>I</v>
          </cell>
          <cell r="I1328" t="str">
            <v>01QH8</v>
          </cell>
          <cell r="J1328" t="str">
            <v>SR AUTOMOTIVE TECHNICIAN</v>
          </cell>
          <cell r="K1328">
            <v>1</v>
          </cell>
          <cell r="L1328">
            <v>20.440000000000001</v>
          </cell>
          <cell r="M1328">
            <v>20.440000000000001</v>
          </cell>
          <cell r="N1328" t="str">
            <v>Fleet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20.440000000000001</v>
          </cell>
        </row>
        <row r="1329">
          <cell r="B1329" t="str">
            <v>Power Systems</v>
          </cell>
          <cell r="C1329">
            <v>708</v>
          </cell>
          <cell r="D1329" t="str">
            <v>Not A &amp; G</v>
          </cell>
          <cell r="E1329">
            <v>7008</v>
          </cell>
          <cell r="F1329" t="str">
            <v>South Region Fleet Services</v>
          </cell>
          <cell r="G1329" t="str">
            <v>NB</v>
          </cell>
          <cell r="H1329" t="str">
            <v>I</v>
          </cell>
          <cell r="I1329" t="str">
            <v>01QH8</v>
          </cell>
          <cell r="J1329" t="str">
            <v>SR AUTOMOTIVE TECHNICIAN</v>
          </cell>
          <cell r="K1329">
            <v>1</v>
          </cell>
          <cell r="L1329">
            <v>20.53</v>
          </cell>
          <cell r="M1329">
            <v>20.53</v>
          </cell>
          <cell r="N1329" t="str">
            <v>Fleet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20.53</v>
          </cell>
        </row>
        <row r="1330">
          <cell r="B1330" t="str">
            <v>Power Systems</v>
          </cell>
          <cell r="C1330">
            <v>708</v>
          </cell>
          <cell r="D1330" t="str">
            <v>Not A &amp; G</v>
          </cell>
          <cell r="E1330">
            <v>7008</v>
          </cell>
          <cell r="F1330" t="str">
            <v>South Region Fleet Services</v>
          </cell>
          <cell r="G1330" t="str">
            <v>NB</v>
          </cell>
          <cell r="H1330" t="str">
            <v>I</v>
          </cell>
          <cell r="I1330" t="str">
            <v>01QH8</v>
          </cell>
          <cell r="J1330" t="str">
            <v>SR AUTOMOTIVE TECHNICIAN</v>
          </cell>
          <cell r="K1330">
            <v>1</v>
          </cell>
          <cell r="L1330">
            <v>20.55</v>
          </cell>
          <cell r="M1330">
            <v>20.55</v>
          </cell>
          <cell r="N1330" t="str">
            <v>Fleet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20.55</v>
          </cell>
        </row>
        <row r="1331">
          <cell r="B1331" t="str">
            <v>Power Systems</v>
          </cell>
          <cell r="C1331">
            <v>708</v>
          </cell>
          <cell r="D1331" t="str">
            <v>Not A &amp; G</v>
          </cell>
          <cell r="E1331">
            <v>7008</v>
          </cell>
          <cell r="F1331" t="str">
            <v>South Region Fleet Services</v>
          </cell>
          <cell r="G1331" t="str">
            <v>NB</v>
          </cell>
          <cell r="H1331" t="str">
            <v>I</v>
          </cell>
          <cell r="I1331" t="str">
            <v>01QH8</v>
          </cell>
          <cell r="J1331" t="str">
            <v>SR AUTOMOTIVE TECHNICIAN</v>
          </cell>
          <cell r="K1331">
            <v>1</v>
          </cell>
          <cell r="L1331">
            <v>20.59</v>
          </cell>
          <cell r="M1331">
            <v>20.59</v>
          </cell>
          <cell r="N1331" t="str">
            <v>Fleet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20.59</v>
          </cell>
        </row>
        <row r="1332">
          <cell r="B1332" t="str">
            <v>Power Systems</v>
          </cell>
          <cell r="C1332">
            <v>708</v>
          </cell>
          <cell r="D1332" t="str">
            <v>Not A &amp; G</v>
          </cell>
          <cell r="E1332">
            <v>7008</v>
          </cell>
          <cell r="F1332" t="str">
            <v>South Region Fleet Services</v>
          </cell>
          <cell r="G1332" t="str">
            <v>NB</v>
          </cell>
          <cell r="H1332" t="str">
            <v>I</v>
          </cell>
          <cell r="I1332" t="str">
            <v>01QH8</v>
          </cell>
          <cell r="J1332" t="str">
            <v>SR AUTOMOTIVE TECHNICIAN</v>
          </cell>
          <cell r="K1332">
            <v>1</v>
          </cell>
          <cell r="L1332">
            <v>20.73</v>
          </cell>
          <cell r="M1332">
            <v>20.73</v>
          </cell>
          <cell r="N1332" t="str">
            <v>Fleet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20.73</v>
          </cell>
        </row>
        <row r="1333">
          <cell r="B1333" t="str">
            <v>Power Systems</v>
          </cell>
          <cell r="C1333">
            <v>708</v>
          </cell>
          <cell r="D1333" t="str">
            <v>Not A &amp; G</v>
          </cell>
          <cell r="E1333">
            <v>7008</v>
          </cell>
          <cell r="F1333" t="str">
            <v>South Region Fleet Services</v>
          </cell>
          <cell r="G1333" t="str">
            <v>NB</v>
          </cell>
          <cell r="H1333" t="str">
            <v>I</v>
          </cell>
          <cell r="I1333" t="str">
            <v>01QH8</v>
          </cell>
          <cell r="J1333" t="str">
            <v>SR AUTOMOTIVE TECHNICIAN</v>
          </cell>
          <cell r="K1333">
            <v>1</v>
          </cell>
          <cell r="L1333">
            <v>21.04</v>
          </cell>
          <cell r="M1333">
            <v>21.04</v>
          </cell>
          <cell r="N1333" t="str">
            <v>Fleet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21.04</v>
          </cell>
        </row>
        <row r="1334">
          <cell r="B1334" t="str">
            <v>Power Systems</v>
          </cell>
          <cell r="C1334">
            <v>708</v>
          </cell>
          <cell r="D1334" t="str">
            <v>Not A &amp; G</v>
          </cell>
          <cell r="E1334">
            <v>7008</v>
          </cell>
          <cell r="F1334" t="str">
            <v>South Region Fleet Services</v>
          </cell>
          <cell r="G1334" t="str">
            <v>NB</v>
          </cell>
          <cell r="H1334" t="str">
            <v>I</v>
          </cell>
          <cell r="I1334" t="str">
            <v>01QH8</v>
          </cell>
          <cell r="J1334" t="str">
            <v>SR AUTOMOTIVE TECHNICIAN</v>
          </cell>
          <cell r="K1334">
            <v>1</v>
          </cell>
          <cell r="L1334">
            <v>21.14</v>
          </cell>
          <cell r="M1334">
            <v>21.14</v>
          </cell>
          <cell r="N1334" t="str">
            <v>Fleet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21.14</v>
          </cell>
        </row>
        <row r="1335">
          <cell r="B1335" t="str">
            <v>Power Systems</v>
          </cell>
          <cell r="C1335">
            <v>708</v>
          </cell>
          <cell r="D1335" t="str">
            <v>Not A &amp; G</v>
          </cell>
          <cell r="E1335">
            <v>7008</v>
          </cell>
          <cell r="F1335" t="str">
            <v>South Region Fleet Services</v>
          </cell>
          <cell r="G1335" t="str">
            <v>NB</v>
          </cell>
          <cell r="H1335" t="str">
            <v>I</v>
          </cell>
          <cell r="I1335" t="str">
            <v>01QH8</v>
          </cell>
          <cell r="J1335" t="str">
            <v>SR AUTOMOTIVE TECHNICIAN</v>
          </cell>
          <cell r="K1335">
            <v>1</v>
          </cell>
          <cell r="L1335">
            <v>21.28</v>
          </cell>
          <cell r="M1335">
            <v>21.28</v>
          </cell>
          <cell r="N1335" t="str">
            <v>Fleet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21.28</v>
          </cell>
        </row>
        <row r="1336">
          <cell r="B1336" t="str">
            <v>Power Systems</v>
          </cell>
          <cell r="C1336">
            <v>708</v>
          </cell>
          <cell r="D1336" t="str">
            <v>Not A &amp; G</v>
          </cell>
          <cell r="E1336">
            <v>7008</v>
          </cell>
          <cell r="F1336" t="str">
            <v>South Region Fleet Services</v>
          </cell>
          <cell r="G1336" t="str">
            <v>NB</v>
          </cell>
          <cell r="H1336" t="str">
            <v>I</v>
          </cell>
          <cell r="I1336" t="str">
            <v>01QH8</v>
          </cell>
          <cell r="J1336" t="str">
            <v>SR AUTOMOTIVE TECHNICIAN</v>
          </cell>
          <cell r="K1336">
            <v>1</v>
          </cell>
          <cell r="L1336">
            <v>21.45</v>
          </cell>
          <cell r="M1336">
            <v>21.45</v>
          </cell>
          <cell r="N1336" t="str">
            <v>Fleet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21.45</v>
          </cell>
        </row>
        <row r="1337">
          <cell r="B1337" t="str">
            <v>Power Systems</v>
          </cell>
          <cell r="C1337">
            <v>708</v>
          </cell>
          <cell r="D1337" t="str">
            <v>Not A &amp; G</v>
          </cell>
          <cell r="E1337">
            <v>7008</v>
          </cell>
          <cell r="F1337" t="str">
            <v>South Region Fleet Services</v>
          </cell>
          <cell r="G1337" t="str">
            <v>NB</v>
          </cell>
          <cell r="H1337" t="str">
            <v>I</v>
          </cell>
          <cell r="I1337" t="str">
            <v>01QH9</v>
          </cell>
          <cell r="J1337" t="str">
            <v>LEAD AUTOMOTIVE TECHNICIAN</v>
          </cell>
          <cell r="K1337">
            <v>1</v>
          </cell>
          <cell r="L1337">
            <v>20.65</v>
          </cell>
          <cell r="M1337">
            <v>20.65</v>
          </cell>
          <cell r="N1337" t="str">
            <v>Fleet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20.65</v>
          </cell>
        </row>
        <row r="1338">
          <cell r="B1338" t="str">
            <v>Power Systems</v>
          </cell>
          <cell r="C1338">
            <v>708</v>
          </cell>
          <cell r="D1338" t="str">
            <v>Not A &amp; G</v>
          </cell>
          <cell r="E1338">
            <v>7008</v>
          </cell>
          <cell r="F1338" t="str">
            <v>South Region Fleet Services</v>
          </cell>
          <cell r="G1338" t="str">
            <v>NB</v>
          </cell>
          <cell r="H1338" t="str">
            <v>I</v>
          </cell>
          <cell r="I1338" t="str">
            <v>01QH9</v>
          </cell>
          <cell r="J1338" t="str">
            <v>LEAD AUTOMOTIVE TECHNICIAN</v>
          </cell>
          <cell r="K1338">
            <v>1</v>
          </cell>
          <cell r="L1338">
            <v>21.49</v>
          </cell>
          <cell r="M1338">
            <v>21.49</v>
          </cell>
          <cell r="N1338" t="str">
            <v>Fleet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21.49</v>
          </cell>
        </row>
        <row r="1339">
          <cell r="B1339" t="str">
            <v>Power Systems</v>
          </cell>
          <cell r="C1339">
            <v>708</v>
          </cell>
          <cell r="D1339" t="str">
            <v>Not A &amp; G</v>
          </cell>
          <cell r="E1339">
            <v>7008</v>
          </cell>
          <cell r="F1339" t="str">
            <v>South Region Fleet Services</v>
          </cell>
          <cell r="G1339" t="str">
            <v>NB</v>
          </cell>
          <cell r="H1339" t="str">
            <v>I</v>
          </cell>
          <cell r="I1339" t="str">
            <v>01QH9</v>
          </cell>
          <cell r="J1339" t="str">
            <v>LEAD AUTOMOTIVE TECHNICIAN</v>
          </cell>
          <cell r="K1339">
            <v>2</v>
          </cell>
          <cell r="L1339">
            <v>21.55</v>
          </cell>
          <cell r="M1339">
            <v>43.1</v>
          </cell>
          <cell r="N1339" t="str">
            <v>Fleet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43.1</v>
          </cell>
        </row>
        <row r="1340">
          <cell r="B1340" t="str">
            <v>Power Systems</v>
          </cell>
          <cell r="C1340">
            <v>708</v>
          </cell>
          <cell r="D1340" t="str">
            <v>Not A &amp; G</v>
          </cell>
          <cell r="E1340">
            <v>7008</v>
          </cell>
          <cell r="F1340" t="str">
            <v>South Region Fleet Services</v>
          </cell>
          <cell r="G1340" t="str">
            <v>NB</v>
          </cell>
          <cell r="H1340" t="str">
            <v>I</v>
          </cell>
          <cell r="I1340" t="str">
            <v>01QH9</v>
          </cell>
          <cell r="J1340" t="str">
            <v>LEAD AUTOMOTIVE TECHNICIAN</v>
          </cell>
          <cell r="K1340">
            <v>1</v>
          </cell>
          <cell r="L1340">
            <v>22.13</v>
          </cell>
          <cell r="M1340">
            <v>22.13</v>
          </cell>
          <cell r="N1340" t="str">
            <v>Fleet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22.13</v>
          </cell>
        </row>
        <row r="1341">
          <cell r="B1341" t="str">
            <v>Power Systems</v>
          </cell>
          <cell r="C1341">
            <v>708</v>
          </cell>
          <cell r="D1341" t="str">
            <v>Not A &amp; G</v>
          </cell>
          <cell r="E1341">
            <v>7008</v>
          </cell>
          <cell r="F1341" t="str">
            <v>South Region Fleet Services</v>
          </cell>
          <cell r="G1341" t="str">
            <v>NB</v>
          </cell>
          <cell r="H1341" t="str">
            <v>I</v>
          </cell>
          <cell r="I1341" t="str">
            <v>01QH9</v>
          </cell>
          <cell r="J1341" t="str">
            <v>LEAD AUTOMOTIVE TECHNICIAN</v>
          </cell>
          <cell r="K1341">
            <v>1</v>
          </cell>
          <cell r="L1341">
            <v>22.73</v>
          </cell>
          <cell r="M1341">
            <v>22.73</v>
          </cell>
          <cell r="N1341" t="str">
            <v>Fleet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22.73</v>
          </cell>
        </row>
        <row r="1342">
          <cell r="B1342" t="str">
            <v>Power Systems</v>
          </cell>
          <cell r="C1342">
            <v>708</v>
          </cell>
          <cell r="D1342" t="str">
            <v>Not A &amp; G</v>
          </cell>
          <cell r="E1342">
            <v>7008</v>
          </cell>
          <cell r="F1342" t="str">
            <v>South Region Fleet Services</v>
          </cell>
          <cell r="G1342" t="str">
            <v>NB</v>
          </cell>
          <cell r="H1342" t="str">
            <v>I</v>
          </cell>
          <cell r="I1342" t="str">
            <v>01QH9</v>
          </cell>
          <cell r="J1342" t="str">
            <v>LEAD AUTOMOTIVE TECHNICIAN</v>
          </cell>
          <cell r="K1342">
            <v>1</v>
          </cell>
          <cell r="L1342">
            <v>23.21</v>
          </cell>
          <cell r="M1342">
            <v>23.21</v>
          </cell>
          <cell r="N1342" t="str">
            <v>Fleet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23.21</v>
          </cell>
        </row>
        <row r="1343">
          <cell r="B1343" t="str">
            <v>Power Systems</v>
          </cell>
          <cell r="C1343">
            <v>708</v>
          </cell>
          <cell r="D1343" t="str">
            <v>Not A &amp; G</v>
          </cell>
          <cell r="E1343">
            <v>7008</v>
          </cell>
          <cell r="F1343" t="str">
            <v>South Region Fleet Services</v>
          </cell>
          <cell r="G1343" t="str">
            <v>NB</v>
          </cell>
          <cell r="H1343" t="str">
            <v>I</v>
          </cell>
          <cell r="I1343" t="str">
            <v>01QH9</v>
          </cell>
          <cell r="J1343" t="str">
            <v>LEAD AUTOMOTIVE TECHNICIAN</v>
          </cell>
          <cell r="K1343">
            <v>1</v>
          </cell>
          <cell r="L1343">
            <v>23.35</v>
          </cell>
          <cell r="M1343">
            <v>23.35</v>
          </cell>
          <cell r="N1343" t="str">
            <v>Fleet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23.35</v>
          </cell>
        </row>
        <row r="1344">
          <cell r="B1344" t="str">
            <v>Power Systems</v>
          </cell>
          <cell r="C1344">
            <v>708</v>
          </cell>
          <cell r="D1344" t="str">
            <v>Not A &amp; G</v>
          </cell>
          <cell r="E1344">
            <v>7008</v>
          </cell>
          <cell r="F1344" t="str">
            <v>South Region Fleet Services</v>
          </cell>
          <cell r="G1344" t="str">
            <v>NB</v>
          </cell>
          <cell r="H1344" t="str">
            <v>I</v>
          </cell>
          <cell r="I1344" t="str">
            <v>01QH9</v>
          </cell>
          <cell r="J1344" t="str">
            <v>LEAD AUTOMOTIVE TECHNICIAN</v>
          </cell>
          <cell r="K1344">
            <v>1</v>
          </cell>
          <cell r="L1344">
            <v>23.36</v>
          </cell>
          <cell r="M1344">
            <v>23.36</v>
          </cell>
          <cell r="N1344" t="str">
            <v>Fleet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23.36</v>
          </cell>
        </row>
        <row r="1345">
          <cell r="B1345" t="str">
            <v>Power Systems</v>
          </cell>
          <cell r="C1345">
            <v>708</v>
          </cell>
          <cell r="D1345" t="str">
            <v>Not A &amp; G</v>
          </cell>
          <cell r="E1345">
            <v>7008</v>
          </cell>
          <cell r="F1345" t="str">
            <v>South Region Fleet Services</v>
          </cell>
          <cell r="G1345" t="str">
            <v>NB</v>
          </cell>
          <cell r="H1345" t="str">
            <v>I</v>
          </cell>
          <cell r="I1345" t="str">
            <v>01QH9</v>
          </cell>
          <cell r="J1345" t="str">
            <v>LEAD AUTOMOTIVE TECHNICIAN</v>
          </cell>
          <cell r="K1345">
            <v>1</v>
          </cell>
          <cell r="L1345">
            <v>23.76</v>
          </cell>
          <cell r="M1345">
            <v>23.76</v>
          </cell>
          <cell r="N1345" t="str">
            <v>Fleet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23.76</v>
          </cell>
        </row>
        <row r="1346">
          <cell r="B1346" t="str">
            <v>Power Systems</v>
          </cell>
          <cell r="C1346">
            <v>708</v>
          </cell>
          <cell r="D1346" t="str">
            <v>Not A &amp; G</v>
          </cell>
          <cell r="E1346">
            <v>7008</v>
          </cell>
          <cell r="F1346" t="str">
            <v>South Region Fleet Services</v>
          </cell>
          <cell r="G1346" t="str">
            <v>NB</v>
          </cell>
          <cell r="H1346" t="str">
            <v>I</v>
          </cell>
          <cell r="I1346" t="str">
            <v>01QH9</v>
          </cell>
          <cell r="J1346" t="str">
            <v>LEAD AUTOMOTIVE TECHNICIAN</v>
          </cell>
          <cell r="K1346">
            <v>1</v>
          </cell>
          <cell r="L1346">
            <v>24.89</v>
          </cell>
          <cell r="M1346">
            <v>24.89</v>
          </cell>
          <cell r="N1346" t="str">
            <v>Fleet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24.89</v>
          </cell>
        </row>
        <row r="1347">
          <cell r="B1347" t="str">
            <v>Power Systems</v>
          </cell>
          <cell r="C1347">
            <v>708</v>
          </cell>
          <cell r="D1347" t="str">
            <v>Not A &amp; G</v>
          </cell>
          <cell r="E1347">
            <v>7008</v>
          </cell>
          <cell r="F1347" t="str">
            <v>South Region Fleet Services</v>
          </cell>
          <cell r="G1347" t="str">
            <v>NB</v>
          </cell>
          <cell r="H1347" t="str">
            <v>I</v>
          </cell>
          <cell r="I1347" t="str">
            <v>01QH9</v>
          </cell>
          <cell r="J1347" t="str">
            <v>LEAD AUTOMOTIVE TECHNICIAN</v>
          </cell>
          <cell r="K1347">
            <v>1</v>
          </cell>
          <cell r="L1347">
            <v>25.16</v>
          </cell>
          <cell r="M1347">
            <v>25.16</v>
          </cell>
          <cell r="N1347" t="str">
            <v>Fleet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25.16</v>
          </cell>
        </row>
        <row r="1348">
          <cell r="B1348" t="str">
            <v>Power Systems</v>
          </cell>
          <cell r="C1348">
            <v>708</v>
          </cell>
          <cell r="D1348" t="str">
            <v>Not A &amp; G</v>
          </cell>
          <cell r="E1348">
            <v>7008</v>
          </cell>
          <cell r="F1348" t="str">
            <v>South Region Fleet Services</v>
          </cell>
          <cell r="G1348" t="str">
            <v>NB</v>
          </cell>
          <cell r="H1348" t="str">
            <v>I</v>
          </cell>
          <cell r="I1348" t="str">
            <v>01QH9</v>
          </cell>
          <cell r="J1348" t="str">
            <v>LEAD AUTOMOTIVE TECHNICIAN</v>
          </cell>
          <cell r="K1348">
            <v>1</v>
          </cell>
          <cell r="L1348">
            <v>27.26</v>
          </cell>
          <cell r="M1348">
            <v>27.26</v>
          </cell>
          <cell r="N1348" t="str">
            <v>Fleet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27.26</v>
          </cell>
        </row>
        <row r="1349">
          <cell r="B1349" t="str">
            <v>Power Systems</v>
          </cell>
          <cell r="C1349">
            <v>708</v>
          </cell>
          <cell r="D1349" t="str">
            <v>Not A &amp; G</v>
          </cell>
          <cell r="E1349">
            <v>7008</v>
          </cell>
          <cell r="F1349" t="str">
            <v>South Region Fleet Services</v>
          </cell>
          <cell r="G1349" t="str">
            <v>XM</v>
          </cell>
          <cell r="H1349" t="str">
            <v>S</v>
          </cell>
          <cell r="I1349" t="str">
            <v>01T67</v>
          </cell>
          <cell r="J1349" t="str">
            <v>FLEET RESOURCE SUPERVISOR</v>
          </cell>
          <cell r="K1349">
            <v>1</v>
          </cell>
          <cell r="L1349">
            <v>31.76</v>
          </cell>
          <cell r="M1349">
            <v>31.76</v>
          </cell>
          <cell r="N1349" t="str">
            <v>Fleet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31.76</v>
          </cell>
        </row>
        <row r="1350">
          <cell r="B1350" t="str">
            <v>Power Systems</v>
          </cell>
          <cell r="C1350">
            <v>708</v>
          </cell>
          <cell r="D1350" t="str">
            <v>Not A &amp; G</v>
          </cell>
          <cell r="E1350">
            <v>7008</v>
          </cell>
          <cell r="F1350" t="str">
            <v>South Region Fleet Services</v>
          </cell>
          <cell r="G1350" t="str">
            <v>XM</v>
          </cell>
          <cell r="H1350" t="str">
            <v>S</v>
          </cell>
          <cell r="I1350" t="str">
            <v>01T67</v>
          </cell>
          <cell r="J1350" t="str">
            <v>FLEET SERVICE RESOURCE SUPERVI</v>
          </cell>
          <cell r="K1350">
            <v>1</v>
          </cell>
          <cell r="L1350">
            <v>33.450000000000003</v>
          </cell>
          <cell r="M1350">
            <v>33.450000000000003</v>
          </cell>
          <cell r="N1350" t="str">
            <v>Fleet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33.450000000000003</v>
          </cell>
        </row>
        <row r="1351">
          <cell r="B1351" t="str">
            <v>Power Systems</v>
          </cell>
          <cell r="C1351">
            <v>708</v>
          </cell>
          <cell r="D1351" t="str">
            <v>Not A &amp; G</v>
          </cell>
          <cell r="E1351">
            <v>7008</v>
          </cell>
          <cell r="F1351" t="str">
            <v>South Region Fleet Services</v>
          </cell>
          <cell r="G1351" t="str">
            <v>XM</v>
          </cell>
          <cell r="H1351" t="str">
            <v>S</v>
          </cell>
          <cell r="I1351" t="str">
            <v>01T67</v>
          </cell>
          <cell r="J1351" t="str">
            <v>FLEET SERVICE RESOURCE SUPERVI</v>
          </cell>
          <cell r="K1351">
            <v>1</v>
          </cell>
          <cell r="L1351">
            <v>34.090000000000003</v>
          </cell>
          <cell r="M1351">
            <v>34.090000000000003</v>
          </cell>
          <cell r="N1351" t="str">
            <v>Fleet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34.090000000000003</v>
          </cell>
        </row>
        <row r="1352">
          <cell r="B1352" t="str">
            <v>Power Systems</v>
          </cell>
          <cell r="C1352">
            <v>708</v>
          </cell>
          <cell r="D1352" t="str">
            <v>Not A &amp; G</v>
          </cell>
          <cell r="E1352">
            <v>7008</v>
          </cell>
          <cell r="F1352" t="str">
            <v>South Region Fleet Services</v>
          </cell>
          <cell r="G1352" t="str">
            <v>NB</v>
          </cell>
          <cell r="H1352" t="str">
            <v>I</v>
          </cell>
          <cell r="I1352" t="str">
            <v>01X63</v>
          </cell>
          <cell r="J1352" t="str">
            <v>ADMINISTRATIVE SPECIALIST I</v>
          </cell>
          <cell r="K1352">
            <v>1</v>
          </cell>
          <cell r="L1352">
            <v>15.46</v>
          </cell>
          <cell r="M1352">
            <v>15.46</v>
          </cell>
          <cell r="N1352" t="str">
            <v>Fleet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15.46</v>
          </cell>
        </row>
        <row r="1353">
          <cell r="B1353" t="str">
            <v>Power Systems</v>
          </cell>
          <cell r="C1353">
            <v>708</v>
          </cell>
          <cell r="D1353" t="str">
            <v>Not A &amp; G</v>
          </cell>
          <cell r="E1353">
            <v>7008</v>
          </cell>
          <cell r="F1353" t="str">
            <v>South Region Fleet Services</v>
          </cell>
          <cell r="G1353" t="str">
            <v>NB</v>
          </cell>
          <cell r="H1353" t="str">
            <v>I</v>
          </cell>
          <cell r="I1353" t="str">
            <v>01X63</v>
          </cell>
          <cell r="J1353" t="str">
            <v>ADMINISTRATIVE SPECIALIST I</v>
          </cell>
          <cell r="K1353">
            <v>1</v>
          </cell>
          <cell r="L1353">
            <v>16.71</v>
          </cell>
          <cell r="M1353">
            <v>16.71</v>
          </cell>
          <cell r="N1353" t="str">
            <v>Fleet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16.71</v>
          </cell>
        </row>
        <row r="1354">
          <cell r="B1354" t="str">
            <v>Power Systems</v>
          </cell>
          <cell r="C1354">
            <v>709</v>
          </cell>
          <cell r="D1354" t="str">
            <v>Not A &amp; G</v>
          </cell>
          <cell r="E1354">
            <v>7019</v>
          </cell>
          <cell r="F1354" t="str">
            <v>Southeastern Transm</v>
          </cell>
          <cell r="G1354" t="str">
            <v>XM</v>
          </cell>
          <cell r="H1354" t="str">
            <v>S</v>
          </cell>
          <cell r="I1354" t="str">
            <v>01T42</v>
          </cell>
          <cell r="J1354" t="str">
            <v>PGD OPERATIONS LEADER II</v>
          </cell>
          <cell r="K1354">
            <v>1</v>
          </cell>
          <cell r="L1354">
            <v>42.15</v>
          </cell>
          <cell r="M1354">
            <v>42.15</v>
          </cell>
          <cell r="N1354" t="str">
            <v>Spv/Sup</v>
          </cell>
          <cell r="O1354">
            <v>0</v>
          </cell>
          <cell r="P1354">
            <v>42.15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Power Systems</v>
          </cell>
          <cell r="C1355">
            <v>709</v>
          </cell>
          <cell r="D1355" t="str">
            <v>Not A &amp; G</v>
          </cell>
          <cell r="E1355">
            <v>7019</v>
          </cell>
          <cell r="F1355" t="str">
            <v>Southeastern Transm</v>
          </cell>
          <cell r="G1355" t="str">
            <v>XM</v>
          </cell>
          <cell r="H1355" t="str">
            <v>M</v>
          </cell>
          <cell r="I1355" t="str">
            <v>01T85</v>
          </cell>
          <cell r="J1355" t="str">
            <v>POWER DELIVERY AREA MGR III</v>
          </cell>
          <cell r="K1355">
            <v>1</v>
          </cell>
          <cell r="L1355">
            <v>46.88</v>
          </cell>
          <cell r="M1355">
            <v>46.88</v>
          </cell>
          <cell r="N1355" t="str">
            <v>Spv/Sup</v>
          </cell>
          <cell r="O1355">
            <v>0</v>
          </cell>
          <cell r="P1355">
            <v>46.88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Power Systems</v>
          </cell>
          <cell r="C1356">
            <v>709</v>
          </cell>
          <cell r="D1356" t="str">
            <v>Not A &amp; G</v>
          </cell>
          <cell r="E1356">
            <v>7013</v>
          </cell>
          <cell r="F1356" t="str">
            <v>Southeastern Transm</v>
          </cell>
          <cell r="G1356" t="str">
            <v>BU</v>
          </cell>
          <cell r="H1356" t="str">
            <v>I</v>
          </cell>
          <cell r="I1356" t="str">
            <v>05605</v>
          </cell>
          <cell r="J1356" t="str">
            <v>OPERATION CLERK A STENO</v>
          </cell>
          <cell r="K1356">
            <v>1</v>
          </cell>
          <cell r="L1356">
            <v>20.12</v>
          </cell>
          <cell r="M1356">
            <v>20.12</v>
          </cell>
          <cell r="N1356" t="str">
            <v>Barg Unit Supp</v>
          </cell>
          <cell r="O1356">
            <v>0</v>
          </cell>
          <cell r="P1356">
            <v>0</v>
          </cell>
          <cell r="Q1356">
            <v>20.12</v>
          </cell>
          <cell r="R1356">
            <v>0</v>
          </cell>
          <cell r="S1356">
            <v>0</v>
          </cell>
        </row>
        <row r="1357">
          <cell r="B1357" t="str">
            <v>Power Systems</v>
          </cell>
          <cell r="C1357">
            <v>709</v>
          </cell>
          <cell r="D1357" t="str">
            <v>Not A &amp; G</v>
          </cell>
          <cell r="E1357">
            <v>7011</v>
          </cell>
          <cell r="F1357" t="str">
            <v>Southeastern Transm</v>
          </cell>
          <cell r="G1357" t="str">
            <v>BU</v>
          </cell>
          <cell r="H1357" t="str">
            <v>I</v>
          </cell>
          <cell r="I1357" t="str">
            <v>06477</v>
          </cell>
          <cell r="J1357" t="str">
            <v>CHIEF LINE SPEC - TRANS</v>
          </cell>
          <cell r="K1357">
            <v>2</v>
          </cell>
          <cell r="L1357">
            <v>27.71</v>
          </cell>
          <cell r="M1357">
            <v>55.42</v>
          </cell>
          <cell r="N1357" t="str">
            <v>Line</v>
          </cell>
          <cell r="O1357">
            <v>0</v>
          </cell>
          <cell r="P1357">
            <v>0</v>
          </cell>
          <cell r="Q1357">
            <v>0</v>
          </cell>
          <cell r="R1357">
            <v>55.42</v>
          </cell>
          <cell r="S1357">
            <v>0</v>
          </cell>
        </row>
        <row r="1358">
          <cell r="B1358" t="str">
            <v>Power Systems</v>
          </cell>
          <cell r="C1358">
            <v>709</v>
          </cell>
          <cell r="D1358" t="str">
            <v>Not A &amp; G</v>
          </cell>
          <cell r="E1358">
            <v>7011</v>
          </cell>
          <cell r="F1358" t="str">
            <v>Southeastern Transm</v>
          </cell>
          <cell r="G1358" t="str">
            <v>BU</v>
          </cell>
          <cell r="H1358" t="str">
            <v>I</v>
          </cell>
          <cell r="I1358" t="str">
            <v>06480</v>
          </cell>
          <cell r="J1358" t="str">
            <v>LINE SPEC - HIGH VOLT</v>
          </cell>
          <cell r="K1358">
            <v>11</v>
          </cell>
          <cell r="L1358">
            <v>26.04</v>
          </cell>
          <cell r="M1358">
            <v>286.44</v>
          </cell>
          <cell r="N1358" t="str">
            <v>Line</v>
          </cell>
          <cell r="O1358">
            <v>0</v>
          </cell>
          <cell r="P1358">
            <v>0</v>
          </cell>
          <cell r="Q1358">
            <v>0</v>
          </cell>
          <cell r="R1358">
            <v>286.44</v>
          </cell>
          <cell r="S1358">
            <v>0</v>
          </cell>
        </row>
        <row r="1359">
          <cell r="B1359" t="str">
            <v>Power Systems</v>
          </cell>
          <cell r="C1359">
            <v>709</v>
          </cell>
          <cell r="D1359" t="str">
            <v>Not A &amp; G</v>
          </cell>
          <cell r="E1359">
            <v>7011</v>
          </cell>
          <cell r="F1359" t="str">
            <v>Southeastern Transm</v>
          </cell>
          <cell r="G1359" t="str">
            <v>BU</v>
          </cell>
          <cell r="H1359" t="str">
            <v>I</v>
          </cell>
          <cell r="I1359" t="str">
            <v>06984</v>
          </cell>
          <cell r="J1359" t="str">
            <v>SR LINE SPEC - HI VOLT</v>
          </cell>
          <cell r="K1359">
            <v>1</v>
          </cell>
          <cell r="L1359">
            <v>27.37</v>
          </cell>
          <cell r="M1359">
            <v>27.37</v>
          </cell>
          <cell r="N1359" t="str">
            <v>Line</v>
          </cell>
          <cell r="O1359">
            <v>0</v>
          </cell>
          <cell r="P1359">
            <v>0</v>
          </cell>
          <cell r="Q1359">
            <v>0</v>
          </cell>
          <cell r="R1359">
            <v>27.37</v>
          </cell>
          <cell r="S1359">
            <v>0</v>
          </cell>
        </row>
        <row r="1360">
          <cell r="B1360" t="str">
            <v>Power Systems</v>
          </cell>
          <cell r="C1360">
            <v>136</v>
          </cell>
          <cell r="D1360" t="str">
            <v>Not A &amp; G</v>
          </cell>
          <cell r="E1360">
            <v>1311</v>
          </cell>
          <cell r="F1360" t="str">
            <v>Dsbn - St Augustine Op</v>
          </cell>
          <cell r="G1360" t="str">
            <v>BU</v>
          </cell>
          <cell r="H1360" t="str">
            <v>I</v>
          </cell>
          <cell r="I1360" t="str">
            <v>05E75</v>
          </cell>
          <cell r="J1360" t="str">
            <v>LINE SPEC EARLY</v>
          </cell>
          <cell r="K1360">
            <v>4</v>
          </cell>
          <cell r="L1360">
            <v>26.04</v>
          </cell>
          <cell r="M1360">
            <v>104.16</v>
          </cell>
          <cell r="N1360" t="str">
            <v>Line</v>
          </cell>
          <cell r="O1360">
            <v>0</v>
          </cell>
          <cell r="P1360">
            <v>0</v>
          </cell>
          <cell r="Q1360">
            <v>0</v>
          </cell>
          <cell r="R1360">
            <v>104.16</v>
          </cell>
          <cell r="S1360">
            <v>0</v>
          </cell>
        </row>
        <row r="1361">
          <cell r="B1361" t="str">
            <v>Power Systems</v>
          </cell>
          <cell r="C1361">
            <v>136</v>
          </cell>
          <cell r="D1361" t="str">
            <v>Not A &amp; G</v>
          </cell>
          <cell r="E1361">
            <v>1311</v>
          </cell>
          <cell r="F1361" t="str">
            <v>Dsbn - St Augustine Op</v>
          </cell>
          <cell r="G1361" t="str">
            <v>BU</v>
          </cell>
          <cell r="H1361" t="str">
            <v>I</v>
          </cell>
          <cell r="I1361" t="str">
            <v>05E84</v>
          </cell>
          <cell r="J1361" t="str">
            <v>SR LINE SPEC OL EARLY</v>
          </cell>
          <cell r="K1361">
            <v>2</v>
          </cell>
          <cell r="L1361">
            <v>27.37</v>
          </cell>
          <cell r="M1361">
            <v>54.74</v>
          </cell>
          <cell r="N1361" t="str">
            <v>Line</v>
          </cell>
          <cell r="O1361">
            <v>0</v>
          </cell>
          <cell r="P1361">
            <v>0</v>
          </cell>
          <cell r="Q1361">
            <v>0</v>
          </cell>
          <cell r="R1361">
            <v>54.74</v>
          </cell>
          <cell r="S1361">
            <v>0</v>
          </cell>
        </row>
        <row r="1362">
          <cell r="B1362" t="str">
            <v>Power Systems</v>
          </cell>
          <cell r="C1362">
            <v>136</v>
          </cell>
          <cell r="D1362" t="str">
            <v>Not A &amp; G</v>
          </cell>
          <cell r="E1362">
            <v>1311</v>
          </cell>
          <cell r="F1362" t="str">
            <v>Dsbn - St Augustine Op</v>
          </cell>
          <cell r="G1362" t="str">
            <v>BU</v>
          </cell>
          <cell r="H1362" t="str">
            <v>I</v>
          </cell>
          <cell r="I1362" t="str">
            <v>05E85</v>
          </cell>
          <cell r="J1362" t="str">
            <v>OPERATION CLERK A EARLY</v>
          </cell>
          <cell r="K1362">
            <v>2</v>
          </cell>
          <cell r="L1362">
            <v>19.96</v>
          </cell>
          <cell r="M1362">
            <v>39.92</v>
          </cell>
          <cell r="N1362" t="str">
            <v>Barg Unit Supp</v>
          </cell>
          <cell r="O1362">
            <v>0</v>
          </cell>
          <cell r="P1362">
            <v>0</v>
          </cell>
          <cell r="Q1362">
            <v>39.92</v>
          </cell>
          <cell r="R1362">
            <v>0</v>
          </cell>
          <cell r="S1362">
            <v>0</v>
          </cell>
        </row>
        <row r="1363">
          <cell r="B1363" t="str">
            <v>Power Systems</v>
          </cell>
          <cell r="C1363">
            <v>441</v>
          </cell>
          <cell r="D1363" t="str">
            <v>Not A &amp; G</v>
          </cell>
          <cell r="E1363">
            <v>4611</v>
          </cell>
          <cell r="F1363" t="str">
            <v>Dsbn - St Lucie Operations</v>
          </cell>
          <cell r="G1363" t="str">
            <v>BU</v>
          </cell>
          <cell r="H1363" t="str">
            <v>I</v>
          </cell>
          <cell r="I1363" t="str">
            <v>05475</v>
          </cell>
          <cell r="J1363" t="str">
            <v>LINE SPEC</v>
          </cell>
          <cell r="K1363">
            <v>1</v>
          </cell>
          <cell r="L1363">
            <v>26.04</v>
          </cell>
          <cell r="M1363">
            <v>26.04</v>
          </cell>
          <cell r="N1363" t="str">
            <v>Line</v>
          </cell>
          <cell r="O1363">
            <v>0</v>
          </cell>
          <cell r="P1363">
            <v>0</v>
          </cell>
          <cell r="Q1363">
            <v>0</v>
          </cell>
          <cell r="R1363">
            <v>26.04</v>
          </cell>
          <cell r="S1363">
            <v>0</v>
          </cell>
        </row>
        <row r="1364">
          <cell r="B1364" t="str">
            <v>Power Systems</v>
          </cell>
          <cell r="C1364">
            <v>441</v>
          </cell>
          <cell r="D1364" t="str">
            <v>Not A &amp; G</v>
          </cell>
          <cell r="E1364">
            <v>4611</v>
          </cell>
          <cell r="F1364" t="str">
            <v>Dsbn - St Lucie Operations</v>
          </cell>
          <cell r="G1364" t="str">
            <v>BU</v>
          </cell>
          <cell r="H1364" t="str">
            <v>I</v>
          </cell>
          <cell r="I1364" t="str">
            <v>05944</v>
          </cell>
          <cell r="J1364" t="str">
            <v>RESTORATION SPEC</v>
          </cell>
          <cell r="K1364">
            <v>8</v>
          </cell>
          <cell r="L1364">
            <v>26.3</v>
          </cell>
          <cell r="M1364">
            <v>210.4</v>
          </cell>
          <cell r="N1364" t="str">
            <v>Line</v>
          </cell>
          <cell r="O1364">
            <v>0</v>
          </cell>
          <cell r="P1364">
            <v>0</v>
          </cell>
          <cell r="Q1364">
            <v>0</v>
          </cell>
          <cell r="R1364">
            <v>210.4</v>
          </cell>
          <cell r="S1364">
            <v>0</v>
          </cell>
        </row>
        <row r="1365">
          <cell r="B1365" t="str">
            <v>Power Systems</v>
          </cell>
          <cell r="C1365">
            <v>441</v>
          </cell>
          <cell r="D1365" t="str">
            <v>Not A &amp; G</v>
          </cell>
          <cell r="E1365">
            <v>4611</v>
          </cell>
          <cell r="F1365" t="str">
            <v>Dsbn - St Lucie Operations</v>
          </cell>
          <cell r="G1365" t="str">
            <v>BU</v>
          </cell>
          <cell r="H1365" t="str">
            <v>I</v>
          </cell>
          <cell r="I1365" t="str">
            <v>05984</v>
          </cell>
          <cell r="J1365" t="str">
            <v>SR LINE SPEC OL</v>
          </cell>
          <cell r="K1365">
            <v>1</v>
          </cell>
          <cell r="L1365">
            <v>27.37</v>
          </cell>
          <cell r="M1365">
            <v>27.37</v>
          </cell>
          <cell r="N1365" t="str">
            <v>Line</v>
          </cell>
          <cell r="O1365">
            <v>0</v>
          </cell>
          <cell r="P1365">
            <v>0</v>
          </cell>
          <cell r="Q1365">
            <v>0</v>
          </cell>
          <cell r="R1365">
            <v>27.37</v>
          </cell>
          <cell r="S1365">
            <v>0</v>
          </cell>
        </row>
        <row r="1366">
          <cell r="B1366" t="str">
            <v>Power Systems</v>
          </cell>
          <cell r="C1366">
            <v>441</v>
          </cell>
          <cell r="D1366" t="str">
            <v>Not A &amp; G</v>
          </cell>
          <cell r="E1366">
            <v>4611</v>
          </cell>
          <cell r="F1366" t="str">
            <v>Dsbn - St Lucie Operations</v>
          </cell>
          <cell r="G1366" t="str">
            <v>BU</v>
          </cell>
          <cell r="H1366" t="str">
            <v>I</v>
          </cell>
          <cell r="I1366" t="str">
            <v>05E05</v>
          </cell>
          <cell r="J1366" t="str">
            <v>OPERATION CLERK A STENO EARLY</v>
          </cell>
          <cell r="K1366">
            <v>1</v>
          </cell>
          <cell r="L1366">
            <v>20.12</v>
          </cell>
          <cell r="M1366">
            <v>20.12</v>
          </cell>
          <cell r="N1366" t="str">
            <v>Barg Unit Supp</v>
          </cell>
          <cell r="O1366">
            <v>0</v>
          </cell>
          <cell r="P1366">
            <v>0</v>
          </cell>
          <cell r="Q1366">
            <v>20.12</v>
          </cell>
          <cell r="R1366">
            <v>0</v>
          </cell>
          <cell r="S1366">
            <v>0</v>
          </cell>
        </row>
        <row r="1367">
          <cell r="B1367" t="str">
            <v>Power Systems</v>
          </cell>
          <cell r="C1367">
            <v>441</v>
          </cell>
          <cell r="D1367" t="str">
            <v>Not A &amp; G</v>
          </cell>
          <cell r="E1367">
            <v>4611</v>
          </cell>
          <cell r="F1367" t="str">
            <v>Dsbn - St Lucie Operations</v>
          </cell>
          <cell r="G1367" t="str">
            <v>BU</v>
          </cell>
          <cell r="H1367" t="str">
            <v>I</v>
          </cell>
          <cell r="I1367" t="str">
            <v>05E37</v>
          </cell>
          <cell r="J1367" t="str">
            <v>GROUND WORKER - EARLY</v>
          </cell>
          <cell r="K1367">
            <v>2</v>
          </cell>
          <cell r="L1367">
            <v>19.22</v>
          </cell>
          <cell r="M1367">
            <v>38.44</v>
          </cell>
          <cell r="N1367" t="str">
            <v>Line</v>
          </cell>
          <cell r="O1367">
            <v>0</v>
          </cell>
          <cell r="P1367">
            <v>0</v>
          </cell>
          <cell r="Q1367">
            <v>0</v>
          </cell>
          <cell r="R1367">
            <v>38.44</v>
          </cell>
          <cell r="S1367">
            <v>0</v>
          </cell>
        </row>
        <row r="1368">
          <cell r="B1368" t="str">
            <v>Power Systems</v>
          </cell>
          <cell r="C1368">
            <v>441</v>
          </cell>
          <cell r="D1368" t="str">
            <v>Not A &amp; G</v>
          </cell>
          <cell r="E1368">
            <v>4611</v>
          </cell>
          <cell r="F1368" t="str">
            <v>Dsbn - St Lucie Operations</v>
          </cell>
          <cell r="G1368" t="str">
            <v>BU</v>
          </cell>
          <cell r="H1368" t="str">
            <v>I</v>
          </cell>
          <cell r="I1368" t="str">
            <v>05E75</v>
          </cell>
          <cell r="J1368" t="str">
            <v>LINE SPEC EARLY</v>
          </cell>
          <cell r="K1368">
            <v>7</v>
          </cell>
          <cell r="L1368">
            <v>26.04</v>
          </cell>
          <cell r="M1368">
            <v>182.28</v>
          </cell>
          <cell r="N1368" t="str">
            <v>Line</v>
          </cell>
          <cell r="O1368">
            <v>0</v>
          </cell>
          <cell r="P1368">
            <v>0</v>
          </cell>
          <cell r="Q1368">
            <v>0</v>
          </cell>
          <cell r="R1368">
            <v>182.28</v>
          </cell>
          <cell r="S1368">
            <v>0</v>
          </cell>
        </row>
        <row r="1369">
          <cell r="B1369" t="str">
            <v>Power Systems</v>
          </cell>
          <cell r="C1369">
            <v>441</v>
          </cell>
          <cell r="D1369" t="str">
            <v>Not A &amp; G</v>
          </cell>
          <cell r="E1369">
            <v>4611</v>
          </cell>
          <cell r="F1369" t="str">
            <v>Dsbn - St Lucie Operations</v>
          </cell>
          <cell r="G1369" t="str">
            <v>BU</v>
          </cell>
          <cell r="H1369" t="str">
            <v>I</v>
          </cell>
          <cell r="I1369" t="str">
            <v>05E84</v>
          </cell>
          <cell r="J1369" t="str">
            <v>SR LINE SPEC OL EARLY</v>
          </cell>
          <cell r="K1369">
            <v>5</v>
          </cell>
          <cell r="L1369">
            <v>27.37</v>
          </cell>
          <cell r="M1369">
            <v>136.85</v>
          </cell>
          <cell r="N1369" t="str">
            <v>Line</v>
          </cell>
          <cell r="O1369">
            <v>0</v>
          </cell>
          <cell r="P1369">
            <v>0</v>
          </cell>
          <cell r="Q1369">
            <v>0</v>
          </cell>
          <cell r="R1369">
            <v>136.85</v>
          </cell>
          <cell r="S1369">
            <v>0</v>
          </cell>
        </row>
        <row r="1370">
          <cell r="B1370" t="str">
            <v>Power Systems</v>
          </cell>
          <cell r="C1370">
            <v>341</v>
          </cell>
          <cell r="D1370" t="str">
            <v>Not A &amp; G</v>
          </cell>
          <cell r="E1370">
            <v>3421</v>
          </cell>
          <cell r="F1370" t="str">
            <v>Dsbn - Starke Op Svc Ctr</v>
          </cell>
          <cell r="G1370" t="str">
            <v>BU</v>
          </cell>
          <cell r="H1370" t="str">
            <v>I</v>
          </cell>
          <cell r="I1370" t="str">
            <v>05475</v>
          </cell>
          <cell r="J1370" t="str">
            <v>LINE SPEC</v>
          </cell>
          <cell r="K1370">
            <v>1</v>
          </cell>
          <cell r="L1370">
            <v>26.04</v>
          </cell>
          <cell r="M1370">
            <v>26.04</v>
          </cell>
          <cell r="N1370" t="str">
            <v>Line</v>
          </cell>
          <cell r="O1370">
            <v>0</v>
          </cell>
          <cell r="P1370">
            <v>0</v>
          </cell>
          <cell r="Q1370">
            <v>0</v>
          </cell>
          <cell r="R1370">
            <v>26.04</v>
          </cell>
          <cell r="S1370">
            <v>0</v>
          </cell>
        </row>
        <row r="1371">
          <cell r="B1371" t="str">
            <v>Power Systems</v>
          </cell>
          <cell r="C1371">
            <v>341</v>
          </cell>
          <cell r="D1371" t="str">
            <v>Not A &amp; G</v>
          </cell>
          <cell r="E1371">
            <v>3421</v>
          </cell>
          <cell r="F1371" t="str">
            <v>Dsbn - Starke Op Svc Ctr</v>
          </cell>
          <cell r="G1371" t="str">
            <v>BU</v>
          </cell>
          <cell r="H1371" t="str">
            <v>I</v>
          </cell>
          <cell r="I1371" t="str">
            <v>05944</v>
          </cell>
          <cell r="J1371" t="str">
            <v>RESTORATION SPEC</v>
          </cell>
          <cell r="K1371">
            <v>4</v>
          </cell>
          <cell r="L1371">
            <v>26.3</v>
          </cell>
          <cell r="M1371">
            <v>105.2</v>
          </cell>
          <cell r="N1371" t="str">
            <v>Line</v>
          </cell>
          <cell r="O1371">
            <v>0</v>
          </cell>
          <cell r="P1371">
            <v>0</v>
          </cell>
          <cell r="Q1371">
            <v>0</v>
          </cell>
          <cell r="R1371">
            <v>105.2</v>
          </cell>
          <cell r="S1371">
            <v>0</v>
          </cell>
        </row>
        <row r="1372">
          <cell r="B1372" t="str">
            <v>Power Systems</v>
          </cell>
          <cell r="C1372">
            <v>341</v>
          </cell>
          <cell r="D1372" t="str">
            <v>Not A &amp; G</v>
          </cell>
          <cell r="E1372">
            <v>3421</v>
          </cell>
          <cell r="F1372" t="str">
            <v>Dsbn - Starke Op Svc Ctr</v>
          </cell>
          <cell r="G1372" t="str">
            <v>BU</v>
          </cell>
          <cell r="H1372" t="str">
            <v>I</v>
          </cell>
          <cell r="I1372" t="str">
            <v>05E75</v>
          </cell>
          <cell r="J1372" t="str">
            <v>LINE SPEC EARLY</v>
          </cell>
          <cell r="K1372">
            <v>2</v>
          </cell>
          <cell r="L1372">
            <v>26.04</v>
          </cell>
          <cell r="M1372">
            <v>52.08</v>
          </cell>
          <cell r="N1372" t="str">
            <v>Line</v>
          </cell>
          <cell r="O1372">
            <v>0</v>
          </cell>
          <cell r="P1372">
            <v>0</v>
          </cell>
          <cell r="Q1372">
            <v>0</v>
          </cell>
          <cell r="R1372">
            <v>52.08</v>
          </cell>
          <cell r="S1372">
            <v>0</v>
          </cell>
        </row>
        <row r="1373">
          <cell r="B1373" t="str">
            <v>Power Systems</v>
          </cell>
          <cell r="C1373">
            <v>341</v>
          </cell>
          <cell r="D1373" t="str">
            <v>Not A &amp; G</v>
          </cell>
          <cell r="E1373">
            <v>3421</v>
          </cell>
          <cell r="F1373" t="str">
            <v>Dsbn - Starke Op Svc Ctr</v>
          </cell>
          <cell r="G1373" t="str">
            <v>BU</v>
          </cell>
          <cell r="H1373" t="str">
            <v>I</v>
          </cell>
          <cell r="I1373" t="str">
            <v>05E84</v>
          </cell>
          <cell r="J1373" t="str">
            <v>SR LINE SPEC OL EARLY</v>
          </cell>
          <cell r="K1373">
            <v>2</v>
          </cell>
          <cell r="L1373">
            <v>27.37</v>
          </cell>
          <cell r="M1373">
            <v>54.74</v>
          </cell>
          <cell r="N1373" t="str">
            <v>Line</v>
          </cell>
          <cell r="O1373">
            <v>0</v>
          </cell>
          <cell r="P1373">
            <v>0</v>
          </cell>
          <cell r="Q1373">
            <v>0</v>
          </cell>
          <cell r="R1373">
            <v>54.74</v>
          </cell>
          <cell r="S1373">
            <v>0</v>
          </cell>
        </row>
        <row r="1374">
          <cell r="B1374" t="str">
            <v>Power Systems</v>
          </cell>
          <cell r="C1374">
            <v>441</v>
          </cell>
          <cell r="D1374" t="str">
            <v>Not A &amp; G</v>
          </cell>
          <cell r="E1374">
            <v>4411</v>
          </cell>
          <cell r="F1374" t="str">
            <v>Dsbn - Stuart Operations</v>
          </cell>
          <cell r="G1374" t="str">
            <v>BU</v>
          </cell>
          <cell r="H1374" t="str">
            <v>I</v>
          </cell>
          <cell r="I1374" t="str">
            <v>05475</v>
          </cell>
          <cell r="J1374" t="str">
            <v>LINE SPEC</v>
          </cell>
          <cell r="K1374">
            <v>1</v>
          </cell>
          <cell r="L1374">
            <v>26.04</v>
          </cell>
          <cell r="M1374">
            <v>26.04</v>
          </cell>
          <cell r="N1374" t="str">
            <v>Line</v>
          </cell>
          <cell r="O1374">
            <v>0</v>
          </cell>
          <cell r="P1374">
            <v>0</v>
          </cell>
          <cell r="Q1374">
            <v>0</v>
          </cell>
          <cell r="R1374">
            <v>26.04</v>
          </cell>
          <cell r="S1374">
            <v>0</v>
          </cell>
        </row>
        <row r="1375">
          <cell r="B1375" t="str">
            <v>Power Systems</v>
          </cell>
          <cell r="C1375">
            <v>441</v>
          </cell>
          <cell r="D1375" t="str">
            <v>Not A &amp; G</v>
          </cell>
          <cell r="E1375">
            <v>4411</v>
          </cell>
          <cell r="F1375" t="str">
            <v>Dsbn - Stuart Operations</v>
          </cell>
          <cell r="G1375" t="str">
            <v>BU</v>
          </cell>
          <cell r="H1375" t="str">
            <v>I</v>
          </cell>
          <cell r="I1375" t="str">
            <v>05944</v>
          </cell>
          <cell r="J1375" t="str">
            <v>RESTORATION SPEC</v>
          </cell>
          <cell r="K1375">
            <v>5</v>
          </cell>
          <cell r="L1375">
            <v>26.3</v>
          </cell>
          <cell r="M1375">
            <v>131.5</v>
          </cell>
          <cell r="N1375" t="str">
            <v>Line</v>
          </cell>
          <cell r="O1375">
            <v>0</v>
          </cell>
          <cell r="P1375">
            <v>0</v>
          </cell>
          <cell r="Q1375">
            <v>0</v>
          </cell>
          <cell r="R1375">
            <v>131.5</v>
          </cell>
          <cell r="S1375">
            <v>0</v>
          </cell>
        </row>
        <row r="1376">
          <cell r="B1376" t="str">
            <v>Power Systems</v>
          </cell>
          <cell r="C1376">
            <v>441</v>
          </cell>
          <cell r="D1376" t="str">
            <v>Not A &amp; G</v>
          </cell>
          <cell r="E1376">
            <v>4411</v>
          </cell>
          <cell r="F1376" t="str">
            <v>Dsbn - Stuart Operations</v>
          </cell>
          <cell r="G1376" t="str">
            <v>BU</v>
          </cell>
          <cell r="H1376" t="str">
            <v>I</v>
          </cell>
          <cell r="I1376" t="str">
            <v>05984</v>
          </cell>
          <cell r="J1376" t="str">
            <v>SR LINE SPEC OL</v>
          </cell>
          <cell r="K1376">
            <v>1</v>
          </cell>
          <cell r="L1376">
            <v>27.37</v>
          </cell>
          <cell r="M1376">
            <v>27.37</v>
          </cell>
          <cell r="N1376" t="str">
            <v>Line</v>
          </cell>
          <cell r="O1376">
            <v>0</v>
          </cell>
          <cell r="P1376">
            <v>0</v>
          </cell>
          <cell r="Q1376">
            <v>0</v>
          </cell>
          <cell r="R1376">
            <v>27.37</v>
          </cell>
          <cell r="S1376">
            <v>0</v>
          </cell>
        </row>
        <row r="1377">
          <cell r="B1377" t="str">
            <v>Power Systems</v>
          </cell>
          <cell r="C1377">
            <v>441</v>
          </cell>
          <cell r="D1377" t="str">
            <v>Not A &amp; G</v>
          </cell>
          <cell r="E1377">
            <v>4411</v>
          </cell>
          <cell r="F1377" t="str">
            <v>Dsbn - Stuart Operations</v>
          </cell>
          <cell r="G1377" t="str">
            <v>BU</v>
          </cell>
          <cell r="H1377" t="str">
            <v>I</v>
          </cell>
          <cell r="I1377" t="str">
            <v>05E05</v>
          </cell>
          <cell r="J1377" t="str">
            <v>OPERATION CLERK A STENO EARLY</v>
          </cell>
          <cell r="K1377">
            <v>2</v>
          </cell>
          <cell r="L1377">
            <v>20.12</v>
          </cell>
          <cell r="M1377">
            <v>40.24</v>
          </cell>
          <cell r="N1377" t="str">
            <v>Barg Unit Supp</v>
          </cell>
          <cell r="O1377">
            <v>0</v>
          </cell>
          <cell r="P1377">
            <v>0</v>
          </cell>
          <cell r="Q1377">
            <v>40.24</v>
          </cell>
          <cell r="R1377">
            <v>0</v>
          </cell>
          <cell r="S1377">
            <v>0</v>
          </cell>
        </row>
        <row r="1378">
          <cell r="B1378" t="str">
            <v>Power Systems</v>
          </cell>
          <cell r="C1378">
            <v>441</v>
          </cell>
          <cell r="D1378" t="str">
            <v>Not A &amp; G</v>
          </cell>
          <cell r="E1378">
            <v>4411</v>
          </cell>
          <cell r="F1378" t="str">
            <v>Dsbn - Stuart Operations</v>
          </cell>
          <cell r="G1378" t="str">
            <v>BU</v>
          </cell>
          <cell r="H1378" t="str">
            <v>I</v>
          </cell>
          <cell r="I1378" t="str">
            <v>05E37</v>
          </cell>
          <cell r="J1378" t="str">
            <v>GROUND WORKER - EARLY</v>
          </cell>
          <cell r="K1378">
            <v>2</v>
          </cell>
          <cell r="L1378">
            <v>19.22</v>
          </cell>
          <cell r="M1378">
            <v>38.44</v>
          </cell>
          <cell r="N1378" t="str">
            <v>Line</v>
          </cell>
          <cell r="O1378">
            <v>0</v>
          </cell>
          <cell r="P1378">
            <v>0</v>
          </cell>
          <cell r="Q1378">
            <v>0</v>
          </cell>
          <cell r="R1378">
            <v>38.44</v>
          </cell>
          <cell r="S1378">
            <v>0</v>
          </cell>
        </row>
        <row r="1379">
          <cell r="B1379" t="str">
            <v>Power Systems</v>
          </cell>
          <cell r="C1379">
            <v>441</v>
          </cell>
          <cell r="D1379" t="str">
            <v>Not A &amp; G</v>
          </cell>
          <cell r="E1379">
            <v>4411</v>
          </cell>
          <cell r="F1379" t="str">
            <v>Dsbn - Stuart Operations</v>
          </cell>
          <cell r="G1379" t="str">
            <v>BU</v>
          </cell>
          <cell r="H1379" t="str">
            <v>I</v>
          </cell>
          <cell r="I1379" t="str">
            <v>05E40</v>
          </cell>
          <cell r="J1379" t="str">
            <v>CABLE SPLICER - EARLY</v>
          </cell>
          <cell r="K1379">
            <v>1</v>
          </cell>
          <cell r="L1379">
            <v>26.3</v>
          </cell>
          <cell r="M1379">
            <v>26.3</v>
          </cell>
          <cell r="N1379" t="str">
            <v>Line</v>
          </cell>
          <cell r="O1379">
            <v>0</v>
          </cell>
          <cell r="P1379">
            <v>0</v>
          </cell>
          <cell r="Q1379">
            <v>0</v>
          </cell>
          <cell r="R1379">
            <v>26.3</v>
          </cell>
          <cell r="S1379">
            <v>0</v>
          </cell>
        </row>
        <row r="1380">
          <cell r="B1380" t="str">
            <v>Power Systems</v>
          </cell>
          <cell r="C1380">
            <v>441</v>
          </cell>
          <cell r="D1380" t="str">
            <v>Not A &amp; G</v>
          </cell>
          <cell r="E1380">
            <v>4411</v>
          </cell>
          <cell r="F1380" t="str">
            <v>Dsbn - Stuart Operations</v>
          </cell>
          <cell r="G1380" t="str">
            <v>BU</v>
          </cell>
          <cell r="H1380" t="str">
            <v>I</v>
          </cell>
          <cell r="I1380" t="str">
            <v>05E75</v>
          </cell>
          <cell r="J1380" t="str">
            <v>LINE SPEC EARLY</v>
          </cell>
          <cell r="K1380">
            <v>7</v>
          </cell>
          <cell r="L1380">
            <v>26.04</v>
          </cell>
          <cell r="M1380">
            <v>182.28</v>
          </cell>
          <cell r="N1380" t="str">
            <v>Line</v>
          </cell>
          <cell r="O1380">
            <v>0</v>
          </cell>
          <cell r="P1380">
            <v>0</v>
          </cell>
          <cell r="Q1380">
            <v>0</v>
          </cell>
          <cell r="R1380">
            <v>182.28</v>
          </cell>
          <cell r="S1380">
            <v>0</v>
          </cell>
        </row>
        <row r="1381">
          <cell r="B1381" t="str">
            <v>Power Systems</v>
          </cell>
          <cell r="C1381">
            <v>441</v>
          </cell>
          <cell r="D1381" t="str">
            <v>Not A &amp; G</v>
          </cell>
          <cell r="E1381">
            <v>4411</v>
          </cell>
          <cell r="F1381" t="str">
            <v>Dsbn - Stuart Operations</v>
          </cell>
          <cell r="G1381" t="str">
            <v>BU</v>
          </cell>
          <cell r="H1381" t="str">
            <v>I</v>
          </cell>
          <cell r="I1381" t="str">
            <v>05E84</v>
          </cell>
          <cell r="J1381" t="str">
            <v>SR LINE SPEC OL EARLY</v>
          </cell>
          <cell r="K1381">
            <v>5</v>
          </cell>
          <cell r="L1381">
            <v>27.37</v>
          </cell>
          <cell r="M1381">
            <v>136.85</v>
          </cell>
          <cell r="N1381" t="str">
            <v>Line</v>
          </cell>
          <cell r="O1381">
            <v>0</v>
          </cell>
          <cell r="P1381">
            <v>0</v>
          </cell>
          <cell r="Q1381">
            <v>0</v>
          </cell>
          <cell r="R1381">
            <v>136.85</v>
          </cell>
          <cell r="S1381">
            <v>0</v>
          </cell>
        </row>
        <row r="1382">
          <cell r="B1382" t="str">
            <v>Power Systems</v>
          </cell>
          <cell r="C1382">
            <v>884</v>
          </cell>
          <cell r="D1382" t="str">
            <v>Not A &amp; G</v>
          </cell>
          <cell r="E1382">
            <v>8849</v>
          </cell>
          <cell r="F1382" t="str">
            <v>Dsbn - Supervisory</v>
          </cell>
          <cell r="G1382" t="str">
            <v>XM</v>
          </cell>
          <cell r="H1382" t="str">
            <v>S</v>
          </cell>
          <cell r="I1382" t="str">
            <v>01M05</v>
          </cell>
          <cell r="J1382" t="str">
            <v>DISTRIBUTION SUPV I</v>
          </cell>
          <cell r="K1382">
            <v>2</v>
          </cell>
          <cell r="L1382">
            <v>40.479999999999997</v>
          </cell>
          <cell r="M1382">
            <v>80.959999999999994</v>
          </cell>
          <cell r="N1382" t="str">
            <v>Spv/Sup</v>
          </cell>
          <cell r="O1382">
            <v>0</v>
          </cell>
          <cell r="P1382">
            <v>80.959999999999994</v>
          </cell>
          <cell r="Q1382">
            <v>0</v>
          </cell>
          <cell r="R1382">
            <v>0</v>
          </cell>
          <cell r="S1382">
            <v>0</v>
          </cell>
        </row>
        <row r="1383">
          <cell r="B1383" t="str">
            <v>Power Systems</v>
          </cell>
          <cell r="C1383">
            <v>884</v>
          </cell>
          <cell r="D1383" t="str">
            <v>Not A &amp; G</v>
          </cell>
          <cell r="E1383">
            <v>8849</v>
          </cell>
          <cell r="F1383" t="str">
            <v>Dsbn - Supervisory</v>
          </cell>
          <cell r="G1383" t="str">
            <v>XM</v>
          </cell>
          <cell r="H1383" t="str">
            <v>S</v>
          </cell>
          <cell r="I1383" t="str">
            <v>01M05</v>
          </cell>
          <cell r="J1383" t="str">
            <v>DISTRIBUTION SUPV I</v>
          </cell>
          <cell r="K1383">
            <v>1</v>
          </cell>
          <cell r="L1383">
            <v>40.49</v>
          </cell>
          <cell r="M1383">
            <v>40.49</v>
          </cell>
          <cell r="N1383" t="str">
            <v>Spv/Sup</v>
          </cell>
          <cell r="O1383">
            <v>0</v>
          </cell>
          <cell r="P1383">
            <v>40.49</v>
          </cell>
          <cell r="Q1383">
            <v>0</v>
          </cell>
          <cell r="R1383">
            <v>0</v>
          </cell>
          <cell r="S1383">
            <v>0</v>
          </cell>
        </row>
        <row r="1384">
          <cell r="B1384" t="str">
            <v>Power Systems</v>
          </cell>
          <cell r="C1384">
            <v>712</v>
          </cell>
          <cell r="D1384" t="str">
            <v>Not A &amp; G</v>
          </cell>
          <cell r="E1384">
            <v>7140</v>
          </cell>
          <cell r="F1384" t="str">
            <v>Cnst Eng - Broward Sc</v>
          </cell>
          <cell r="G1384" t="str">
            <v>XM</v>
          </cell>
          <cell r="H1384" t="str">
            <v>S</v>
          </cell>
          <cell r="I1384" t="str">
            <v>01M05</v>
          </cell>
          <cell r="J1384" t="str">
            <v>DISTRIBUTION SUPV I</v>
          </cell>
          <cell r="K1384">
            <v>1</v>
          </cell>
          <cell r="L1384">
            <v>40.74</v>
          </cell>
          <cell r="M1384">
            <v>40.74</v>
          </cell>
          <cell r="N1384" t="str">
            <v>Spv/Sup</v>
          </cell>
          <cell r="O1384">
            <v>0</v>
          </cell>
          <cell r="P1384">
            <v>40.74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Power Systems</v>
          </cell>
          <cell r="C1385">
            <v>712</v>
          </cell>
          <cell r="D1385" t="str">
            <v>Not A &amp; G</v>
          </cell>
          <cell r="E1385">
            <v>7140</v>
          </cell>
          <cell r="F1385" t="str">
            <v>Cnst Eng - Broward Sc</v>
          </cell>
          <cell r="G1385" t="str">
            <v>XM</v>
          </cell>
          <cell r="H1385" t="str">
            <v>I</v>
          </cell>
          <cell r="I1385" t="str">
            <v>01MAA</v>
          </cell>
          <cell r="J1385" t="str">
            <v>SR SYSTEM PROJECT MGR</v>
          </cell>
          <cell r="K1385">
            <v>1</v>
          </cell>
          <cell r="L1385">
            <v>30.95</v>
          </cell>
          <cell r="M1385">
            <v>30.95</v>
          </cell>
          <cell r="N1385" t="str">
            <v>Spv/Sup</v>
          </cell>
          <cell r="O1385">
            <v>0</v>
          </cell>
          <cell r="P1385">
            <v>30.95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Power Systems</v>
          </cell>
          <cell r="C1386">
            <v>712</v>
          </cell>
          <cell r="D1386" t="str">
            <v>Not A &amp; G</v>
          </cell>
          <cell r="E1386">
            <v>7140</v>
          </cell>
          <cell r="F1386" t="str">
            <v>Cnst Eng - Broward Sc</v>
          </cell>
          <cell r="G1386" t="str">
            <v>XM</v>
          </cell>
          <cell r="H1386" t="str">
            <v>I</v>
          </cell>
          <cell r="I1386" t="str">
            <v>01MAA</v>
          </cell>
          <cell r="J1386" t="str">
            <v>SR SYSTEM PROJECT MGR</v>
          </cell>
          <cell r="K1386">
            <v>4</v>
          </cell>
          <cell r="L1386">
            <v>33.25</v>
          </cell>
          <cell r="M1386">
            <v>133</v>
          </cell>
          <cell r="N1386" t="str">
            <v>Spv/Sup</v>
          </cell>
          <cell r="O1386">
            <v>0</v>
          </cell>
          <cell r="P1386">
            <v>133</v>
          </cell>
          <cell r="Q1386">
            <v>0</v>
          </cell>
          <cell r="R1386">
            <v>0</v>
          </cell>
          <cell r="S1386">
            <v>0</v>
          </cell>
        </row>
        <row r="1387">
          <cell r="B1387" t="str">
            <v>Power Systems</v>
          </cell>
          <cell r="C1387">
            <v>712</v>
          </cell>
          <cell r="D1387" t="str">
            <v>Not A &amp; G</v>
          </cell>
          <cell r="E1387">
            <v>7140</v>
          </cell>
          <cell r="F1387" t="str">
            <v>Cnst Eng - Broward Sc</v>
          </cell>
          <cell r="G1387" t="str">
            <v>XM</v>
          </cell>
          <cell r="H1387" t="str">
            <v>I</v>
          </cell>
          <cell r="I1387" t="str">
            <v>01MAA</v>
          </cell>
          <cell r="J1387" t="str">
            <v>SR SYSTEM PROJECT MGR</v>
          </cell>
          <cell r="K1387">
            <v>1</v>
          </cell>
          <cell r="L1387">
            <v>34.630000000000003</v>
          </cell>
          <cell r="M1387">
            <v>34.630000000000003</v>
          </cell>
          <cell r="N1387" t="str">
            <v>Spv/Sup</v>
          </cell>
          <cell r="O1387">
            <v>0</v>
          </cell>
          <cell r="P1387">
            <v>34.630000000000003</v>
          </cell>
          <cell r="Q1387">
            <v>0</v>
          </cell>
          <cell r="R1387">
            <v>0</v>
          </cell>
          <cell r="S1387">
            <v>0</v>
          </cell>
        </row>
        <row r="1388">
          <cell r="B1388" t="str">
            <v>Power Systems</v>
          </cell>
          <cell r="C1388">
            <v>712</v>
          </cell>
          <cell r="D1388" t="str">
            <v>Not A &amp; G</v>
          </cell>
          <cell r="E1388">
            <v>7140</v>
          </cell>
          <cell r="F1388" t="str">
            <v>Cnst Eng - Broward Sc</v>
          </cell>
          <cell r="G1388" t="str">
            <v>XM</v>
          </cell>
          <cell r="H1388" t="str">
            <v>I</v>
          </cell>
          <cell r="I1388" t="str">
            <v>01MB6</v>
          </cell>
          <cell r="J1388" t="str">
            <v>SYSTEM PROJECT MGR</v>
          </cell>
          <cell r="K1388">
            <v>1</v>
          </cell>
          <cell r="L1388">
            <v>27.64</v>
          </cell>
          <cell r="M1388">
            <v>27.64</v>
          </cell>
          <cell r="N1388" t="str">
            <v>Spv/Sup</v>
          </cell>
          <cell r="O1388">
            <v>0</v>
          </cell>
          <cell r="P1388">
            <v>27.64</v>
          </cell>
          <cell r="Q1388">
            <v>0</v>
          </cell>
          <cell r="R1388">
            <v>0</v>
          </cell>
          <cell r="S1388">
            <v>0</v>
          </cell>
        </row>
        <row r="1389">
          <cell r="B1389" t="str">
            <v>Power Systems</v>
          </cell>
          <cell r="C1389">
            <v>712</v>
          </cell>
          <cell r="D1389" t="str">
            <v>Not A &amp; G</v>
          </cell>
          <cell r="E1389">
            <v>7140</v>
          </cell>
          <cell r="F1389" t="str">
            <v>Cnst Eng - Broward Sc</v>
          </cell>
          <cell r="G1389" t="str">
            <v>XM</v>
          </cell>
          <cell r="H1389" t="str">
            <v>I</v>
          </cell>
          <cell r="I1389" t="str">
            <v>01MB6</v>
          </cell>
          <cell r="J1389" t="str">
            <v>SYSTEM PROJECT MGR</v>
          </cell>
          <cell r="K1389">
            <v>1</v>
          </cell>
          <cell r="L1389">
            <v>28.41</v>
          </cell>
          <cell r="M1389">
            <v>28.41</v>
          </cell>
          <cell r="N1389" t="str">
            <v>Spv/Sup</v>
          </cell>
          <cell r="O1389">
            <v>0</v>
          </cell>
          <cell r="P1389">
            <v>28.41</v>
          </cell>
          <cell r="Q1389">
            <v>0</v>
          </cell>
          <cell r="R1389">
            <v>0</v>
          </cell>
          <cell r="S1389">
            <v>0</v>
          </cell>
        </row>
        <row r="1390">
          <cell r="B1390" t="str">
            <v>Power Systems</v>
          </cell>
          <cell r="C1390">
            <v>712</v>
          </cell>
          <cell r="D1390" t="str">
            <v>Not A &amp; G</v>
          </cell>
          <cell r="E1390">
            <v>7140</v>
          </cell>
          <cell r="F1390" t="str">
            <v>Cnst Eng - Broward Sc</v>
          </cell>
          <cell r="G1390" t="str">
            <v>XM</v>
          </cell>
          <cell r="H1390" t="str">
            <v>I</v>
          </cell>
          <cell r="I1390" t="str">
            <v>01MB6</v>
          </cell>
          <cell r="J1390" t="str">
            <v>SYSTEM PROJECT MGR</v>
          </cell>
          <cell r="K1390">
            <v>1</v>
          </cell>
          <cell r="L1390">
            <v>29.75</v>
          </cell>
          <cell r="M1390">
            <v>29.75</v>
          </cell>
          <cell r="N1390" t="str">
            <v>Spv/Sup</v>
          </cell>
          <cell r="O1390">
            <v>0</v>
          </cell>
          <cell r="P1390">
            <v>29.75</v>
          </cell>
          <cell r="Q1390">
            <v>0</v>
          </cell>
          <cell r="R1390">
            <v>0</v>
          </cell>
          <cell r="S1390">
            <v>0</v>
          </cell>
        </row>
        <row r="1391">
          <cell r="B1391" t="str">
            <v>Power Systems</v>
          </cell>
          <cell r="C1391">
            <v>712</v>
          </cell>
          <cell r="D1391" t="str">
            <v>Not A &amp; G</v>
          </cell>
          <cell r="E1391">
            <v>7140</v>
          </cell>
          <cell r="F1391" t="str">
            <v>Cnst Eng - Broward Sc</v>
          </cell>
          <cell r="G1391" t="str">
            <v>XM</v>
          </cell>
          <cell r="H1391" t="str">
            <v>I</v>
          </cell>
          <cell r="I1391" t="str">
            <v>01MC6</v>
          </cell>
          <cell r="J1391" t="str">
            <v>PROJECT DESIGNER I</v>
          </cell>
          <cell r="K1391">
            <v>1</v>
          </cell>
          <cell r="L1391">
            <v>25.6</v>
          </cell>
          <cell r="M1391">
            <v>25.6</v>
          </cell>
          <cell r="N1391" t="str">
            <v>Spv/Sup</v>
          </cell>
          <cell r="O1391">
            <v>0</v>
          </cell>
          <cell r="P1391">
            <v>25.6</v>
          </cell>
          <cell r="Q1391">
            <v>0</v>
          </cell>
          <cell r="R1391">
            <v>0</v>
          </cell>
          <cell r="S1391">
            <v>0</v>
          </cell>
        </row>
        <row r="1392">
          <cell r="B1392" t="str">
            <v>Power Systems</v>
          </cell>
          <cell r="C1392">
            <v>712</v>
          </cell>
          <cell r="D1392" t="str">
            <v>Not A &amp; G</v>
          </cell>
          <cell r="E1392">
            <v>7140</v>
          </cell>
          <cell r="F1392" t="str">
            <v>Cnst Eng - Broward Sc</v>
          </cell>
          <cell r="G1392" t="str">
            <v>XM</v>
          </cell>
          <cell r="H1392" t="str">
            <v>I</v>
          </cell>
          <cell r="I1392" t="str">
            <v>01ME6</v>
          </cell>
          <cell r="J1392" t="str">
            <v>PROJECT DESIGNER II</v>
          </cell>
          <cell r="K1392">
            <v>1</v>
          </cell>
          <cell r="L1392">
            <v>22.63</v>
          </cell>
          <cell r="M1392">
            <v>22.63</v>
          </cell>
          <cell r="N1392" t="str">
            <v>Spv/Sup</v>
          </cell>
          <cell r="O1392">
            <v>0</v>
          </cell>
          <cell r="P1392">
            <v>22.63</v>
          </cell>
          <cell r="Q1392">
            <v>0</v>
          </cell>
          <cell r="R1392">
            <v>0</v>
          </cell>
          <cell r="S1392">
            <v>0</v>
          </cell>
        </row>
        <row r="1393">
          <cell r="B1393" t="str">
            <v>Power Systems</v>
          </cell>
          <cell r="C1393">
            <v>712</v>
          </cell>
          <cell r="D1393" t="str">
            <v>Not A &amp; G</v>
          </cell>
          <cell r="E1393">
            <v>7140</v>
          </cell>
          <cell r="F1393" t="str">
            <v>Cnst Eng - Broward Sc</v>
          </cell>
          <cell r="G1393" t="str">
            <v>XM</v>
          </cell>
          <cell r="H1393" t="str">
            <v>I</v>
          </cell>
          <cell r="I1393" t="str">
            <v>01ME6</v>
          </cell>
          <cell r="J1393" t="str">
            <v>PROJECT DESIGNER II</v>
          </cell>
          <cell r="K1393">
            <v>1</v>
          </cell>
          <cell r="L1393">
            <v>23.33</v>
          </cell>
          <cell r="M1393">
            <v>23.33</v>
          </cell>
          <cell r="N1393" t="str">
            <v>Spv/Sup</v>
          </cell>
          <cell r="O1393">
            <v>0</v>
          </cell>
          <cell r="P1393">
            <v>23.33</v>
          </cell>
          <cell r="Q1393">
            <v>0</v>
          </cell>
          <cell r="R1393">
            <v>0</v>
          </cell>
          <cell r="S1393">
            <v>0</v>
          </cell>
        </row>
        <row r="1394">
          <cell r="B1394" t="str">
            <v>Power Systems</v>
          </cell>
          <cell r="C1394">
            <v>712</v>
          </cell>
          <cell r="D1394" t="str">
            <v>Not A &amp; G</v>
          </cell>
          <cell r="E1394">
            <v>7140</v>
          </cell>
          <cell r="F1394" t="str">
            <v>Cnst Eng - Broward Sc</v>
          </cell>
          <cell r="G1394" t="str">
            <v>NB</v>
          </cell>
          <cell r="H1394" t="str">
            <v>I</v>
          </cell>
          <cell r="I1394" t="str">
            <v>01XH3</v>
          </cell>
          <cell r="J1394" t="str">
            <v>CONSTRUCTION REGULATION PERMIT</v>
          </cell>
          <cell r="K1394">
            <v>2</v>
          </cell>
          <cell r="L1394">
            <v>19.13</v>
          </cell>
          <cell r="M1394">
            <v>38.26</v>
          </cell>
          <cell r="N1394" t="str">
            <v>Spv/Sup</v>
          </cell>
          <cell r="O1394">
            <v>0</v>
          </cell>
          <cell r="P1394">
            <v>38.26</v>
          </cell>
          <cell r="Q1394">
            <v>0</v>
          </cell>
          <cell r="R1394">
            <v>0</v>
          </cell>
          <cell r="S1394">
            <v>0</v>
          </cell>
        </row>
        <row r="1395">
          <cell r="B1395" t="str">
            <v>Power Systems</v>
          </cell>
          <cell r="C1395">
            <v>884</v>
          </cell>
          <cell r="D1395" t="str">
            <v>Not A &amp; G</v>
          </cell>
          <cell r="E1395">
            <v>8849</v>
          </cell>
          <cell r="F1395" t="str">
            <v>Dsbn - Supervisory</v>
          </cell>
          <cell r="G1395" t="str">
            <v>XM</v>
          </cell>
          <cell r="H1395" t="str">
            <v>S</v>
          </cell>
          <cell r="I1395" t="str">
            <v>01M05</v>
          </cell>
          <cell r="J1395" t="str">
            <v>DISTRIBUTION SUPV I</v>
          </cell>
          <cell r="K1395">
            <v>2</v>
          </cell>
          <cell r="L1395">
            <v>40.5</v>
          </cell>
          <cell r="M1395">
            <v>81</v>
          </cell>
          <cell r="N1395" t="str">
            <v>Spv/Sup</v>
          </cell>
          <cell r="O1395">
            <v>0</v>
          </cell>
          <cell r="P1395">
            <v>81</v>
          </cell>
          <cell r="Q1395">
            <v>0</v>
          </cell>
          <cell r="R1395">
            <v>0</v>
          </cell>
          <cell r="S1395">
            <v>0</v>
          </cell>
        </row>
        <row r="1396">
          <cell r="B1396" t="str">
            <v>Power Systems</v>
          </cell>
          <cell r="C1396">
            <v>884</v>
          </cell>
          <cell r="D1396" t="str">
            <v>Not A &amp; G</v>
          </cell>
          <cell r="E1396">
            <v>8849</v>
          </cell>
          <cell r="F1396" t="str">
            <v>Dsbn - Supervisory</v>
          </cell>
          <cell r="G1396" t="str">
            <v>XM</v>
          </cell>
          <cell r="H1396" t="str">
            <v>I</v>
          </cell>
          <cell r="I1396" t="str">
            <v>01MA4</v>
          </cell>
          <cell r="J1396" t="str">
            <v>SR DISTRIBUTION ANALYST</v>
          </cell>
          <cell r="K1396">
            <v>1</v>
          </cell>
          <cell r="L1396">
            <v>29.25</v>
          </cell>
          <cell r="M1396">
            <v>29.25</v>
          </cell>
          <cell r="N1396" t="str">
            <v>Spv/Sup</v>
          </cell>
          <cell r="O1396">
            <v>0</v>
          </cell>
          <cell r="P1396">
            <v>29.25</v>
          </cell>
          <cell r="Q1396">
            <v>0</v>
          </cell>
          <cell r="R1396">
            <v>0</v>
          </cell>
          <cell r="S1396">
            <v>0</v>
          </cell>
        </row>
        <row r="1397">
          <cell r="B1397" t="str">
            <v>Power Systems</v>
          </cell>
          <cell r="C1397">
            <v>884</v>
          </cell>
          <cell r="D1397" t="str">
            <v>Not A &amp; G</v>
          </cell>
          <cell r="E1397">
            <v>8849</v>
          </cell>
          <cell r="F1397" t="str">
            <v>Dsbn - Supervisory</v>
          </cell>
          <cell r="G1397" t="str">
            <v>XM</v>
          </cell>
          <cell r="H1397" t="str">
            <v>I</v>
          </cell>
          <cell r="I1397" t="str">
            <v>01MA4</v>
          </cell>
          <cell r="J1397" t="str">
            <v>SR DISTRIBUTION ANALYST</v>
          </cell>
          <cell r="K1397">
            <v>1</v>
          </cell>
          <cell r="L1397">
            <v>38.36</v>
          </cell>
          <cell r="M1397">
            <v>38.36</v>
          </cell>
          <cell r="N1397" t="str">
            <v>Spv/Sup</v>
          </cell>
          <cell r="O1397">
            <v>0</v>
          </cell>
          <cell r="P1397">
            <v>38.36</v>
          </cell>
          <cell r="Q1397">
            <v>0</v>
          </cell>
          <cell r="R1397">
            <v>0</v>
          </cell>
          <cell r="S1397">
            <v>0</v>
          </cell>
        </row>
        <row r="1398">
          <cell r="B1398" t="str">
            <v>Power Systems</v>
          </cell>
          <cell r="C1398">
            <v>884</v>
          </cell>
          <cell r="D1398" t="str">
            <v>Not A &amp; G</v>
          </cell>
          <cell r="E1398">
            <v>8849</v>
          </cell>
          <cell r="F1398" t="str">
            <v>Dsbn - Supervisory</v>
          </cell>
          <cell r="G1398" t="str">
            <v>XM</v>
          </cell>
          <cell r="H1398" t="str">
            <v>I</v>
          </cell>
          <cell r="I1398" t="str">
            <v>01MB6</v>
          </cell>
          <cell r="J1398" t="str">
            <v>SYSTEM PROJECT MGR</v>
          </cell>
          <cell r="K1398">
            <v>1</v>
          </cell>
          <cell r="L1398">
            <v>27.69</v>
          </cell>
          <cell r="M1398">
            <v>27.69</v>
          </cell>
          <cell r="N1398" t="str">
            <v>Spv/Sup</v>
          </cell>
          <cell r="O1398">
            <v>0</v>
          </cell>
          <cell r="P1398">
            <v>27.69</v>
          </cell>
          <cell r="Q1398">
            <v>0</v>
          </cell>
          <cell r="R1398">
            <v>0</v>
          </cell>
          <cell r="S1398">
            <v>0</v>
          </cell>
        </row>
        <row r="1399">
          <cell r="B1399" t="str">
            <v>Power Systems</v>
          </cell>
          <cell r="C1399">
            <v>884</v>
          </cell>
          <cell r="D1399" t="str">
            <v>Not A &amp; G</v>
          </cell>
          <cell r="E1399">
            <v>8849</v>
          </cell>
          <cell r="F1399" t="str">
            <v>Dsbn - Supervisory</v>
          </cell>
          <cell r="G1399" t="str">
            <v>XM</v>
          </cell>
          <cell r="H1399" t="str">
            <v>I</v>
          </cell>
          <cell r="I1399" t="str">
            <v>01MB6</v>
          </cell>
          <cell r="J1399" t="str">
            <v>SYSTEM PROJECT MGR</v>
          </cell>
          <cell r="K1399">
            <v>1</v>
          </cell>
          <cell r="L1399">
            <v>29.64</v>
          </cell>
          <cell r="M1399">
            <v>29.64</v>
          </cell>
          <cell r="N1399" t="str">
            <v>Spv/Sup</v>
          </cell>
          <cell r="O1399">
            <v>0</v>
          </cell>
          <cell r="P1399">
            <v>29.64</v>
          </cell>
          <cell r="Q1399">
            <v>0</v>
          </cell>
          <cell r="R1399">
            <v>0</v>
          </cell>
          <cell r="S1399">
            <v>0</v>
          </cell>
        </row>
        <row r="1400">
          <cell r="B1400" t="str">
            <v>Power Systems</v>
          </cell>
          <cell r="C1400">
            <v>884</v>
          </cell>
          <cell r="D1400" t="str">
            <v>Not A &amp; G</v>
          </cell>
          <cell r="E1400">
            <v>8849</v>
          </cell>
          <cell r="F1400" t="str">
            <v>Dsbn - Supervisory</v>
          </cell>
          <cell r="G1400" t="str">
            <v>XM</v>
          </cell>
          <cell r="H1400" t="str">
            <v>M</v>
          </cell>
          <cell r="I1400" t="str">
            <v>01MK6</v>
          </cell>
          <cell r="J1400" t="str">
            <v>DISTRIBUTION OPERATIONS MGR I</v>
          </cell>
          <cell r="K1400">
            <v>1</v>
          </cell>
          <cell r="L1400">
            <v>47.9</v>
          </cell>
          <cell r="M1400">
            <v>47.9</v>
          </cell>
          <cell r="N1400" t="str">
            <v>Spv/Sup</v>
          </cell>
          <cell r="O1400">
            <v>0</v>
          </cell>
          <cell r="P1400">
            <v>47.9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Power Systems</v>
          </cell>
          <cell r="C1401">
            <v>884</v>
          </cell>
          <cell r="D1401" t="str">
            <v>Not A &amp; G</v>
          </cell>
          <cell r="E1401">
            <v>8849</v>
          </cell>
          <cell r="F1401" t="str">
            <v>Dsbn - Supervisory</v>
          </cell>
          <cell r="G1401" t="str">
            <v>XM</v>
          </cell>
          <cell r="H1401" t="str">
            <v>S</v>
          </cell>
          <cell r="I1401" t="str">
            <v>01MP5</v>
          </cell>
          <cell r="J1401" t="str">
            <v>DISTRIBUTION SUPV II</v>
          </cell>
          <cell r="K1401">
            <v>1</v>
          </cell>
          <cell r="L1401">
            <v>31.25</v>
          </cell>
          <cell r="M1401">
            <v>31.25</v>
          </cell>
          <cell r="N1401" t="str">
            <v>Spv/Sup</v>
          </cell>
          <cell r="O1401">
            <v>0</v>
          </cell>
          <cell r="P1401">
            <v>31.25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Power Systems</v>
          </cell>
          <cell r="C1402">
            <v>884</v>
          </cell>
          <cell r="D1402" t="str">
            <v>Not A &amp; G</v>
          </cell>
          <cell r="E1402">
            <v>8849</v>
          </cell>
          <cell r="F1402" t="str">
            <v>Dsbn - Supervisory</v>
          </cell>
          <cell r="G1402" t="str">
            <v>XM</v>
          </cell>
          <cell r="H1402" t="str">
            <v>S</v>
          </cell>
          <cell r="I1402" t="str">
            <v>01MP5</v>
          </cell>
          <cell r="J1402" t="str">
            <v>DISTRIBUTION SUPV II</v>
          </cell>
          <cell r="K1402">
            <v>1</v>
          </cell>
          <cell r="L1402">
            <v>36.26</v>
          </cell>
          <cell r="M1402">
            <v>36.26</v>
          </cell>
          <cell r="N1402" t="str">
            <v>Spv/Sup</v>
          </cell>
          <cell r="O1402">
            <v>0</v>
          </cell>
          <cell r="P1402">
            <v>36.26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Power Systems</v>
          </cell>
          <cell r="C1403">
            <v>884</v>
          </cell>
          <cell r="D1403" t="str">
            <v>Not A &amp; G</v>
          </cell>
          <cell r="E1403">
            <v>8849</v>
          </cell>
          <cell r="F1403" t="str">
            <v>Dsbn - Supervisory</v>
          </cell>
          <cell r="G1403" t="str">
            <v>XM</v>
          </cell>
          <cell r="H1403" t="str">
            <v>S</v>
          </cell>
          <cell r="I1403" t="str">
            <v>01MP5</v>
          </cell>
          <cell r="J1403" t="str">
            <v>DISTRIBUTION SUPV II</v>
          </cell>
          <cell r="K1403">
            <v>2</v>
          </cell>
          <cell r="L1403">
            <v>36.44</v>
          </cell>
          <cell r="M1403">
            <v>72.88</v>
          </cell>
          <cell r="N1403" t="str">
            <v>Spv/Sup</v>
          </cell>
          <cell r="O1403">
            <v>0</v>
          </cell>
          <cell r="P1403">
            <v>72.88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Power Systems</v>
          </cell>
          <cell r="C1404">
            <v>884</v>
          </cell>
          <cell r="D1404" t="str">
            <v>Not A &amp; G</v>
          </cell>
          <cell r="E1404">
            <v>8849</v>
          </cell>
          <cell r="F1404" t="str">
            <v>Dsbn - Supervisory</v>
          </cell>
          <cell r="G1404" t="str">
            <v>XM</v>
          </cell>
          <cell r="H1404" t="str">
            <v>S</v>
          </cell>
          <cell r="I1404" t="str">
            <v>01MP5</v>
          </cell>
          <cell r="J1404" t="str">
            <v>DISTRIBUTION SUPV II</v>
          </cell>
          <cell r="K1404">
            <v>1</v>
          </cell>
          <cell r="L1404">
            <v>36.5</v>
          </cell>
          <cell r="M1404">
            <v>36.5</v>
          </cell>
          <cell r="N1404" t="str">
            <v>Spv/Sup</v>
          </cell>
          <cell r="O1404">
            <v>0</v>
          </cell>
          <cell r="P1404">
            <v>36.5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Power Systems</v>
          </cell>
          <cell r="C1405">
            <v>884</v>
          </cell>
          <cell r="D1405" t="str">
            <v>Not A &amp; G</v>
          </cell>
          <cell r="E1405">
            <v>8849</v>
          </cell>
          <cell r="F1405" t="str">
            <v>Dsbn - Supervisory</v>
          </cell>
          <cell r="G1405" t="str">
            <v>XM</v>
          </cell>
          <cell r="H1405" t="str">
            <v>S</v>
          </cell>
          <cell r="I1405" t="str">
            <v>01MP5</v>
          </cell>
          <cell r="J1405" t="str">
            <v>DISTRIBUTION SUPV II</v>
          </cell>
          <cell r="K1405">
            <v>1</v>
          </cell>
          <cell r="L1405">
            <v>36.85</v>
          </cell>
          <cell r="M1405">
            <v>36.85</v>
          </cell>
          <cell r="N1405" t="str">
            <v>Spv/Sup</v>
          </cell>
          <cell r="O1405">
            <v>0</v>
          </cell>
          <cell r="P1405">
            <v>36.85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Power Systems</v>
          </cell>
          <cell r="C1406">
            <v>884</v>
          </cell>
          <cell r="D1406" t="str">
            <v>Not A &amp; G</v>
          </cell>
          <cell r="E1406">
            <v>8849</v>
          </cell>
          <cell r="F1406" t="str">
            <v>Dsbn - Supervisory</v>
          </cell>
          <cell r="G1406" t="str">
            <v>XM</v>
          </cell>
          <cell r="H1406" t="str">
            <v>S</v>
          </cell>
          <cell r="I1406" t="str">
            <v>01MQ5</v>
          </cell>
          <cell r="J1406" t="str">
            <v>DISTRIBUTION SUPV III</v>
          </cell>
          <cell r="K1406">
            <v>1</v>
          </cell>
          <cell r="L1406">
            <v>33.229999999999997</v>
          </cell>
          <cell r="M1406">
            <v>33.229999999999997</v>
          </cell>
          <cell r="N1406" t="str">
            <v>Spv/Sup</v>
          </cell>
          <cell r="O1406">
            <v>0</v>
          </cell>
          <cell r="P1406">
            <v>33.229999999999997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Power Systems</v>
          </cell>
          <cell r="C1407">
            <v>884</v>
          </cell>
          <cell r="D1407" t="str">
            <v>Not A &amp; G</v>
          </cell>
          <cell r="E1407">
            <v>8849</v>
          </cell>
          <cell r="F1407" t="str">
            <v>Dsbn - Supervisory</v>
          </cell>
          <cell r="G1407" t="str">
            <v>BU</v>
          </cell>
          <cell r="H1407" t="str">
            <v>I</v>
          </cell>
          <cell r="I1407" t="str">
            <v>05264</v>
          </cell>
          <cell r="J1407" t="str">
            <v>DISTRIBUTION DISPATCHER</v>
          </cell>
          <cell r="K1407">
            <v>1</v>
          </cell>
          <cell r="L1407">
            <v>27.71</v>
          </cell>
          <cell r="M1407">
            <v>27.71</v>
          </cell>
          <cell r="N1407" t="str">
            <v>Barg Unit Supp</v>
          </cell>
          <cell r="O1407">
            <v>0</v>
          </cell>
          <cell r="P1407">
            <v>0</v>
          </cell>
          <cell r="Q1407">
            <v>27.71</v>
          </cell>
          <cell r="R1407">
            <v>0</v>
          </cell>
          <cell r="S1407">
            <v>0</v>
          </cell>
        </row>
        <row r="1408">
          <cell r="B1408" t="str">
            <v>Power Systems</v>
          </cell>
          <cell r="C1408">
            <v>884</v>
          </cell>
          <cell r="D1408" t="str">
            <v>Not A &amp; G</v>
          </cell>
          <cell r="E1408">
            <v>8849</v>
          </cell>
          <cell r="F1408" t="str">
            <v>Dsbn - Supervisory</v>
          </cell>
          <cell r="G1408" t="str">
            <v>BU</v>
          </cell>
          <cell r="H1408" t="str">
            <v>I</v>
          </cell>
          <cell r="I1408" t="str">
            <v>05E75</v>
          </cell>
          <cell r="J1408" t="str">
            <v>LINE SPEC EARLY</v>
          </cell>
          <cell r="K1408">
            <v>1</v>
          </cell>
          <cell r="L1408">
            <v>26.04</v>
          </cell>
          <cell r="M1408">
            <v>26.04</v>
          </cell>
          <cell r="N1408" t="str">
            <v>Line</v>
          </cell>
          <cell r="O1408">
            <v>0</v>
          </cell>
          <cell r="P1408">
            <v>0</v>
          </cell>
          <cell r="Q1408">
            <v>0</v>
          </cell>
          <cell r="R1408">
            <v>26.04</v>
          </cell>
          <cell r="S1408">
            <v>0</v>
          </cell>
        </row>
        <row r="1409">
          <cell r="B1409" t="str">
            <v>Power Systems</v>
          </cell>
          <cell r="C1409">
            <v>718</v>
          </cell>
          <cell r="D1409" t="str">
            <v>Not A &amp; G</v>
          </cell>
          <cell r="E1409">
            <v>7181</v>
          </cell>
          <cell r="F1409" t="str">
            <v>Vegetation Management - South</v>
          </cell>
          <cell r="G1409" t="str">
            <v>XM</v>
          </cell>
          <cell r="H1409" t="str">
            <v>I</v>
          </cell>
          <cell r="I1409" t="str">
            <v>01M11</v>
          </cell>
          <cell r="J1409" t="str">
            <v>UTILITY ARBORIST</v>
          </cell>
          <cell r="K1409">
            <v>1</v>
          </cell>
          <cell r="L1409">
            <v>21.56</v>
          </cell>
          <cell r="M1409">
            <v>21.56</v>
          </cell>
          <cell r="N1409" t="str">
            <v>Spv/Sup</v>
          </cell>
          <cell r="O1409">
            <v>0</v>
          </cell>
          <cell r="P1409">
            <v>21.56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Power Systems</v>
          </cell>
          <cell r="C1410">
            <v>718</v>
          </cell>
          <cell r="D1410" t="str">
            <v>Not A &amp; G</v>
          </cell>
          <cell r="E1410">
            <v>7181</v>
          </cell>
          <cell r="F1410" t="str">
            <v>Vegetation Management - South</v>
          </cell>
          <cell r="G1410" t="str">
            <v>XM</v>
          </cell>
          <cell r="H1410" t="str">
            <v>I</v>
          </cell>
          <cell r="I1410" t="str">
            <v>01M11</v>
          </cell>
          <cell r="J1410" t="str">
            <v>UTILITY ARBORIST</v>
          </cell>
          <cell r="K1410">
            <v>1</v>
          </cell>
          <cell r="L1410">
            <v>23.34</v>
          </cell>
          <cell r="M1410">
            <v>23.34</v>
          </cell>
          <cell r="N1410" t="str">
            <v>Spv/Sup</v>
          </cell>
          <cell r="O1410">
            <v>0</v>
          </cell>
          <cell r="P1410">
            <v>23.34</v>
          </cell>
          <cell r="Q1410">
            <v>0</v>
          </cell>
          <cell r="R1410">
            <v>0</v>
          </cell>
          <cell r="S1410">
            <v>0</v>
          </cell>
        </row>
        <row r="1411">
          <cell r="B1411" t="str">
            <v>Power Systems</v>
          </cell>
          <cell r="C1411">
            <v>718</v>
          </cell>
          <cell r="D1411" t="str">
            <v>Not A &amp; G</v>
          </cell>
          <cell r="E1411">
            <v>7181</v>
          </cell>
          <cell r="F1411" t="str">
            <v>Vegetation Management - South</v>
          </cell>
          <cell r="G1411" t="str">
            <v>XM</v>
          </cell>
          <cell r="H1411" t="str">
            <v>I</v>
          </cell>
          <cell r="I1411" t="str">
            <v>01M12</v>
          </cell>
          <cell r="J1411" t="str">
            <v>SR UTILITY ARBORIST</v>
          </cell>
          <cell r="K1411">
            <v>1</v>
          </cell>
          <cell r="L1411">
            <v>26.7</v>
          </cell>
          <cell r="M1411">
            <v>26.7</v>
          </cell>
          <cell r="N1411" t="str">
            <v>Spv/Sup</v>
          </cell>
          <cell r="O1411">
            <v>0</v>
          </cell>
          <cell r="P1411">
            <v>26.7</v>
          </cell>
          <cell r="Q1411">
            <v>0</v>
          </cell>
          <cell r="R1411">
            <v>0</v>
          </cell>
          <cell r="S1411">
            <v>0</v>
          </cell>
        </row>
        <row r="1412">
          <cell r="B1412" t="str">
            <v>Power Systems</v>
          </cell>
          <cell r="C1412">
            <v>718</v>
          </cell>
          <cell r="D1412" t="str">
            <v>Not A &amp; G</v>
          </cell>
          <cell r="E1412">
            <v>7181</v>
          </cell>
          <cell r="F1412" t="str">
            <v>Vegetation Management - South</v>
          </cell>
          <cell r="G1412" t="str">
            <v>XM</v>
          </cell>
          <cell r="H1412" t="str">
            <v>S</v>
          </cell>
          <cell r="I1412" t="str">
            <v>01M15</v>
          </cell>
          <cell r="J1412" t="str">
            <v>DISTRIBUTION VEGETATION MGMT S</v>
          </cell>
          <cell r="K1412">
            <v>1</v>
          </cell>
          <cell r="L1412">
            <v>35.729999999999997</v>
          </cell>
          <cell r="M1412">
            <v>35.729999999999997</v>
          </cell>
          <cell r="N1412" t="str">
            <v>Spv/Sup</v>
          </cell>
          <cell r="O1412">
            <v>0</v>
          </cell>
          <cell r="P1412">
            <v>35.729999999999997</v>
          </cell>
          <cell r="Q1412">
            <v>0</v>
          </cell>
          <cell r="R1412">
            <v>0</v>
          </cell>
          <cell r="S1412">
            <v>0</v>
          </cell>
        </row>
        <row r="1413">
          <cell r="B1413" t="str">
            <v>Power Systems</v>
          </cell>
          <cell r="C1413">
            <v>722</v>
          </cell>
          <cell r="D1413" t="str">
            <v>A &amp; G</v>
          </cell>
          <cell r="E1413">
            <v>7240</v>
          </cell>
          <cell r="F1413" t="str">
            <v>Dsbn - Operations Staff</v>
          </cell>
          <cell r="G1413" t="str">
            <v>XM</v>
          </cell>
          <cell r="H1413" t="str">
            <v>M</v>
          </cell>
          <cell r="I1413" t="str">
            <v>01MK6</v>
          </cell>
          <cell r="J1413" t="str">
            <v>DISTRIBUTION OPERATIONS MGR I</v>
          </cell>
          <cell r="K1413">
            <v>1</v>
          </cell>
          <cell r="L1413">
            <v>52.98</v>
          </cell>
          <cell r="M1413">
            <v>52.98</v>
          </cell>
          <cell r="N1413" t="str">
            <v>A &amp; G</v>
          </cell>
          <cell r="O1413">
            <v>52.98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B1414" t="str">
            <v>Power Systems</v>
          </cell>
          <cell r="C1414">
            <v>722</v>
          </cell>
          <cell r="D1414" t="str">
            <v>A &amp; G</v>
          </cell>
          <cell r="E1414">
            <v>7240</v>
          </cell>
          <cell r="F1414" t="str">
            <v>Dsbn - Operations Staff</v>
          </cell>
          <cell r="G1414" t="str">
            <v>NB</v>
          </cell>
          <cell r="H1414" t="str">
            <v>I</v>
          </cell>
          <cell r="I1414" t="str">
            <v>01X64</v>
          </cell>
          <cell r="J1414" t="str">
            <v>ADMINISTRATIVE TECHNICIAN</v>
          </cell>
          <cell r="K1414">
            <v>1</v>
          </cell>
          <cell r="L1414">
            <v>21.03</v>
          </cell>
          <cell r="M1414">
            <v>21.03</v>
          </cell>
          <cell r="N1414" t="str">
            <v>A &amp; G</v>
          </cell>
          <cell r="O1414">
            <v>21.03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B1415" t="str">
            <v>Power Systems</v>
          </cell>
          <cell r="C1415">
            <v>551</v>
          </cell>
          <cell r="D1415" t="str">
            <v>Not A &amp; G</v>
          </cell>
          <cell r="E1415">
            <v>5510</v>
          </cell>
          <cell r="F1415" t="str">
            <v>Dsbn - Toledo Blade Op</v>
          </cell>
          <cell r="G1415" t="str">
            <v>BU</v>
          </cell>
          <cell r="H1415" t="str">
            <v>I</v>
          </cell>
          <cell r="I1415" t="str">
            <v>05475</v>
          </cell>
          <cell r="J1415" t="str">
            <v>LINE SPEC</v>
          </cell>
          <cell r="K1415">
            <v>2</v>
          </cell>
          <cell r="L1415">
            <v>26.04</v>
          </cell>
          <cell r="M1415">
            <v>52.08</v>
          </cell>
          <cell r="N1415" t="str">
            <v>Line</v>
          </cell>
          <cell r="O1415">
            <v>0</v>
          </cell>
          <cell r="P1415">
            <v>0</v>
          </cell>
          <cell r="Q1415">
            <v>0</v>
          </cell>
          <cell r="R1415">
            <v>52.08</v>
          </cell>
          <cell r="S1415">
            <v>0</v>
          </cell>
        </row>
        <row r="1416">
          <cell r="B1416" t="str">
            <v>Power Systems</v>
          </cell>
          <cell r="C1416">
            <v>551</v>
          </cell>
          <cell r="D1416" t="str">
            <v>Not A &amp; G</v>
          </cell>
          <cell r="E1416">
            <v>5510</v>
          </cell>
          <cell r="F1416" t="str">
            <v>Dsbn - Toledo Blade Op</v>
          </cell>
          <cell r="G1416" t="str">
            <v>BU</v>
          </cell>
          <cell r="H1416" t="str">
            <v>I</v>
          </cell>
          <cell r="I1416" t="str">
            <v>05944</v>
          </cell>
          <cell r="J1416" t="str">
            <v>RESTORATION SPEC</v>
          </cell>
          <cell r="K1416">
            <v>7</v>
          </cell>
          <cell r="L1416">
            <v>26.3</v>
          </cell>
          <cell r="M1416">
            <v>184.1</v>
          </cell>
          <cell r="N1416" t="str">
            <v>Line</v>
          </cell>
          <cell r="O1416">
            <v>0</v>
          </cell>
          <cell r="P1416">
            <v>0</v>
          </cell>
          <cell r="Q1416">
            <v>0</v>
          </cell>
          <cell r="R1416">
            <v>184.1</v>
          </cell>
          <cell r="S1416">
            <v>0</v>
          </cell>
        </row>
        <row r="1417">
          <cell r="B1417" t="str">
            <v>Power Systems</v>
          </cell>
          <cell r="C1417">
            <v>551</v>
          </cell>
          <cell r="D1417" t="str">
            <v>Not A &amp; G</v>
          </cell>
          <cell r="E1417">
            <v>5510</v>
          </cell>
          <cell r="F1417" t="str">
            <v>Dsbn - Toledo Blade Op</v>
          </cell>
          <cell r="G1417" t="str">
            <v>BU</v>
          </cell>
          <cell r="H1417" t="str">
            <v>I</v>
          </cell>
          <cell r="I1417" t="str">
            <v>05984</v>
          </cell>
          <cell r="J1417" t="str">
            <v>SR LINE SPEC OL</v>
          </cell>
          <cell r="K1417">
            <v>2</v>
          </cell>
          <cell r="L1417">
            <v>27.37</v>
          </cell>
          <cell r="M1417">
            <v>54.74</v>
          </cell>
          <cell r="N1417" t="str">
            <v>Line</v>
          </cell>
          <cell r="O1417">
            <v>0</v>
          </cell>
          <cell r="P1417">
            <v>0</v>
          </cell>
          <cell r="Q1417">
            <v>0</v>
          </cell>
          <cell r="R1417">
            <v>54.74</v>
          </cell>
          <cell r="S1417">
            <v>0</v>
          </cell>
        </row>
        <row r="1418">
          <cell r="B1418" t="str">
            <v>Power Systems</v>
          </cell>
          <cell r="C1418">
            <v>551</v>
          </cell>
          <cell r="D1418" t="str">
            <v>Not A &amp; G</v>
          </cell>
          <cell r="E1418">
            <v>5510</v>
          </cell>
          <cell r="F1418" t="str">
            <v>Dsbn - Toledo Blade Op</v>
          </cell>
          <cell r="G1418" t="str">
            <v>BU</v>
          </cell>
          <cell r="H1418" t="str">
            <v>I</v>
          </cell>
          <cell r="I1418" t="str">
            <v>05E05</v>
          </cell>
          <cell r="J1418" t="str">
            <v>OPERATION CLERK A STENO EARLY</v>
          </cell>
          <cell r="K1418">
            <v>2</v>
          </cell>
          <cell r="L1418">
            <v>20.12</v>
          </cell>
          <cell r="M1418">
            <v>40.24</v>
          </cell>
          <cell r="N1418" t="str">
            <v>Barg Unit Supp</v>
          </cell>
          <cell r="O1418">
            <v>0</v>
          </cell>
          <cell r="P1418">
            <v>0</v>
          </cell>
          <cell r="Q1418">
            <v>40.24</v>
          </cell>
          <cell r="R1418">
            <v>0</v>
          </cell>
          <cell r="S1418">
            <v>0</v>
          </cell>
        </row>
        <row r="1419">
          <cell r="B1419" t="str">
            <v>Power Systems</v>
          </cell>
          <cell r="C1419">
            <v>551</v>
          </cell>
          <cell r="D1419" t="str">
            <v>Not A &amp; G</v>
          </cell>
          <cell r="E1419">
            <v>5510</v>
          </cell>
          <cell r="F1419" t="str">
            <v>Dsbn - Toledo Blade Op</v>
          </cell>
          <cell r="G1419" t="str">
            <v>BU</v>
          </cell>
          <cell r="H1419" t="str">
            <v>I</v>
          </cell>
          <cell r="I1419" t="str">
            <v>05E37</v>
          </cell>
          <cell r="J1419" t="str">
            <v>GROUND WORKER - EARLY</v>
          </cell>
          <cell r="K1419">
            <v>4</v>
          </cell>
          <cell r="L1419">
            <v>19.22</v>
          </cell>
          <cell r="M1419">
            <v>76.88</v>
          </cell>
          <cell r="N1419" t="str">
            <v>Line</v>
          </cell>
          <cell r="O1419">
            <v>0</v>
          </cell>
          <cell r="P1419">
            <v>0</v>
          </cell>
          <cell r="Q1419">
            <v>0</v>
          </cell>
          <cell r="R1419">
            <v>76.88</v>
          </cell>
          <cell r="S1419">
            <v>0</v>
          </cell>
        </row>
        <row r="1420">
          <cell r="B1420" t="str">
            <v>Power Systems</v>
          </cell>
          <cell r="C1420">
            <v>551</v>
          </cell>
          <cell r="D1420" t="str">
            <v>Not A &amp; G</v>
          </cell>
          <cell r="E1420">
            <v>5510</v>
          </cell>
          <cell r="F1420" t="str">
            <v>Dsbn - Toledo Blade Op</v>
          </cell>
          <cell r="G1420" t="str">
            <v>BU</v>
          </cell>
          <cell r="H1420" t="str">
            <v>I</v>
          </cell>
          <cell r="I1420" t="str">
            <v>05E37</v>
          </cell>
          <cell r="J1420" t="str">
            <v>GROUND WORKER EARLY</v>
          </cell>
          <cell r="K1420">
            <v>1</v>
          </cell>
          <cell r="L1420">
            <v>19.22</v>
          </cell>
          <cell r="M1420">
            <v>19.22</v>
          </cell>
          <cell r="N1420" t="str">
            <v>Line</v>
          </cell>
          <cell r="O1420">
            <v>0</v>
          </cell>
          <cell r="P1420">
            <v>0</v>
          </cell>
          <cell r="Q1420">
            <v>0</v>
          </cell>
          <cell r="R1420">
            <v>19.22</v>
          </cell>
          <cell r="S1420">
            <v>0</v>
          </cell>
        </row>
        <row r="1421">
          <cell r="B1421" t="str">
            <v>Power Systems</v>
          </cell>
          <cell r="C1421">
            <v>551</v>
          </cell>
          <cell r="D1421" t="str">
            <v>Not A &amp; G</v>
          </cell>
          <cell r="E1421">
            <v>5510</v>
          </cell>
          <cell r="F1421" t="str">
            <v>Dsbn - Toledo Blade Op</v>
          </cell>
          <cell r="G1421" t="str">
            <v>BU</v>
          </cell>
          <cell r="H1421" t="str">
            <v>I</v>
          </cell>
          <cell r="I1421" t="str">
            <v>05E58</v>
          </cell>
          <cell r="J1421" t="str">
            <v>DISPATCHER CLERK EARLY</v>
          </cell>
          <cell r="K1421">
            <v>2</v>
          </cell>
          <cell r="L1421">
            <v>20.25</v>
          </cell>
          <cell r="M1421">
            <v>40.5</v>
          </cell>
          <cell r="N1421" t="str">
            <v>Barg Unit Supp</v>
          </cell>
          <cell r="O1421">
            <v>0</v>
          </cell>
          <cell r="P1421">
            <v>0</v>
          </cell>
          <cell r="Q1421">
            <v>40.5</v>
          </cell>
          <cell r="R1421">
            <v>0</v>
          </cell>
          <cell r="S1421">
            <v>0</v>
          </cell>
        </row>
        <row r="1422">
          <cell r="B1422" t="str">
            <v>Power Systems</v>
          </cell>
          <cell r="C1422">
            <v>551</v>
          </cell>
          <cell r="D1422" t="str">
            <v>Not A &amp; G</v>
          </cell>
          <cell r="E1422">
            <v>5510</v>
          </cell>
          <cell r="F1422" t="str">
            <v>Dsbn - Toledo Blade Op</v>
          </cell>
          <cell r="G1422" t="str">
            <v>BU</v>
          </cell>
          <cell r="H1422" t="str">
            <v>I</v>
          </cell>
          <cell r="I1422" t="str">
            <v>05E75</v>
          </cell>
          <cell r="J1422" t="str">
            <v>LINE SPEC EARLY</v>
          </cell>
          <cell r="K1422">
            <v>10</v>
          </cell>
          <cell r="L1422">
            <v>26.04</v>
          </cell>
          <cell r="M1422">
            <v>260.39999999999998</v>
          </cell>
          <cell r="N1422" t="str">
            <v>Line</v>
          </cell>
          <cell r="O1422">
            <v>0</v>
          </cell>
          <cell r="P1422">
            <v>0</v>
          </cell>
          <cell r="Q1422">
            <v>0</v>
          </cell>
          <cell r="R1422">
            <v>260.39999999999998</v>
          </cell>
          <cell r="S1422">
            <v>0</v>
          </cell>
        </row>
        <row r="1423">
          <cell r="B1423" t="str">
            <v>Power Systems</v>
          </cell>
          <cell r="C1423">
            <v>551</v>
          </cell>
          <cell r="D1423" t="str">
            <v>Not A &amp; G</v>
          </cell>
          <cell r="E1423">
            <v>5510</v>
          </cell>
          <cell r="F1423" t="str">
            <v>Dsbn - Toledo Blade Op</v>
          </cell>
          <cell r="G1423" t="str">
            <v>BU</v>
          </cell>
          <cell r="H1423" t="str">
            <v>I</v>
          </cell>
          <cell r="I1423" t="str">
            <v>05E84</v>
          </cell>
          <cell r="J1423" t="str">
            <v>SR LINE SPEC OL EARLY</v>
          </cell>
          <cell r="K1423">
            <v>7</v>
          </cell>
          <cell r="L1423">
            <v>27.37</v>
          </cell>
          <cell r="M1423">
            <v>191.59</v>
          </cell>
          <cell r="N1423" t="str">
            <v>Line</v>
          </cell>
          <cell r="O1423">
            <v>0</v>
          </cell>
          <cell r="P1423">
            <v>0</v>
          </cell>
          <cell r="Q1423">
            <v>0</v>
          </cell>
          <cell r="R1423">
            <v>191.59</v>
          </cell>
          <cell r="S1423">
            <v>0</v>
          </cell>
        </row>
        <row r="1424">
          <cell r="B1424" t="str">
            <v>Power Systems</v>
          </cell>
          <cell r="C1424">
            <v>411</v>
          </cell>
          <cell r="D1424" t="str">
            <v>Not A &amp; G</v>
          </cell>
          <cell r="E1424">
            <v>4419</v>
          </cell>
          <cell r="F1424" t="str">
            <v>Dsbn - Treas Coast Supv/Design</v>
          </cell>
          <cell r="G1424" t="str">
            <v>XM</v>
          </cell>
          <cell r="H1424" t="str">
            <v>S</v>
          </cell>
          <cell r="I1424" t="str">
            <v>01M05</v>
          </cell>
          <cell r="J1424" t="str">
            <v>DISTRIBUTION SUPV I</v>
          </cell>
          <cell r="K1424">
            <v>1</v>
          </cell>
          <cell r="L1424">
            <v>38.83</v>
          </cell>
          <cell r="M1424">
            <v>38.83</v>
          </cell>
          <cell r="N1424" t="str">
            <v>Spv/Sup</v>
          </cell>
          <cell r="O1424">
            <v>0</v>
          </cell>
          <cell r="P1424">
            <v>38.83</v>
          </cell>
          <cell r="Q1424">
            <v>0</v>
          </cell>
          <cell r="R1424">
            <v>0</v>
          </cell>
          <cell r="S1424">
            <v>0</v>
          </cell>
        </row>
        <row r="1425">
          <cell r="B1425" t="str">
            <v>Power Systems</v>
          </cell>
          <cell r="C1425">
            <v>411</v>
          </cell>
          <cell r="D1425" t="str">
            <v>Not A &amp; G</v>
          </cell>
          <cell r="E1425">
            <v>4419</v>
          </cell>
          <cell r="F1425" t="str">
            <v>Dsbn - Treas Coast Supv/Design</v>
          </cell>
          <cell r="G1425" t="str">
            <v>XM</v>
          </cell>
          <cell r="H1425" t="str">
            <v>S</v>
          </cell>
          <cell r="I1425" t="str">
            <v>01M05</v>
          </cell>
          <cell r="J1425" t="str">
            <v>DISTRIBUTION SUPV I</v>
          </cell>
          <cell r="K1425">
            <v>1</v>
          </cell>
          <cell r="L1425">
            <v>40.729999999999997</v>
          </cell>
          <cell r="M1425">
            <v>40.729999999999997</v>
          </cell>
          <cell r="N1425" t="str">
            <v>Spv/Sup</v>
          </cell>
          <cell r="O1425">
            <v>0</v>
          </cell>
          <cell r="P1425">
            <v>40.729999999999997</v>
          </cell>
          <cell r="Q1425">
            <v>0</v>
          </cell>
          <cell r="R1425">
            <v>0</v>
          </cell>
          <cell r="S1425">
            <v>0</v>
          </cell>
        </row>
        <row r="1426">
          <cell r="B1426" t="str">
            <v>Power Systems</v>
          </cell>
          <cell r="C1426">
            <v>411</v>
          </cell>
          <cell r="D1426" t="str">
            <v>Not A &amp; G</v>
          </cell>
          <cell r="E1426">
            <v>4419</v>
          </cell>
          <cell r="F1426" t="str">
            <v>Dsbn - Treas Coast Supv/Design</v>
          </cell>
          <cell r="G1426" t="str">
            <v>XM</v>
          </cell>
          <cell r="H1426" t="str">
            <v>I</v>
          </cell>
          <cell r="I1426" t="str">
            <v>01MB6</v>
          </cell>
          <cell r="J1426" t="str">
            <v>SYSTEM PROJECT MGR</v>
          </cell>
          <cell r="K1426">
            <v>2</v>
          </cell>
          <cell r="L1426">
            <v>29.75</v>
          </cell>
          <cell r="M1426">
            <v>59.5</v>
          </cell>
          <cell r="N1426" t="str">
            <v>Spv/Sup</v>
          </cell>
          <cell r="O1426">
            <v>0</v>
          </cell>
          <cell r="P1426">
            <v>59.5</v>
          </cell>
          <cell r="Q1426">
            <v>0</v>
          </cell>
          <cell r="R1426">
            <v>0</v>
          </cell>
          <cell r="S1426">
            <v>0</v>
          </cell>
        </row>
        <row r="1427">
          <cell r="B1427" t="str">
            <v>Power Systems</v>
          </cell>
          <cell r="C1427">
            <v>411</v>
          </cell>
          <cell r="D1427" t="str">
            <v>Not A &amp; G</v>
          </cell>
          <cell r="E1427">
            <v>4419</v>
          </cell>
          <cell r="F1427" t="str">
            <v>Dsbn - Treas Coast Supv/Design</v>
          </cell>
          <cell r="G1427" t="str">
            <v>XM</v>
          </cell>
          <cell r="H1427" t="str">
            <v>I</v>
          </cell>
          <cell r="I1427" t="str">
            <v>01MC6</v>
          </cell>
          <cell r="J1427" t="str">
            <v>PROJECT DESIGNER I</v>
          </cell>
          <cell r="K1427">
            <v>1</v>
          </cell>
          <cell r="L1427">
            <v>24.84</v>
          </cell>
          <cell r="M1427">
            <v>24.84</v>
          </cell>
          <cell r="N1427" t="str">
            <v>Spv/Sup</v>
          </cell>
          <cell r="O1427">
            <v>0</v>
          </cell>
          <cell r="P1427">
            <v>24.84</v>
          </cell>
          <cell r="Q1427">
            <v>0</v>
          </cell>
          <cell r="R1427">
            <v>0</v>
          </cell>
          <cell r="S1427">
            <v>0</v>
          </cell>
        </row>
        <row r="1428">
          <cell r="B1428" t="str">
            <v>Power Systems</v>
          </cell>
          <cell r="C1428">
            <v>411</v>
          </cell>
          <cell r="D1428" t="str">
            <v>Not A &amp; G</v>
          </cell>
          <cell r="E1428">
            <v>4419</v>
          </cell>
          <cell r="F1428" t="str">
            <v>Dsbn - Treas Coast Supv/Design</v>
          </cell>
          <cell r="G1428" t="str">
            <v>XM</v>
          </cell>
          <cell r="H1428" t="str">
            <v>I</v>
          </cell>
          <cell r="I1428" t="str">
            <v>01MC6</v>
          </cell>
          <cell r="J1428" t="str">
            <v>PROJECT DESIGNER I</v>
          </cell>
          <cell r="K1428">
            <v>1</v>
          </cell>
          <cell r="L1428">
            <v>25.88</v>
          </cell>
          <cell r="M1428">
            <v>25.88</v>
          </cell>
          <cell r="N1428" t="str">
            <v>Spv/Sup</v>
          </cell>
          <cell r="O1428">
            <v>0</v>
          </cell>
          <cell r="P1428">
            <v>25.88</v>
          </cell>
          <cell r="Q1428">
            <v>0</v>
          </cell>
          <cell r="R1428">
            <v>0</v>
          </cell>
          <cell r="S1428">
            <v>0</v>
          </cell>
        </row>
        <row r="1429">
          <cell r="B1429" t="str">
            <v>Power Systems</v>
          </cell>
          <cell r="C1429">
            <v>411</v>
          </cell>
          <cell r="D1429" t="str">
            <v>Not A &amp; G</v>
          </cell>
          <cell r="E1429">
            <v>4419</v>
          </cell>
          <cell r="F1429" t="str">
            <v>Dsbn - Treas Coast Supv/Design</v>
          </cell>
          <cell r="G1429" t="str">
            <v>XM</v>
          </cell>
          <cell r="H1429" t="str">
            <v>I</v>
          </cell>
          <cell r="I1429" t="str">
            <v>01MD5</v>
          </cell>
          <cell r="J1429" t="str">
            <v>CUSTOMER PROJECT MGR II</v>
          </cell>
          <cell r="K1429">
            <v>1</v>
          </cell>
          <cell r="L1429">
            <v>19.59</v>
          </cell>
          <cell r="M1429">
            <v>19.59</v>
          </cell>
          <cell r="N1429" t="str">
            <v>Spv/Sup</v>
          </cell>
          <cell r="O1429">
            <v>0</v>
          </cell>
          <cell r="P1429">
            <v>19.59</v>
          </cell>
          <cell r="Q1429">
            <v>0</v>
          </cell>
          <cell r="R1429">
            <v>0</v>
          </cell>
          <cell r="S1429">
            <v>0</v>
          </cell>
        </row>
        <row r="1430">
          <cell r="B1430" t="str">
            <v>Power Systems</v>
          </cell>
          <cell r="C1430">
            <v>411</v>
          </cell>
          <cell r="D1430" t="str">
            <v>Not A &amp; G</v>
          </cell>
          <cell r="E1430">
            <v>4419</v>
          </cell>
          <cell r="F1430" t="str">
            <v>Dsbn - Treas Coast Supv/Design</v>
          </cell>
          <cell r="G1430" t="str">
            <v>XM</v>
          </cell>
          <cell r="H1430" t="str">
            <v>I</v>
          </cell>
          <cell r="I1430" t="str">
            <v>01MD5</v>
          </cell>
          <cell r="J1430" t="str">
            <v>CUSTOMER PROJECT MGR II</v>
          </cell>
          <cell r="K1430">
            <v>1</v>
          </cell>
          <cell r="L1430">
            <v>20.04</v>
          </cell>
          <cell r="M1430">
            <v>20.04</v>
          </cell>
          <cell r="N1430" t="str">
            <v>Spv/Sup</v>
          </cell>
          <cell r="O1430">
            <v>0</v>
          </cell>
          <cell r="P1430">
            <v>20.04</v>
          </cell>
          <cell r="Q1430">
            <v>0</v>
          </cell>
          <cell r="R1430">
            <v>0</v>
          </cell>
          <cell r="S1430">
            <v>0</v>
          </cell>
        </row>
        <row r="1431">
          <cell r="B1431" t="str">
            <v>Power Systems</v>
          </cell>
          <cell r="C1431">
            <v>411</v>
          </cell>
          <cell r="D1431" t="str">
            <v>Not A &amp; G</v>
          </cell>
          <cell r="E1431">
            <v>4419</v>
          </cell>
          <cell r="F1431" t="str">
            <v>Dsbn - Treas Coast Supv/Design</v>
          </cell>
          <cell r="G1431" t="str">
            <v>XM</v>
          </cell>
          <cell r="H1431" t="str">
            <v>I</v>
          </cell>
          <cell r="I1431" t="str">
            <v>01MD5</v>
          </cell>
          <cell r="J1431" t="str">
            <v>CUSTOMER PROJECT MGR II</v>
          </cell>
          <cell r="K1431">
            <v>1</v>
          </cell>
          <cell r="L1431">
            <v>22.43</v>
          </cell>
          <cell r="M1431">
            <v>22.43</v>
          </cell>
          <cell r="N1431" t="str">
            <v>Spv/Sup</v>
          </cell>
          <cell r="O1431">
            <v>0</v>
          </cell>
          <cell r="P1431">
            <v>22.43</v>
          </cell>
          <cell r="Q1431">
            <v>0</v>
          </cell>
          <cell r="R1431">
            <v>0</v>
          </cell>
          <cell r="S1431">
            <v>0</v>
          </cell>
        </row>
        <row r="1432">
          <cell r="B1432" t="str">
            <v>Power Systems</v>
          </cell>
          <cell r="C1432">
            <v>411</v>
          </cell>
          <cell r="D1432" t="str">
            <v>Not A &amp; G</v>
          </cell>
          <cell r="E1432">
            <v>4419</v>
          </cell>
          <cell r="F1432" t="str">
            <v>Dsbn - Treas Coast Supv/Design</v>
          </cell>
          <cell r="G1432" t="str">
            <v>XM</v>
          </cell>
          <cell r="H1432" t="str">
            <v>I</v>
          </cell>
          <cell r="I1432" t="str">
            <v>01MD6</v>
          </cell>
          <cell r="J1432" t="str">
            <v>CUSTOMER PROJECT MANAGER I</v>
          </cell>
          <cell r="K1432">
            <v>1</v>
          </cell>
          <cell r="L1432">
            <v>22.03</v>
          </cell>
          <cell r="M1432">
            <v>22.03</v>
          </cell>
          <cell r="N1432" t="str">
            <v>Spv/Sup</v>
          </cell>
          <cell r="O1432">
            <v>0</v>
          </cell>
          <cell r="P1432">
            <v>22.03</v>
          </cell>
          <cell r="Q1432">
            <v>0</v>
          </cell>
          <cell r="R1432">
            <v>0</v>
          </cell>
          <cell r="S1432">
            <v>0</v>
          </cell>
        </row>
        <row r="1433">
          <cell r="B1433" t="str">
            <v>Power Systems</v>
          </cell>
          <cell r="C1433">
            <v>411</v>
          </cell>
          <cell r="D1433" t="str">
            <v>Not A &amp; G</v>
          </cell>
          <cell r="E1433">
            <v>4419</v>
          </cell>
          <cell r="F1433" t="str">
            <v>Dsbn - Treas Coast Supv/Design</v>
          </cell>
          <cell r="G1433" t="str">
            <v>XM</v>
          </cell>
          <cell r="H1433" t="str">
            <v>I</v>
          </cell>
          <cell r="I1433" t="str">
            <v>01MD6</v>
          </cell>
          <cell r="J1433" t="str">
            <v>CUSTOMER PROJECT MGR I</v>
          </cell>
          <cell r="K1433">
            <v>1</v>
          </cell>
          <cell r="L1433">
            <v>22.73</v>
          </cell>
          <cell r="M1433">
            <v>22.73</v>
          </cell>
          <cell r="N1433" t="str">
            <v>Spv/Sup</v>
          </cell>
          <cell r="O1433">
            <v>0</v>
          </cell>
          <cell r="P1433">
            <v>22.73</v>
          </cell>
          <cell r="Q1433">
            <v>0</v>
          </cell>
          <cell r="R1433">
            <v>0</v>
          </cell>
          <cell r="S1433">
            <v>0</v>
          </cell>
        </row>
        <row r="1434">
          <cell r="B1434" t="str">
            <v>Power Systems</v>
          </cell>
          <cell r="C1434">
            <v>411</v>
          </cell>
          <cell r="D1434" t="str">
            <v>Not A &amp; G</v>
          </cell>
          <cell r="E1434">
            <v>4419</v>
          </cell>
          <cell r="F1434" t="str">
            <v>Dsbn - Treas Coast Supv/Design</v>
          </cell>
          <cell r="G1434" t="str">
            <v>XM</v>
          </cell>
          <cell r="H1434" t="str">
            <v>I</v>
          </cell>
          <cell r="I1434" t="str">
            <v>01MD6</v>
          </cell>
          <cell r="J1434" t="str">
            <v>CUSTOMER PROJECT MGR I</v>
          </cell>
          <cell r="K1434">
            <v>1</v>
          </cell>
          <cell r="L1434">
            <v>24.23</v>
          </cell>
          <cell r="M1434">
            <v>24.23</v>
          </cell>
          <cell r="N1434" t="str">
            <v>Spv/Sup</v>
          </cell>
          <cell r="O1434">
            <v>0</v>
          </cell>
          <cell r="P1434">
            <v>24.23</v>
          </cell>
          <cell r="Q1434">
            <v>0</v>
          </cell>
          <cell r="R1434">
            <v>0</v>
          </cell>
          <cell r="S1434">
            <v>0</v>
          </cell>
        </row>
        <row r="1435">
          <cell r="B1435" t="str">
            <v>Power Systems</v>
          </cell>
          <cell r="C1435">
            <v>411</v>
          </cell>
          <cell r="D1435" t="str">
            <v>Not A &amp; G</v>
          </cell>
          <cell r="E1435">
            <v>4419</v>
          </cell>
          <cell r="F1435" t="str">
            <v>Dsbn - Treas Coast Supv/Design</v>
          </cell>
          <cell r="G1435" t="str">
            <v>XM</v>
          </cell>
          <cell r="H1435" t="str">
            <v>I</v>
          </cell>
          <cell r="I1435" t="str">
            <v>01MD6</v>
          </cell>
          <cell r="J1435" t="str">
            <v>CUSTOMER PROJECT MGR I</v>
          </cell>
          <cell r="K1435">
            <v>1</v>
          </cell>
          <cell r="L1435">
            <v>24.24</v>
          </cell>
          <cell r="M1435">
            <v>24.24</v>
          </cell>
          <cell r="N1435" t="str">
            <v>Spv/Sup</v>
          </cell>
          <cell r="O1435">
            <v>0</v>
          </cell>
          <cell r="P1435">
            <v>24.24</v>
          </cell>
          <cell r="Q1435">
            <v>0</v>
          </cell>
          <cell r="R1435">
            <v>0</v>
          </cell>
          <cell r="S1435">
            <v>0</v>
          </cell>
        </row>
        <row r="1436">
          <cell r="B1436" t="str">
            <v>Power Systems</v>
          </cell>
          <cell r="C1436">
            <v>411</v>
          </cell>
          <cell r="D1436" t="str">
            <v>Not A &amp; G</v>
          </cell>
          <cell r="E1436">
            <v>4419</v>
          </cell>
          <cell r="F1436" t="str">
            <v>Dsbn - Treas Coast Supv/Design</v>
          </cell>
          <cell r="G1436" t="str">
            <v>XM</v>
          </cell>
          <cell r="H1436" t="str">
            <v>I</v>
          </cell>
          <cell r="I1436" t="str">
            <v>01MD7</v>
          </cell>
          <cell r="J1436" t="str">
            <v>CUSTOMER PROJECT MGR</v>
          </cell>
          <cell r="K1436">
            <v>1</v>
          </cell>
          <cell r="L1436">
            <v>25.31</v>
          </cell>
          <cell r="M1436">
            <v>25.31</v>
          </cell>
          <cell r="N1436" t="str">
            <v>Spv/Sup</v>
          </cell>
          <cell r="O1436">
            <v>0</v>
          </cell>
          <cell r="P1436">
            <v>25.31</v>
          </cell>
          <cell r="Q1436">
            <v>0</v>
          </cell>
          <cell r="R1436">
            <v>0</v>
          </cell>
          <cell r="S1436">
            <v>0</v>
          </cell>
        </row>
        <row r="1437">
          <cell r="B1437" t="str">
            <v>Power Systems</v>
          </cell>
          <cell r="C1437">
            <v>411</v>
          </cell>
          <cell r="D1437" t="str">
            <v>Not A &amp; G</v>
          </cell>
          <cell r="E1437">
            <v>4419</v>
          </cell>
          <cell r="F1437" t="str">
            <v>Dsbn - Treas Coast Supv/Design</v>
          </cell>
          <cell r="G1437" t="str">
            <v>XM</v>
          </cell>
          <cell r="H1437" t="str">
            <v>I</v>
          </cell>
          <cell r="I1437" t="str">
            <v>01MD7</v>
          </cell>
          <cell r="J1437" t="str">
            <v>CUSTOMER PROJECT MGR</v>
          </cell>
          <cell r="K1437">
            <v>1</v>
          </cell>
          <cell r="L1437">
            <v>27.78</v>
          </cell>
          <cell r="M1437">
            <v>27.78</v>
          </cell>
          <cell r="N1437" t="str">
            <v>Spv/Sup</v>
          </cell>
          <cell r="O1437">
            <v>0</v>
          </cell>
          <cell r="P1437">
            <v>27.78</v>
          </cell>
          <cell r="Q1437">
            <v>0</v>
          </cell>
          <cell r="R1437">
            <v>0</v>
          </cell>
          <cell r="S1437">
            <v>0</v>
          </cell>
        </row>
        <row r="1438">
          <cell r="B1438" t="str">
            <v>Power Systems</v>
          </cell>
          <cell r="C1438">
            <v>411</v>
          </cell>
          <cell r="D1438" t="str">
            <v>Not A &amp; G</v>
          </cell>
          <cell r="E1438">
            <v>4419</v>
          </cell>
          <cell r="F1438" t="str">
            <v>Dsbn - Treas Coast Supv/Design</v>
          </cell>
          <cell r="G1438" t="str">
            <v>XM</v>
          </cell>
          <cell r="H1438" t="str">
            <v>I</v>
          </cell>
          <cell r="I1438" t="str">
            <v>01MD7</v>
          </cell>
          <cell r="J1438" t="str">
            <v>CUSTOMER PROJECT MGR</v>
          </cell>
          <cell r="K1438">
            <v>1</v>
          </cell>
          <cell r="L1438">
            <v>28.5</v>
          </cell>
          <cell r="M1438">
            <v>28.5</v>
          </cell>
          <cell r="N1438" t="str">
            <v>Spv/Sup</v>
          </cell>
          <cell r="O1438">
            <v>0</v>
          </cell>
          <cell r="P1438">
            <v>28.5</v>
          </cell>
          <cell r="Q1438">
            <v>0</v>
          </cell>
          <cell r="R1438">
            <v>0</v>
          </cell>
          <cell r="S1438">
            <v>0</v>
          </cell>
        </row>
        <row r="1439">
          <cell r="B1439" t="str">
            <v>Power Systems</v>
          </cell>
          <cell r="C1439">
            <v>411</v>
          </cell>
          <cell r="D1439" t="str">
            <v>Not A &amp; G</v>
          </cell>
          <cell r="E1439">
            <v>4419</v>
          </cell>
          <cell r="F1439" t="str">
            <v>Dsbn - Treas Coast Supv/Design</v>
          </cell>
          <cell r="G1439" t="str">
            <v>XM</v>
          </cell>
          <cell r="H1439" t="str">
            <v>I</v>
          </cell>
          <cell r="I1439" t="str">
            <v>01MD7</v>
          </cell>
          <cell r="J1439" t="str">
            <v>CUSTOMER PROJECT MGR</v>
          </cell>
          <cell r="K1439">
            <v>3</v>
          </cell>
          <cell r="L1439">
            <v>29.75</v>
          </cell>
          <cell r="M1439">
            <v>89.25</v>
          </cell>
          <cell r="N1439" t="str">
            <v>Spv/Sup</v>
          </cell>
          <cell r="O1439">
            <v>0</v>
          </cell>
          <cell r="P1439">
            <v>89.25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Power Systems</v>
          </cell>
          <cell r="C1440">
            <v>411</v>
          </cell>
          <cell r="D1440" t="str">
            <v>Not A &amp; G</v>
          </cell>
          <cell r="E1440">
            <v>4419</v>
          </cell>
          <cell r="F1440" t="str">
            <v>Dsbn - Treas Coast Supv/Design</v>
          </cell>
          <cell r="G1440" t="str">
            <v>XM</v>
          </cell>
          <cell r="H1440" t="str">
            <v>M</v>
          </cell>
          <cell r="I1440" t="str">
            <v>01ME3</v>
          </cell>
          <cell r="J1440" t="str">
            <v>DISTRIBUTION AREA MGR I</v>
          </cell>
          <cell r="K1440">
            <v>1</v>
          </cell>
          <cell r="L1440">
            <v>53.85</v>
          </cell>
          <cell r="M1440">
            <v>53.85</v>
          </cell>
          <cell r="N1440" t="str">
            <v>Spv/Sup</v>
          </cell>
          <cell r="O1440">
            <v>0</v>
          </cell>
          <cell r="P1440">
            <v>53.85</v>
          </cell>
          <cell r="Q1440">
            <v>0</v>
          </cell>
          <cell r="R1440">
            <v>0</v>
          </cell>
          <cell r="S1440">
            <v>0</v>
          </cell>
        </row>
        <row r="1441">
          <cell r="B1441" t="str">
            <v>Power Systems</v>
          </cell>
          <cell r="C1441">
            <v>411</v>
          </cell>
          <cell r="D1441" t="str">
            <v>Not A &amp; G</v>
          </cell>
          <cell r="E1441">
            <v>4419</v>
          </cell>
          <cell r="F1441" t="str">
            <v>Dsbn - Treas Coast Supv/Design</v>
          </cell>
          <cell r="G1441" t="str">
            <v>XM</v>
          </cell>
          <cell r="H1441" t="str">
            <v>I</v>
          </cell>
          <cell r="I1441" t="str">
            <v>01ME6</v>
          </cell>
          <cell r="J1441" t="str">
            <v>PROJECT DESIGNER II</v>
          </cell>
          <cell r="K1441">
            <v>1</v>
          </cell>
          <cell r="L1441">
            <v>19.600000000000001</v>
          </cell>
          <cell r="M1441">
            <v>19.600000000000001</v>
          </cell>
          <cell r="N1441" t="str">
            <v>Spv/Sup</v>
          </cell>
          <cell r="O1441">
            <v>0</v>
          </cell>
          <cell r="P1441">
            <v>19.600000000000001</v>
          </cell>
          <cell r="Q1441">
            <v>0</v>
          </cell>
          <cell r="R1441">
            <v>0</v>
          </cell>
          <cell r="S1441">
            <v>0</v>
          </cell>
        </row>
        <row r="1442">
          <cell r="B1442" t="str">
            <v>Power Systems</v>
          </cell>
          <cell r="C1442">
            <v>411</v>
          </cell>
          <cell r="D1442" t="str">
            <v>Not A &amp; G</v>
          </cell>
          <cell r="E1442">
            <v>4419</v>
          </cell>
          <cell r="F1442" t="str">
            <v>Dsbn - Treas Coast Supv/Design</v>
          </cell>
          <cell r="G1442" t="str">
            <v>XM</v>
          </cell>
          <cell r="H1442" t="str">
            <v>I</v>
          </cell>
          <cell r="I1442" t="str">
            <v>01ME6</v>
          </cell>
          <cell r="J1442" t="str">
            <v>PROJECT DESIGNER II</v>
          </cell>
          <cell r="K1442">
            <v>1</v>
          </cell>
          <cell r="L1442">
            <v>22</v>
          </cell>
          <cell r="M1442">
            <v>22</v>
          </cell>
          <cell r="N1442" t="str">
            <v>Spv/Sup</v>
          </cell>
          <cell r="O1442">
            <v>0</v>
          </cell>
          <cell r="P1442">
            <v>22</v>
          </cell>
          <cell r="Q1442">
            <v>0</v>
          </cell>
          <cell r="R1442">
            <v>0</v>
          </cell>
          <cell r="S1442">
            <v>0</v>
          </cell>
        </row>
        <row r="1443">
          <cell r="B1443" t="str">
            <v>Power Systems</v>
          </cell>
          <cell r="C1443">
            <v>411</v>
          </cell>
          <cell r="D1443" t="str">
            <v>Not A &amp; G</v>
          </cell>
          <cell r="E1443">
            <v>4419</v>
          </cell>
          <cell r="F1443" t="str">
            <v>Dsbn - Treas Coast Supv/Design</v>
          </cell>
          <cell r="G1443" t="str">
            <v>XM</v>
          </cell>
          <cell r="H1443" t="str">
            <v>I</v>
          </cell>
          <cell r="I1443" t="str">
            <v>01MK5</v>
          </cell>
          <cell r="J1443" t="str">
            <v>SR CONTR CONSTRUCTION REPRESEN</v>
          </cell>
          <cell r="K1443">
            <v>1</v>
          </cell>
          <cell r="L1443">
            <v>34.159999999999997</v>
          </cell>
          <cell r="M1443">
            <v>34.159999999999997</v>
          </cell>
          <cell r="N1443" t="str">
            <v>Spv/Sup</v>
          </cell>
          <cell r="O1443">
            <v>0</v>
          </cell>
          <cell r="P1443">
            <v>34.159999999999997</v>
          </cell>
          <cell r="Q1443">
            <v>0</v>
          </cell>
          <cell r="R1443">
            <v>0</v>
          </cell>
          <cell r="S1443">
            <v>0</v>
          </cell>
        </row>
        <row r="1444">
          <cell r="B1444" t="str">
            <v>Power Systems</v>
          </cell>
          <cell r="C1444">
            <v>411</v>
          </cell>
          <cell r="D1444" t="str">
            <v>Not A &amp; G</v>
          </cell>
          <cell r="E1444">
            <v>4419</v>
          </cell>
          <cell r="F1444" t="str">
            <v>Dsbn - Treas Coast Supv/Design</v>
          </cell>
          <cell r="G1444" t="str">
            <v>XM</v>
          </cell>
          <cell r="H1444" t="str">
            <v>S</v>
          </cell>
          <cell r="I1444" t="str">
            <v>01MK5</v>
          </cell>
          <cell r="J1444" t="str">
            <v>SR CONTR CONSTRUCTION REPRESEN</v>
          </cell>
          <cell r="K1444">
            <v>1</v>
          </cell>
          <cell r="L1444">
            <v>28.75</v>
          </cell>
          <cell r="M1444">
            <v>28.75</v>
          </cell>
          <cell r="N1444" t="str">
            <v>Spv/Sup</v>
          </cell>
          <cell r="O1444">
            <v>0</v>
          </cell>
          <cell r="P1444">
            <v>28.75</v>
          </cell>
          <cell r="Q1444">
            <v>0</v>
          </cell>
          <cell r="R1444">
            <v>0</v>
          </cell>
          <cell r="S1444">
            <v>0</v>
          </cell>
        </row>
        <row r="1445">
          <cell r="B1445" t="str">
            <v>Power Systems</v>
          </cell>
          <cell r="C1445">
            <v>411</v>
          </cell>
          <cell r="D1445" t="str">
            <v>Not A &amp; G</v>
          </cell>
          <cell r="E1445">
            <v>4419</v>
          </cell>
          <cell r="F1445" t="str">
            <v>Dsbn - Treas Coast Supv/Design</v>
          </cell>
          <cell r="G1445" t="str">
            <v>XM</v>
          </cell>
          <cell r="H1445" t="str">
            <v>S</v>
          </cell>
          <cell r="I1445" t="str">
            <v>01MK5</v>
          </cell>
          <cell r="J1445" t="str">
            <v>SR CONTR CONSTRUCTION REPRESEN</v>
          </cell>
          <cell r="K1445">
            <v>1</v>
          </cell>
          <cell r="L1445">
            <v>33.25</v>
          </cell>
          <cell r="M1445">
            <v>33.25</v>
          </cell>
          <cell r="N1445" t="str">
            <v>Spv/Sup</v>
          </cell>
          <cell r="O1445">
            <v>0</v>
          </cell>
          <cell r="P1445">
            <v>33.25</v>
          </cell>
          <cell r="Q1445">
            <v>0</v>
          </cell>
          <cell r="R1445">
            <v>0</v>
          </cell>
          <cell r="S1445">
            <v>0</v>
          </cell>
        </row>
        <row r="1446">
          <cell r="B1446" t="str">
            <v>Power Systems</v>
          </cell>
          <cell r="C1446">
            <v>411</v>
          </cell>
          <cell r="D1446" t="str">
            <v>Not A &amp; G</v>
          </cell>
          <cell r="E1446">
            <v>4419</v>
          </cell>
          <cell r="F1446" t="str">
            <v>Dsbn - Treas Coast Supv/Design</v>
          </cell>
          <cell r="G1446" t="str">
            <v>XM</v>
          </cell>
          <cell r="H1446" t="str">
            <v>S</v>
          </cell>
          <cell r="I1446" t="str">
            <v>01MP5</v>
          </cell>
          <cell r="J1446" t="str">
            <v>DISTRIBUTION SUPV II</v>
          </cell>
          <cell r="K1446">
            <v>1</v>
          </cell>
          <cell r="L1446">
            <v>35.89</v>
          </cell>
          <cell r="M1446">
            <v>35.89</v>
          </cell>
          <cell r="N1446" t="str">
            <v>Spv/Sup</v>
          </cell>
          <cell r="O1446">
            <v>0</v>
          </cell>
          <cell r="P1446">
            <v>35.89</v>
          </cell>
          <cell r="Q1446">
            <v>0</v>
          </cell>
          <cell r="R1446">
            <v>0</v>
          </cell>
          <cell r="S1446">
            <v>0</v>
          </cell>
        </row>
        <row r="1447">
          <cell r="B1447" t="str">
            <v>Power Systems</v>
          </cell>
          <cell r="C1447">
            <v>411</v>
          </cell>
          <cell r="D1447" t="str">
            <v>Not A &amp; G</v>
          </cell>
          <cell r="E1447">
            <v>4419</v>
          </cell>
          <cell r="F1447" t="str">
            <v>Dsbn - Treas Coast Supv/Design</v>
          </cell>
          <cell r="G1447" t="str">
            <v>XM</v>
          </cell>
          <cell r="H1447" t="str">
            <v>S</v>
          </cell>
          <cell r="I1447" t="str">
            <v>01MP5</v>
          </cell>
          <cell r="J1447" t="str">
            <v>DISTRIBUTION SUPV II</v>
          </cell>
          <cell r="K1447">
            <v>1</v>
          </cell>
          <cell r="L1447">
            <v>36.11</v>
          </cell>
          <cell r="M1447">
            <v>36.11</v>
          </cell>
          <cell r="N1447" t="str">
            <v>Spv/Sup</v>
          </cell>
          <cell r="O1447">
            <v>0</v>
          </cell>
          <cell r="P1447">
            <v>36.11</v>
          </cell>
          <cell r="Q1447">
            <v>0</v>
          </cell>
          <cell r="R1447">
            <v>0</v>
          </cell>
          <cell r="S1447">
            <v>0</v>
          </cell>
        </row>
        <row r="1448">
          <cell r="B1448" t="str">
            <v>Power Systems</v>
          </cell>
          <cell r="C1448">
            <v>411</v>
          </cell>
          <cell r="D1448" t="str">
            <v>Not A &amp; G</v>
          </cell>
          <cell r="E1448">
            <v>4419</v>
          </cell>
          <cell r="F1448" t="str">
            <v>Dsbn - Treas Coast Supv/Design</v>
          </cell>
          <cell r="G1448" t="str">
            <v>XM</v>
          </cell>
          <cell r="H1448" t="str">
            <v>S</v>
          </cell>
          <cell r="I1448" t="str">
            <v>01MP5</v>
          </cell>
          <cell r="J1448" t="str">
            <v>DISTRIBUTION SUPV II</v>
          </cell>
          <cell r="K1448">
            <v>1</v>
          </cell>
          <cell r="L1448">
            <v>36.26</v>
          </cell>
          <cell r="M1448">
            <v>36.26</v>
          </cell>
          <cell r="N1448" t="str">
            <v>Spv/Sup</v>
          </cell>
          <cell r="O1448">
            <v>0</v>
          </cell>
          <cell r="P1448">
            <v>36.26</v>
          </cell>
          <cell r="Q1448">
            <v>0</v>
          </cell>
          <cell r="R1448">
            <v>0</v>
          </cell>
          <cell r="S1448">
            <v>0</v>
          </cell>
        </row>
        <row r="1449">
          <cell r="B1449" t="str">
            <v>Power Systems</v>
          </cell>
          <cell r="C1449">
            <v>411</v>
          </cell>
          <cell r="D1449" t="str">
            <v>Not A &amp; G</v>
          </cell>
          <cell r="E1449">
            <v>4419</v>
          </cell>
          <cell r="F1449" t="str">
            <v>Dsbn - Treas Coast Supv/Design</v>
          </cell>
          <cell r="G1449" t="str">
            <v>XM</v>
          </cell>
          <cell r="H1449" t="str">
            <v>S</v>
          </cell>
          <cell r="I1449" t="str">
            <v>01MP5</v>
          </cell>
          <cell r="J1449" t="str">
            <v>MGR PLANNING &amp; CORPORATE DEV S</v>
          </cell>
          <cell r="K1449">
            <v>1</v>
          </cell>
          <cell r="L1449">
            <v>38.950000000000003</v>
          </cell>
          <cell r="M1449">
            <v>38.950000000000003</v>
          </cell>
          <cell r="N1449" t="str">
            <v>Spv/Sup</v>
          </cell>
          <cell r="O1449">
            <v>0</v>
          </cell>
          <cell r="P1449">
            <v>38.950000000000003</v>
          </cell>
          <cell r="Q1449">
            <v>0</v>
          </cell>
          <cell r="R1449">
            <v>0</v>
          </cell>
          <cell r="S1449">
            <v>0</v>
          </cell>
        </row>
        <row r="1450">
          <cell r="B1450" t="str">
            <v>Power Systems</v>
          </cell>
          <cell r="C1450">
            <v>411</v>
          </cell>
          <cell r="D1450" t="str">
            <v>Not A &amp; G</v>
          </cell>
          <cell r="E1450">
            <v>4419</v>
          </cell>
          <cell r="F1450" t="str">
            <v>Dsbn - Treas Coast Supv/Design</v>
          </cell>
          <cell r="G1450" t="str">
            <v>XM</v>
          </cell>
          <cell r="H1450" t="str">
            <v>S</v>
          </cell>
          <cell r="I1450" t="str">
            <v>01MQ5</v>
          </cell>
          <cell r="J1450" t="str">
            <v>DISTRIBUTION SUPV III</v>
          </cell>
          <cell r="K1450">
            <v>1</v>
          </cell>
          <cell r="L1450">
            <v>32.79</v>
          </cell>
          <cell r="M1450">
            <v>32.79</v>
          </cell>
          <cell r="N1450" t="str">
            <v>Spv/Sup</v>
          </cell>
          <cell r="O1450">
            <v>0</v>
          </cell>
          <cell r="P1450">
            <v>32.79</v>
          </cell>
          <cell r="Q1450">
            <v>0</v>
          </cell>
          <cell r="R1450">
            <v>0</v>
          </cell>
          <cell r="S1450">
            <v>0</v>
          </cell>
        </row>
        <row r="1451">
          <cell r="B1451" t="str">
            <v>Power Systems</v>
          </cell>
          <cell r="C1451">
            <v>411</v>
          </cell>
          <cell r="D1451" t="str">
            <v>Not A &amp; G</v>
          </cell>
          <cell r="E1451">
            <v>4419</v>
          </cell>
          <cell r="F1451" t="str">
            <v>Dsbn - Treas Coast Supv/Design</v>
          </cell>
          <cell r="G1451" t="str">
            <v>XM</v>
          </cell>
          <cell r="H1451" t="str">
            <v>S</v>
          </cell>
          <cell r="I1451" t="str">
            <v>01MQ5</v>
          </cell>
          <cell r="J1451" t="str">
            <v>DISTRIBUTION SUPV III</v>
          </cell>
          <cell r="K1451">
            <v>1</v>
          </cell>
          <cell r="L1451">
            <v>34.74</v>
          </cell>
          <cell r="M1451">
            <v>34.74</v>
          </cell>
          <cell r="N1451" t="str">
            <v>Spv/Sup</v>
          </cell>
          <cell r="O1451">
            <v>0</v>
          </cell>
          <cell r="P1451">
            <v>34.74</v>
          </cell>
          <cell r="Q1451">
            <v>0</v>
          </cell>
          <cell r="R1451">
            <v>0</v>
          </cell>
          <cell r="S1451">
            <v>0</v>
          </cell>
        </row>
        <row r="1452">
          <cell r="B1452" t="str">
            <v>Power Systems</v>
          </cell>
          <cell r="C1452">
            <v>411</v>
          </cell>
          <cell r="D1452" t="str">
            <v>Not A &amp; G</v>
          </cell>
          <cell r="E1452">
            <v>4419</v>
          </cell>
          <cell r="F1452" t="str">
            <v>Dsbn - Treas Coast Supv/Design</v>
          </cell>
          <cell r="G1452" t="str">
            <v>NB</v>
          </cell>
          <cell r="H1452" t="str">
            <v>I</v>
          </cell>
          <cell r="I1452" t="str">
            <v>01X63</v>
          </cell>
          <cell r="J1452" t="str">
            <v>ADMINISTRATIVE SPECIALIST I</v>
          </cell>
          <cell r="K1452">
            <v>1</v>
          </cell>
          <cell r="L1452">
            <v>15.33</v>
          </cell>
          <cell r="M1452">
            <v>15.33</v>
          </cell>
          <cell r="N1452" t="str">
            <v>Spv/Sup</v>
          </cell>
          <cell r="O1452">
            <v>0</v>
          </cell>
          <cell r="P1452">
            <v>15.33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Power Systems</v>
          </cell>
          <cell r="C1453">
            <v>411</v>
          </cell>
          <cell r="D1453" t="str">
            <v>Not A &amp; G</v>
          </cell>
          <cell r="E1453">
            <v>4419</v>
          </cell>
          <cell r="F1453" t="str">
            <v>Dsbn - Treas Coast Supv/Design</v>
          </cell>
          <cell r="G1453" t="str">
            <v>NB</v>
          </cell>
          <cell r="H1453" t="str">
            <v>I</v>
          </cell>
          <cell r="I1453" t="str">
            <v>01X63</v>
          </cell>
          <cell r="J1453" t="str">
            <v>ADMINISTRATIVE SPECIALIST I</v>
          </cell>
          <cell r="K1453">
            <v>2</v>
          </cell>
          <cell r="L1453">
            <v>15.73</v>
          </cell>
          <cell r="M1453">
            <v>31.46</v>
          </cell>
          <cell r="N1453" t="str">
            <v>Spv/Sup</v>
          </cell>
          <cell r="O1453">
            <v>0</v>
          </cell>
          <cell r="P1453">
            <v>31.46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Power Systems</v>
          </cell>
          <cell r="C1454">
            <v>441</v>
          </cell>
          <cell r="D1454" t="str">
            <v>Not A &amp; G</v>
          </cell>
          <cell r="E1454">
            <v>4476</v>
          </cell>
          <cell r="F1454" t="str">
            <v>Dsbn - Waltons Operations</v>
          </cell>
          <cell r="G1454" t="str">
            <v>BU</v>
          </cell>
          <cell r="H1454" t="str">
            <v>I</v>
          </cell>
          <cell r="I1454" t="str">
            <v>05259</v>
          </cell>
          <cell r="J1454" t="str">
            <v>DISPATCHER CLERK TYPING</v>
          </cell>
          <cell r="K1454">
            <v>1</v>
          </cell>
          <cell r="L1454">
            <v>20.23</v>
          </cell>
          <cell r="M1454">
            <v>20.23</v>
          </cell>
          <cell r="N1454" t="str">
            <v>Barg Unit Supp</v>
          </cell>
          <cell r="O1454">
            <v>0</v>
          </cell>
          <cell r="P1454">
            <v>0</v>
          </cell>
          <cell r="Q1454">
            <v>20.23</v>
          </cell>
          <cell r="R1454">
            <v>0</v>
          </cell>
          <cell r="S1454">
            <v>0</v>
          </cell>
        </row>
        <row r="1455">
          <cell r="B1455" t="str">
            <v>Power Systems</v>
          </cell>
          <cell r="C1455">
            <v>441</v>
          </cell>
          <cell r="D1455" t="str">
            <v>Not A &amp; G</v>
          </cell>
          <cell r="E1455">
            <v>4476</v>
          </cell>
          <cell r="F1455" t="str">
            <v>Dsbn - Waltons Operations</v>
          </cell>
          <cell r="G1455" t="str">
            <v>BU</v>
          </cell>
          <cell r="H1455" t="str">
            <v>I</v>
          </cell>
          <cell r="I1455" t="str">
            <v>05475</v>
          </cell>
          <cell r="J1455" t="str">
            <v>LINE SPEC</v>
          </cell>
          <cell r="K1455">
            <v>2</v>
          </cell>
          <cell r="L1455">
            <v>26.04</v>
          </cell>
          <cell r="M1455">
            <v>52.08</v>
          </cell>
          <cell r="N1455" t="str">
            <v>Line</v>
          </cell>
          <cell r="O1455">
            <v>0</v>
          </cell>
          <cell r="P1455">
            <v>0</v>
          </cell>
          <cell r="Q1455">
            <v>0</v>
          </cell>
          <cell r="R1455">
            <v>52.08</v>
          </cell>
          <cell r="S1455">
            <v>0</v>
          </cell>
        </row>
        <row r="1456">
          <cell r="B1456" t="str">
            <v>Power Systems</v>
          </cell>
          <cell r="C1456">
            <v>441</v>
          </cell>
          <cell r="D1456" t="str">
            <v>Not A &amp; G</v>
          </cell>
          <cell r="E1456">
            <v>4476</v>
          </cell>
          <cell r="F1456" t="str">
            <v>Dsbn - Waltons Operations</v>
          </cell>
          <cell r="G1456" t="str">
            <v>BU</v>
          </cell>
          <cell r="H1456" t="str">
            <v>I</v>
          </cell>
          <cell r="I1456" t="str">
            <v>05944</v>
          </cell>
          <cell r="J1456" t="str">
            <v>RESTORATION SPEC</v>
          </cell>
          <cell r="K1456">
            <v>3</v>
          </cell>
          <cell r="L1456">
            <v>26.3</v>
          </cell>
          <cell r="M1456">
            <v>78.900000000000006</v>
          </cell>
          <cell r="N1456" t="str">
            <v>Line</v>
          </cell>
          <cell r="O1456">
            <v>0</v>
          </cell>
          <cell r="P1456">
            <v>0</v>
          </cell>
          <cell r="Q1456">
            <v>0</v>
          </cell>
          <cell r="R1456">
            <v>78.900000000000006</v>
          </cell>
          <cell r="S1456">
            <v>0</v>
          </cell>
        </row>
        <row r="1457">
          <cell r="B1457" t="str">
            <v>Power Systems</v>
          </cell>
          <cell r="C1457">
            <v>441</v>
          </cell>
          <cell r="D1457" t="str">
            <v>Not A &amp; G</v>
          </cell>
          <cell r="E1457">
            <v>4476</v>
          </cell>
          <cell r="F1457" t="str">
            <v>Dsbn - Waltons Operations</v>
          </cell>
          <cell r="G1457" t="str">
            <v>BU</v>
          </cell>
          <cell r="H1457" t="str">
            <v>I</v>
          </cell>
          <cell r="I1457" t="str">
            <v>05984</v>
          </cell>
          <cell r="J1457" t="str">
            <v>SR LINE SPEC OL</v>
          </cell>
          <cell r="K1457">
            <v>1</v>
          </cell>
          <cell r="L1457">
            <v>27.37</v>
          </cell>
          <cell r="M1457">
            <v>27.37</v>
          </cell>
          <cell r="N1457" t="str">
            <v>Line</v>
          </cell>
          <cell r="O1457">
            <v>0</v>
          </cell>
          <cell r="P1457">
            <v>0</v>
          </cell>
          <cell r="Q1457">
            <v>0</v>
          </cell>
          <cell r="R1457">
            <v>27.37</v>
          </cell>
          <cell r="S1457">
            <v>0</v>
          </cell>
        </row>
        <row r="1458">
          <cell r="B1458" t="str">
            <v>Power Systems</v>
          </cell>
          <cell r="C1458">
            <v>441</v>
          </cell>
          <cell r="D1458" t="str">
            <v>Not A &amp; G</v>
          </cell>
          <cell r="E1458">
            <v>4476</v>
          </cell>
          <cell r="F1458" t="str">
            <v>Dsbn - Waltons Operations</v>
          </cell>
          <cell r="G1458" t="str">
            <v>BU</v>
          </cell>
          <cell r="H1458" t="str">
            <v>I</v>
          </cell>
          <cell r="I1458" t="str">
            <v>05E33</v>
          </cell>
          <cell r="J1458" t="str">
            <v>HELPER - EARLY</v>
          </cell>
          <cell r="K1458">
            <v>1</v>
          </cell>
          <cell r="L1458">
            <v>13.82</v>
          </cell>
          <cell r="M1458">
            <v>13.82</v>
          </cell>
          <cell r="N1458" t="str">
            <v>Line</v>
          </cell>
          <cell r="O1458">
            <v>0</v>
          </cell>
          <cell r="P1458">
            <v>0</v>
          </cell>
          <cell r="Q1458">
            <v>0</v>
          </cell>
          <cell r="R1458">
            <v>13.82</v>
          </cell>
          <cell r="S1458">
            <v>0</v>
          </cell>
        </row>
        <row r="1459">
          <cell r="B1459" t="str">
            <v>Power Systems</v>
          </cell>
          <cell r="C1459">
            <v>441</v>
          </cell>
          <cell r="D1459" t="str">
            <v>Not A &amp; G</v>
          </cell>
          <cell r="E1459">
            <v>4476</v>
          </cell>
          <cell r="F1459" t="str">
            <v>Dsbn - Waltons Operations</v>
          </cell>
          <cell r="G1459" t="str">
            <v>BU</v>
          </cell>
          <cell r="H1459" t="str">
            <v>I</v>
          </cell>
          <cell r="I1459" t="str">
            <v>05E37</v>
          </cell>
          <cell r="J1459" t="str">
            <v>GROUND WORKER - EARLY</v>
          </cell>
          <cell r="K1459">
            <v>6</v>
          </cell>
          <cell r="L1459">
            <v>19.22</v>
          </cell>
          <cell r="M1459">
            <v>115.32</v>
          </cell>
          <cell r="N1459" t="str">
            <v>Line</v>
          </cell>
          <cell r="O1459">
            <v>0</v>
          </cell>
          <cell r="P1459">
            <v>0</v>
          </cell>
          <cell r="Q1459">
            <v>0</v>
          </cell>
          <cell r="R1459">
            <v>115.32</v>
          </cell>
          <cell r="S1459">
            <v>0</v>
          </cell>
        </row>
        <row r="1460">
          <cell r="B1460" t="str">
            <v>Power Systems</v>
          </cell>
          <cell r="C1460">
            <v>441</v>
          </cell>
          <cell r="D1460" t="str">
            <v>Not A &amp; G</v>
          </cell>
          <cell r="E1460">
            <v>4476</v>
          </cell>
          <cell r="F1460" t="str">
            <v>Dsbn - Waltons Operations</v>
          </cell>
          <cell r="G1460" t="str">
            <v>BU</v>
          </cell>
          <cell r="H1460" t="str">
            <v>I</v>
          </cell>
          <cell r="I1460" t="str">
            <v>05E40</v>
          </cell>
          <cell r="J1460" t="str">
            <v>CABLE SPLICER - EARLY</v>
          </cell>
          <cell r="K1460">
            <v>1</v>
          </cell>
          <cell r="L1460">
            <v>26.3</v>
          </cell>
          <cell r="M1460">
            <v>26.3</v>
          </cell>
          <cell r="N1460" t="str">
            <v>Line</v>
          </cell>
          <cell r="O1460">
            <v>0</v>
          </cell>
          <cell r="P1460">
            <v>0</v>
          </cell>
          <cell r="Q1460">
            <v>0</v>
          </cell>
          <cell r="R1460">
            <v>26.3</v>
          </cell>
          <cell r="S1460">
            <v>0</v>
          </cell>
        </row>
        <row r="1461">
          <cell r="B1461" t="str">
            <v>Power Systems</v>
          </cell>
          <cell r="C1461">
            <v>441</v>
          </cell>
          <cell r="D1461" t="str">
            <v>Not A &amp; G</v>
          </cell>
          <cell r="E1461">
            <v>4476</v>
          </cell>
          <cell r="F1461" t="str">
            <v>Dsbn - Waltons Operations</v>
          </cell>
          <cell r="G1461" t="str">
            <v>BU</v>
          </cell>
          <cell r="H1461" t="str">
            <v>I</v>
          </cell>
          <cell r="I1461" t="str">
            <v>05E75</v>
          </cell>
          <cell r="J1461" t="str">
            <v>LINE SPEC EARLY</v>
          </cell>
          <cell r="K1461">
            <v>6</v>
          </cell>
          <cell r="L1461">
            <v>26.04</v>
          </cell>
          <cell r="M1461">
            <v>156.24</v>
          </cell>
          <cell r="N1461" t="str">
            <v>Line</v>
          </cell>
          <cell r="O1461">
            <v>0</v>
          </cell>
          <cell r="P1461">
            <v>0</v>
          </cell>
          <cell r="Q1461">
            <v>0</v>
          </cell>
          <cell r="R1461">
            <v>156.24</v>
          </cell>
          <cell r="S1461">
            <v>0</v>
          </cell>
        </row>
        <row r="1462">
          <cell r="B1462" t="str">
            <v>Power Systems</v>
          </cell>
          <cell r="C1462">
            <v>441</v>
          </cell>
          <cell r="D1462" t="str">
            <v>Not A &amp; G</v>
          </cell>
          <cell r="E1462">
            <v>4476</v>
          </cell>
          <cell r="F1462" t="str">
            <v>Dsbn - Waltons Operations</v>
          </cell>
          <cell r="G1462" t="str">
            <v>BU</v>
          </cell>
          <cell r="H1462" t="str">
            <v>I</v>
          </cell>
          <cell r="I1462" t="str">
            <v>05E84</v>
          </cell>
          <cell r="J1462" t="str">
            <v>SR LINE SPEC OL EARLY</v>
          </cell>
          <cell r="K1462">
            <v>5</v>
          </cell>
          <cell r="L1462">
            <v>27.37</v>
          </cell>
          <cell r="M1462">
            <v>136.85</v>
          </cell>
          <cell r="N1462" t="str">
            <v>Line</v>
          </cell>
          <cell r="O1462">
            <v>0</v>
          </cell>
          <cell r="P1462">
            <v>0</v>
          </cell>
          <cell r="Q1462">
            <v>0</v>
          </cell>
          <cell r="R1462">
            <v>136.85</v>
          </cell>
          <cell r="S1462">
            <v>0</v>
          </cell>
        </row>
        <row r="1463">
          <cell r="B1463" t="str">
            <v>Power Systems</v>
          </cell>
          <cell r="C1463">
            <v>880</v>
          </cell>
          <cell r="D1463" t="str">
            <v>Not A &amp; G</v>
          </cell>
          <cell r="E1463">
            <v>8801</v>
          </cell>
          <cell r="F1463" t="str">
            <v>Dsbn - West Dade Oper</v>
          </cell>
          <cell r="G1463" t="str">
            <v>BU</v>
          </cell>
          <cell r="H1463" t="str">
            <v>I</v>
          </cell>
          <cell r="I1463" t="str">
            <v>05140</v>
          </cell>
          <cell r="J1463" t="str">
            <v>CABLE SPLICER</v>
          </cell>
          <cell r="K1463">
            <v>1</v>
          </cell>
          <cell r="L1463">
            <v>26.3</v>
          </cell>
          <cell r="M1463">
            <v>26.3</v>
          </cell>
          <cell r="N1463" t="str">
            <v>Line</v>
          </cell>
          <cell r="O1463">
            <v>0</v>
          </cell>
          <cell r="P1463">
            <v>0</v>
          </cell>
          <cell r="Q1463">
            <v>0</v>
          </cell>
          <cell r="R1463">
            <v>26.3</v>
          </cell>
          <cell r="S1463">
            <v>0</v>
          </cell>
        </row>
        <row r="1464">
          <cell r="B1464" t="str">
            <v>Power Systems</v>
          </cell>
          <cell r="C1464">
            <v>880</v>
          </cell>
          <cell r="D1464" t="str">
            <v>Not A &amp; G</v>
          </cell>
          <cell r="E1464">
            <v>8801</v>
          </cell>
          <cell r="F1464" t="str">
            <v>Dsbn - West Dade Oper</v>
          </cell>
          <cell r="G1464" t="str">
            <v>BU</v>
          </cell>
          <cell r="H1464" t="str">
            <v>I</v>
          </cell>
          <cell r="I1464" t="str">
            <v>05475</v>
          </cell>
          <cell r="J1464" t="str">
            <v>LINE SPEC</v>
          </cell>
          <cell r="K1464">
            <v>1</v>
          </cell>
          <cell r="L1464">
            <v>26.04</v>
          </cell>
          <cell r="M1464">
            <v>26.04</v>
          </cell>
          <cell r="N1464" t="str">
            <v>Line</v>
          </cell>
          <cell r="O1464">
            <v>0</v>
          </cell>
          <cell r="P1464">
            <v>0</v>
          </cell>
          <cell r="Q1464">
            <v>0</v>
          </cell>
          <cell r="R1464">
            <v>26.04</v>
          </cell>
          <cell r="S1464">
            <v>0</v>
          </cell>
        </row>
        <row r="1465">
          <cell r="B1465" t="str">
            <v>Power Systems</v>
          </cell>
          <cell r="C1465">
            <v>880</v>
          </cell>
          <cell r="D1465" t="str">
            <v>Not A &amp; G</v>
          </cell>
          <cell r="E1465">
            <v>8801</v>
          </cell>
          <cell r="F1465" t="str">
            <v>Dsbn - West Dade Oper</v>
          </cell>
          <cell r="G1465" t="str">
            <v>BU</v>
          </cell>
          <cell r="H1465" t="str">
            <v>I</v>
          </cell>
          <cell r="I1465" t="str">
            <v>05481</v>
          </cell>
          <cell r="J1465" t="str">
            <v>LINE SPEC - SU HOT STICK</v>
          </cell>
          <cell r="K1465">
            <v>1</v>
          </cell>
          <cell r="L1465">
            <v>23.62</v>
          </cell>
          <cell r="M1465">
            <v>23.62</v>
          </cell>
          <cell r="N1465" t="str">
            <v>Line</v>
          </cell>
          <cell r="O1465">
            <v>0</v>
          </cell>
          <cell r="P1465">
            <v>0</v>
          </cell>
          <cell r="Q1465">
            <v>0</v>
          </cell>
          <cell r="R1465">
            <v>23.62</v>
          </cell>
          <cell r="S1465">
            <v>0</v>
          </cell>
        </row>
        <row r="1466">
          <cell r="B1466" t="str">
            <v>Power Systems</v>
          </cell>
          <cell r="C1466">
            <v>880</v>
          </cell>
          <cell r="D1466" t="str">
            <v>Not A &amp; G</v>
          </cell>
          <cell r="E1466">
            <v>8801</v>
          </cell>
          <cell r="F1466" t="str">
            <v>Dsbn - West Dade Oper</v>
          </cell>
          <cell r="G1466" t="str">
            <v>BU</v>
          </cell>
          <cell r="H1466" t="str">
            <v>I</v>
          </cell>
          <cell r="I1466" t="str">
            <v>05937</v>
          </cell>
          <cell r="J1466" t="str">
            <v>GROUND WORKER</v>
          </cell>
          <cell r="K1466">
            <v>1</v>
          </cell>
          <cell r="L1466">
            <v>19.22</v>
          </cell>
          <cell r="M1466">
            <v>19.22</v>
          </cell>
          <cell r="N1466" t="str">
            <v>Line</v>
          </cell>
          <cell r="O1466">
            <v>0</v>
          </cell>
          <cell r="P1466">
            <v>0</v>
          </cell>
          <cell r="Q1466">
            <v>0</v>
          </cell>
          <cell r="R1466">
            <v>19.22</v>
          </cell>
          <cell r="S1466">
            <v>0</v>
          </cell>
        </row>
        <row r="1467">
          <cell r="B1467" t="str">
            <v>Power Systems</v>
          </cell>
          <cell r="C1467">
            <v>880</v>
          </cell>
          <cell r="D1467" t="str">
            <v>Not A &amp; G</v>
          </cell>
          <cell r="E1467">
            <v>8801</v>
          </cell>
          <cell r="F1467" t="str">
            <v>Dsbn - West Dade Oper</v>
          </cell>
          <cell r="G1467" t="str">
            <v>BU</v>
          </cell>
          <cell r="H1467" t="str">
            <v>I</v>
          </cell>
          <cell r="I1467" t="str">
            <v>05944</v>
          </cell>
          <cell r="J1467" t="str">
            <v>RESTORATION SPEC</v>
          </cell>
          <cell r="K1467">
            <v>12</v>
          </cell>
          <cell r="L1467">
            <v>26.3</v>
          </cell>
          <cell r="M1467">
            <v>315.60000000000002</v>
          </cell>
          <cell r="N1467" t="str">
            <v>Line</v>
          </cell>
          <cell r="O1467">
            <v>0</v>
          </cell>
          <cell r="P1467">
            <v>0</v>
          </cell>
          <cell r="Q1467">
            <v>0</v>
          </cell>
          <cell r="R1467">
            <v>315.60000000000002</v>
          </cell>
          <cell r="S1467">
            <v>0</v>
          </cell>
        </row>
        <row r="1468">
          <cell r="B1468" t="str">
            <v>Power Systems</v>
          </cell>
          <cell r="C1468">
            <v>880</v>
          </cell>
          <cell r="D1468" t="str">
            <v>Not A &amp; G</v>
          </cell>
          <cell r="E1468">
            <v>8801</v>
          </cell>
          <cell r="F1468" t="str">
            <v>Dsbn - West Dade Oper</v>
          </cell>
          <cell r="G1468" t="str">
            <v>BU</v>
          </cell>
          <cell r="H1468" t="str">
            <v>I</v>
          </cell>
          <cell r="I1468" t="str">
            <v>05984</v>
          </cell>
          <cell r="J1468" t="str">
            <v>SR LINE SPEC OL</v>
          </cell>
          <cell r="K1468">
            <v>1</v>
          </cell>
          <cell r="L1468">
            <v>27.37</v>
          </cell>
          <cell r="M1468">
            <v>27.37</v>
          </cell>
          <cell r="N1468" t="str">
            <v>Line</v>
          </cell>
          <cell r="O1468">
            <v>0</v>
          </cell>
          <cell r="P1468">
            <v>0</v>
          </cell>
          <cell r="Q1468">
            <v>0</v>
          </cell>
          <cell r="R1468">
            <v>27.37</v>
          </cell>
          <cell r="S1468">
            <v>0</v>
          </cell>
        </row>
        <row r="1469">
          <cell r="B1469" t="str">
            <v>Power Systems</v>
          </cell>
          <cell r="C1469">
            <v>880</v>
          </cell>
          <cell r="D1469" t="str">
            <v>Not A &amp; G</v>
          </cell>
          <cell r="E1469">
            <v>8801</v>
          </cell>
          <cell r="F1469" t="str">
            <v>Dsbn - West Dade Oper</v>
          </cell>
          <cell r="G1469" t="str">
            <v>BU</v>
          </cell>
          <cell r="H1469" t="str">
            <v>I</v>
          </cell>
          <cell r="I1469" t="str">
            <v>05E05</v>
          </cell>
          <cell r="J1469" t="str">
            <v>OPERATION CLERK A STENO EARLY</v>
          </cell>
          <cell r="K1469">
            <v>1</v>
          </cell>
          <cell r="L1469">
            <v>16.82</v>
          </cell>
          <cell r="M1469">
            <v>16.82</v>
          </cell>
          <cell r="N1469" t="str">
            <v>Barg Unit Supp</v>
          </cell>
          <cell r="O1469">
            <v>0</v>
          </cell>
          <cell r="P1469">
            <v>0</v>
          </cell>
          <cell r="Q1469">
            <v>16.82</v>
          </cell>
          <cell r="R1469">
            <v>0</v>
          </cell>
          <cell r="S1469">
            <v>0</v>
          </cell>
        </row>
        <row r="1470">
          <cell r="B1470" t="str">
            <v>Power Systems</v>
          </cell>
          <cell r="C1470">
            <v>880</v>
          </cell>
          <cell r="D1470" t="str">
            <v>Not A &amp; G</v>
          </cell>
          <cell r="E1470">
            <v>8801</v>
          </cell>
          <cell r="F1470" t="str">
            <v>Dsbn - West Dade Oper</v>
          </cell>
          <cell r="G1470" t="str">
            <v>BU</v>
          </cell>
          <cell r="H1470" t="str">
            <v>I</v>
          </cell>
          <cell r="I1470" t="str">
            <v>05E05</v>
          </cell>
          <cell r="J1470" t="str">
            <v>OPERATION CLERK A STENO EARLY</v>
          </cell>
          <cell r="K1470">
            <v>1</v>
          </cell>
          <cell r="L1470">
            <v>20.12</v>
          </cell>
          <cell r="M1470">
            <v>20.12</v>
          </cell>
          <cell r="N1470" t="str">
            <v>Barg Unit Supp</v>
          </cell>
          <cell r="O1470">
            <v>0</v>
          </cell>
          <cell r="P1470">
            <v>0</v>
          </cell>
          <cell r="Q1470">
            <v>20.12</v>
          </cell>
          <cell r="R1470">
            <v>0</v>
          </cell>
          <cell r="S1470">
            <v>0</v>
          </cell>
        </row>
        <row r="1471">
          <cell r="B1471" t="str">
            <v>Power Systems</v>
          </cell>
          <cell r="C1471">
            <v>880</v>
          </cell>
          <cell r="D1471" t="str">
            <v>Not A &amp; G</v>
          </cell>
          <cell r="E1471">
            <v>8801</v>
          </cell>
          <cell r="F1471" t="str">
            <v>Dsbn - West Dade Oper</v>
          </cell>
          <cell r="G1471" t="str">
            <v>BU</v>
          </cell>
          <cell r="H1471" t="str">
            <v>I</v>
          </cell>
          <cell r="I1471" t="str">
            <v>05E37</v>
          </cell>
          <cell r="J1471" t="str">
            <v>GROUND WORKER - EARLY</v>
          </cell>
          <cell r="K1471">
            <v>8</v>
          </cell>
          <cell r="L1471">
            <v>19.22</v>
          </cell>
          <cell r="M1471">
            <v>153.76</v>
          </cell>
          <cell r="N1471" t="str">
            <v>Line</v>
          </cell>
          <cell r="O1471">
            <v>0</v>
          </cell>
          <cell r="P1471">
            <v>0</v>
          </cell>
          <cell r="Q1471">
            <v>0</v>
          </cell>
          <cell r="R1471">
            <v>153.76</v>
          </cell>
          <cell r="S1471">
            <v>0</v>
          </cell>
        </row>
        <row r="1472">
          <cell r="B1472" t="str">
            <v>Power Systems</v>
          </cell>
          <cell r="C1472">
            <v>880</v>
          </cell>
          <cell r="D1472" t="str">
            <v>Not A &amp; G</v>
          </cell>
          <cell r="E1472">
            <v>8801</v>
          </cell>
          <cell r="F1472" t="str">
            <v>Dsbn - West Dade Oper</v>
          </cell>
          <cell r="G1472" t="str">
            <v>BU</v>
          </cell>
          <cell r="H1472" t="str">
            <v>I</v>
          </cell>
          <cell r="I1472" t="str">
            <v>05E40</v>
          </cell>
          <cell r="J1472" t="str">
            <v>CABLE SPLICER - EARLY</v>
          </cell>
          <cell r="K1472">
            <v>7</v>
          </cell>
          <cell r="L1472">
            <v>26.3</v>
          </cell>
          <cell r="M1472">
            <v>184.1</v>
          </cell>
          <cell r="N1472" t="str">
            <v>Line</v>
          </cell>
          <cell r="O1472">
            <v>0</v>
          </cell>
          <cell r="P1472">
            <v>0</v>
          </cell>
          <cell r="Q1472">
            <v>0</v>
          </cell>
          <cell r="R1472">
            <v>184.1</v>
          </cell>
          <cell r="S1472">
            <v>0</v>
          </cell>
        </row>
        <row r="1473">
          <cell r="B1473" t="str">
            <v>Power Systems</v>
          </cell>
          <cell r="C1473">
            <v>880</v>
          </cell>
          <cell r="D1473" t="str">
            <v>Not A &amp; G</v>
          </cell>
          <cell r="E1473">
            <v>8801</v>
          </cell>
          <cell r="F1473" t="str">
            <v>Dsbn - West Dade Oper</v>
          </cell>
          <cell r="G1473" t="str">
            <v>BU</v>
          </cell>
          <cell r="H1473" t="str">
            <v>I</v>
          </cell>
          <cell r="I1473" t="str">
            <v>05E53</v>
          </cell>
          <cell r="J1473" t="str">
            <v>TRUCK ATTENDANT EARLY</v>
          </cell>
          <cell r="K1473">
            <v>1</v>
          </cell>
          <cell r="L1473">
            <v>18.170000000000002</v>
          </cell>
          <cell r="M1473">
            <v>18.170000000000002</v>
          </cell>
          <cell r="N1473" t="str">
            <v>Barg Unit Supp</v>
          </cell>
          <cell r="O1473">
            <v>0</v>
          </cell>
          <cell r="P1473">
            <v>0</v>
          </cell>
          <cell r="Q1473">
            <v>18.170000000000002</v>
          </cell>
          <cell r="R1473">
            <v>0</v>
          </cell>
          <cell r="S1473">
            <v>0</v>
          </cell>
        </row>
        <row r="1474">
          <cell r="B1474" t="str">
            <v>Power Systems</v>
          </cell>
          <cell r="C1474">
            <v>880</v>
          </cell>
          <cell r="D1474" t="str">
            <v>Not A &amp; G</v>
          </cell>
          <cell r="E1474">
            <v>8801</v>
          </cell>
          <cell r="F1474" t="str">
            <v>Dsbn - West Dade Oper</v>
          </cell>
          <cell r="G1474" t="str">
            <v>BU</v>
          </cell>
          <cell r="H1474" t="str">
            <v>I</v>
          </cell>
          <cell r="I1474" t="str">
            <v>05E58</v>
          </cell>
          <cell r="J1474" t="str">
            <v>DISPATCHER CLERK EARLY</v>
          </cell>
          <cell r="K1474">
            <v>1</v>
          </cell>
          <cell r="L1474">
            <v>20.100000000000001</v>
          </cell>
          <cell r="M1474">
            <v>20.100000000000001</v>
          </cell>
          <cell r="N1474" t="str">
            <v>Barg Unit Supp</v>
          </cell>
          <cell r="O1474">
            <v>0</v>
          </cell>
          <cell r="P1474">
            <v>0</v>
          </cell>
          <cell r="Q1474">
            <v>20.100000000000001</v>
          </cell>
          <cell r="R1474">
            <v>0</v>
          </cell>
          <cell r="S1474">
            <v>0</v>
          </cell>
        </row>
        <row r="1475">
          <cell r="B1475" t="str">
            <v>Power Systems</v>
          </cell>
          <cell r="C1475">
            <v>880</v>
          </cell>
          <cell r="D1475" t="str">
            <v>Not A &amp; G</v>
          </cell>
          <cell r="E1475">
            <v>8801</v>
          </cell>
          <cell r="F1475" t="str">
            <v>Dsbn - West Dade Oper</v>
          </cell>
          <cell r="G1475" t="str">
            <v>BU</v>
          </cell>
          <cell r="H1475" t="str">
            <v>I</v>
          </cell>
          <cell r="I1475" t="str">
            <v>05E58</v>
          </cell>
          <cell r="J1475" t="str">
            <v>DISPATCHER CLERK EARLY</v>
          </cell>
          <cell r="K1475">
            <v>1</v>
          </cell>
          <cell r="L1475">
            <v>20.25</v>
          </cell>
          <cell r="M1475">
            <v>20.25</v>
          </cell>
          <cell r="N1475" t="str">
            <v>Barg Unit Supp</v>
          </cell>
          <cell r="O1475">
            <v>0</v>
          </cell>
          <cell r="P1475">
            <v>0</v>
          </cell>
          <cell r="Q1475">
            <v>20.25</v>
          </cell>
          <cell r="R1475">
            <v>0</v>
          </cell>
          <cell r="S1475">
            <v>0</v>
          </cell>
        </row>
        <row r="1476">
          <cell r="B1476" t="str">
            <v>Power Systems</v>
          </cell>
          <cell r="C1476">
            <v>880</v>
          </cell>
          <cell r="D1476" t="str">
            <v>Not A &amp; G</v>
          </cell>
          <cell r="E1476">
            <v>8801</v>
          </cell>
          <cell r="F1476" t="str">
            <v>Dsbn - West Dade Oper</v>
          </cell>
          <cell r="G1476" t="str">
            <v>BU</v>
          </cell>
          <cell r="H1476" t="str">
            <v>I</v>
          </cell>
          <cell r="I1476" t="str">
            <v>05E75</v>
          </cell>
          <cell r="J1476" t="str">
            <v>LINE SPEC EARLY</v>
          </cell>
          <cell r="K1476">
            <v>10</v>
          </cell>
          <cell r="L1476">
            <v>26.04</v>
          </cell>
          <cell r="M1476">
            <v>260.39999999999998</v>
          </cell>
          <cell r="N1476" t="str">
            <v>Line</v>
          </cell>
          <cell r="O1476">
            <v>0</v>
          </cell>
          <cell r="P1476">
            <v>0</v>
          </cell>
          <cell r="Q1476">
            <v>0</v>
          </cell>
          <cell r="R1476">
            <v>260.39999999999998</v>
          </cell>
          <cell r="S1476">
            <v>0</v>
          </cell>
        </row>
        <row r="1477">
          <cell r="B1477" t="str">
            <v>Power Systems</v>
          </cell>
          <cell r="C1477">
            <v>880</v>
          </cell>
          <cell r="D1477" t="str">
            <v>Not A &amp; G</v>
          </cell>
          <cell r="E1477">
            <v>8801</v>
          </cell>
          <cell r="F1477" t="str">
            <v>Dsbn - West Dade Oper</v>
          </cell>
          <cell r="G1477" t="str">
            <v>BU</v>
          </cell>
          <cell r="H1477" t="str">
            <v>I</v>
          </cell>
          <cell r="I1477" t="str">
            <v>05E75</v>
          </cell>
          <cell r="J1477" t="str">
            <v>LINE SPECIALIST EARLY</v>
          </cell>
          <cell r="K1477">
            <v>4</v>
          </cell>
          <cell r="L1477">
            <v>26.04</v>
          </cell>
          <cell r="M1477">
            <v>104.16</v>
          </cell>
          <cell r="N1477" t="str">
            <v>Line</v>
          </cell>
          <cell r="O1477">
            <v>0</v>
          </cell>
          <cell r="P1477">
            <v>0</v>
          </cell>
          <cell r="Q1477">
            <v>0</v>
          </cell>
          <cell r="R1477">
            <v>104.16</v>
          </cell>
          <cell r="S1477">
            <v>0</v>
          </cell>
        </row>
        <row r="1478">
          <cell r="B1478" t="str">
            <v>Power Systems</v>
          </cell>
          <cell r="C1478">
            <v>880</v>
          </cell>
          <cell r="D1478" t="str">
            <v>Not A &amp; G</v>
          </cell>
          <cell r="E1478">
            <v>8801</v>
          </cell>
          <cell r="F1478" t="str">
            <v>Dsbn - West Dade Oper</v>
          </cell>
          <cell r="G1478" t="str">
            <v>BU</v>
          </cell>
          <cell r="H1478" t="str">
            <v>I</v>
          </cell>
          <cell r="I1478" t="str">
            <v>05E84</v>
          </cell>
          <cell r="J1478" t="str">
            <v>SR LINE SPEC OL EARLY</v>
          </cell>
          <cell r="K1478">
            <v>12</v>
          </cell>
          <cell r="L1478">
            <v>27.37</v>
          </cell>
          <cell r="M1478">
            <v>328.44</v>
          </cell>
          <cell r="N1478" t="str">
            <v>Line</v>
          </cell>
          <cell r="O1478">
            <v>0</v>
          </cell>
          <cell r="P1478">
            <v>0</v>
          </cell>
          <cell r="Q1478">
            <v>0</v>
          </cell>
          <cell r="R1478">
            <v>328.44</v>
          </cell>
          <cell r="S1478">
            <v>0</v>
          </cell>
        </row>
        <row r="1479">
          <cell r="B1479" t="str">
            <v>Power Systems</v>
          </cell>
          <cell r="C1479">
            <v>880</v>
          </cell>
          <cell r="D1479" t="str">
            <v>Not A &amp; G</v>
          </cell>
          <cell r="E1479">
            <v>8801</v>
          </cell>
          <cell r="F1479" t="str">
            <v>Dsbn - West Dade Oper</v>
          </cell>
          <cell r="G1479" t="str">
            <v>BU</v>
          </cell>
          <cell r="H1479" t="str">
            <v>I</v>
          </cell>
          <cell r="I1479" t="str">
            <v>05E84</v>
          </cell>
          <cell r="J1479" t="str">
            <v>SR LINE SPECIALIST OL EARLY</v>
          </cell>
          <cell r="K1479">
            <v>1</v>
          </cell>
          <cell r="L1479">
            <v>27.37</v>
          </cell>
          <cell r="M1479">
            <v>27.37</v>
          </cell>
          <cell r="N1479" t="str">
            <v>Line</v>
          </cell>
          <cell r="O1479">
            <v>0</v>
          </cell>
          <cell r="P1479">
            <v>0</v>
          </cell>
          <cell r="Q1479">
            <v>0</v>
          </cell>
          <cell r="R1479">
            <v>27.37</v>
          </cell>
          <cell r="S1479">
            <v>0</v>
          </cell>
        </row>
        <row r="1480">
          <cell r="B1480" t="str">
            <v>Power Systems</v>
          </cell>
          <cell r="C1480">
            <v>880</v>
          </cell>
          <cell r="D1480" t="str">
            <v>Not A &amp; G</v>
          </cell>
          <cell r="E1480">
            <v>8801</v>
          </cell>
          <cell r="F1480" t="str">
            <v>Dsbn - West Dade Oper</v>
          </cell>
          <cell r="G1480" t="str">
            <v>BU</v>
          </cell>
          <cell r="H1480" t="str">
            <v>I</v>
          </cell>
          <cell r="I1480" t="str">
            <v>05L37</v>
          </cell>
          <cell r="J1480" t="str">
            <v>GROUND WORKER - LATE</v>
          </cell>
          <cell r="K1480">
            <v>1</v>
          </cell>
          <cell r="L1480">
            <v>19.22</v>
          </cell>
          <cell r="M1480">
            <v>19.22</v>
          </cell>
          <cell r="N1480" t="str">
            <v>Line</v>
          </cell>
          <cell r="O1480">
            <v>0</v>
          </cell>
          <cell r="P1480">
            <v>0</v>
          </cell>
          <cell r="Q1480">
            <v>0</v>
          </cell>
          <cell r="R1480">
            <v>19.22</v>
          </cell>
          <cell r="S1480">
            <v>0</v>
          </cell>
        </row>
        <row r="1481">
          <cell r="B1481" t="str">
            <v>Power Systems</v>
          </cell>
          <cell r="C1481">
            <v>880</v>
          </cell>
          <cell r="D1481" t="str">
            <v>Not A &amp; G</v>
          </cell>
          <cell r="E1481">
            <v>8801</v>
          </cell>
          <cell r="F1481" t="str">
            <v>Dsbn - West Dade Oper</v>
          </cell>
          <cell r="G1481" t="str">
            <v>BU</v>
          </cell>
          <cell r="H1481" t="str">
            <v>I</v>
          </cell>
          <cell r="I1481" t="str">
            <v>05L75</v>
          </cell>
          <cell r="J1481" t="str">
            <v>LINE SPEC LATE</v>
          </cell>
          <cell r="K1481">
            <v>1</v>
          </cell>
          <cell r="L1481">
            <v>26.04</v>
          </cell>
          <cell r="M1481">
            <v>26.04</v>
          </cell>
          <cell r="N1481" t="str">
            <v>Line</v>
          </cell>
          <cell r="O1481">
            <v>0</v>
          </cell>
          <cell r="P1481">
            <v>0</v>
          </cell>
          <cell r="Q1481">
            <v>0</v>
          </cell>
          <cell r="R1481">
            <v>26.04</v>
          </cell>
          <cell r="S1481">
            <v>0</v>
          </cell>
        </row>
        <row r="1482">
          <cell r="B1482" t="str">
            <v>Power Systems</v>
          </cell>
          <cell r="C1482">
            <v>880</v>
          </cell>
          <cell r="D1482" t="str">
            <v>Not A &amp; G</v>
          </cell>
          <cell r="E1482">
            <v>8801</v>
          </cell>
          <cell r="F1482" t="str">
            <v>Dsbn - West Dade Oper</v>
          </cell>
          <cell r="G1482" t="str">
            <v>BU</v>
          </cell>
          <cell r="H1482" t="str">
            <v>I</v>
          </cell>
          <cell r="I1482" t="str">
            <v>05L84</v>
          </cell>
          <cell r="J1482" t="str">
            <v>SR LINE SPEC OL LATE</v>
          </cell>
          <cell r="K1482">
            <v>1</v>
          </cell>
          <cell r="L1482">
            <v>27.37</v>
          </cell>
          <cell r="M1482">
            <v>27.37</v>
          </cell>
          <cell r="N1482" t="str">
            <v>Line</v>
          </cell>
          <cell r="O1482">
            <v>0</v>
          </cell>
          <cell r="P1482">
            <v>0</v>
          </cell>
          <cell r="Q1482">
            <v>0</v>
          </cell>
          <cell r="R1482">
            <v>27.37</v>
          </cell>
          <cell r="S1482">
            <v>0</v>
          </cell>
        </row>
        <row r="1483">
          <cell r="B1483" t="str">
            <v>Power Systems</v>
          </cell>
          <cell r="C1483">
            <v>842</v>
          </cell>
          <cell r="D1483" t="str">
            <v>Not A &amp; G</v>
          </cell>
          <cell r="E1483">
            <v>8809</v>
          </cell>
          <cell r="F1483" t="str">
            <v>Dsbn - West Dade Supvs &amp; Dsign</v>
          </cell>
          <cell r="G1483" t="str">
            <v>XM</v>
          </cell>
          <cell r="H1483" t="str">
            <v>S</v>
          </cell>
          <cell r="I1483" t="str">
            <v>01M05</v>
          </cell>
          <cell r="J1483" t="str">
            <v>DISTRIBUTION SUPV I</v>
          </cell>
          <cell r="K1483">
            <v>1</v>
          </cell>
          <cell r="L1483">
            <v>41.31</v>
          </cell>
          <cell r="M1483">
            <v>41.31</v>
          </cell>
          <cell r="N1483" t="str">
            <v>Spv/Sup</v>
          </cell>
          <cell r="O1483">
            <v>0</v>
          </cell>
          <cell r="P1483">
            <v>41.31</v>
          </cell>
          <cell r="Q1483">
            <v>0</v>
          </cell>
          <cell r="R1483">
            <v>0</v>
          </cell>
          <cell r="S1483">
            <v>0</v>
          </cell>
        </row>
        <row r="1484">
          <cell r="B1484" t="str">
            <v>Power Systems</v>
          </cell>
          <cell r="C1484">
            <v>842</v>
          </cell>
          <cell r="D1484" t="str">
            <v>Not A &amp; G</v>
          </cell>
          <cell r="E1484">
            <v>8809</v>
          </cell>
          <cell r="F1484" t="str">
            <v>Dsbn - West Dade Supvs &amp; Dsign</v>
          </cell>
          <cell r="G1484" t="str">
            <v>XM</v>
          </cell>
          <cell r="H1484" t="str">
            <v>S</v>
          </cell>
          <cell r="I1484" t="str">
            <v>01M05</v>
          </cell>
          <cell r="J1484" t="str">
            <v>DISTRIBUTION SUPV I</v>
          </cell>
          <cell r="K1484">
            <v>1</v>
          </cell>
          <cell r="L1484">
            <v>41.8</v>
          </cell>
          <cell r="M1484">
            <v>41.8</v>
          </cell>
          <cell r="N1484" t="str">
            <v>Spv/Sup</v>
          </cell>
          <cell r="O1484">
            <v>0</v>
          </cell>
          <cell r="P1484">
            <v>41.8</v>
          </cell>
          <cell r="Q1484">
            <v>0</v>
          </cell>
          <cell r="R1484">
            <v>0</v>
          </cell>
          <cell r="S1484">
            <v>0</v>
          </cell>
        </row>
        <row r="1485">
          <cell r="B1485" t="str">
            <v>Power Systems</v>
          </cell>
          <cell r="C1485">
            <v>842</v>
          </cell>
          <cell r="D1485" t="str">
            <v>Not A &amp; G</v>
          </cell>
          <cell r="E1485">
            <v>8809</v>
          </cell>
          <cell r="F1485" t="str">
            <v>Dsbn - West Dade Supvs &amp; Dsign</v>
          </cell>
          <cell r="G1485" t="str">
            <v>XM</v>
          </cell>
          <cell r="H1485" t="str">
            <v>I</v>
          </cell>
          <cell r="I1485" t="str">
            <v>01M14</v>
          </cell>
          <cell r="J1485" t="str">
            <v>DISTRIBUTION ENG &amp; OPS SR ENGI</v>
          </cell>
          <cell r="K1485">
            <v>1</v>
          </cell>
          <cell r="L1485">
            <v>37.450000000000003</v>
          </cell>
          <cell r="M1485">
            <v>37.450000000000003</v>
          </cell>
          <cell r="N1485" t="str">
            <v>Spv/Sup</v>
          </cell>
          <cell r="O1485">
            <v>0</v>
          </cell>
          <cell r="P1485">
            <v>37.450000000000003</v>
          </cell>
          <cell r="Q1485">
            <v>0</v>
          </cell>
          <cell r="R1485">
            <v>0</v>
          </cell>
          <cell r="S1485">
            <v>0</v>
          </cell>
        </row>
        <row r="1486">
          <cell r="B1486" t="str">
            <v>Power Systems</v>
          </cell>
          <cell r="C1486">
            <v>842</v>
          </cell>
          <cell r="D1486" t="str">
            <v>Not A &amp; G</v>
          </cell>
          <cell r="E1486">
            <v>8809</v>
          </cell>
          <cell r="F1486" t="str">
            <v>Dsbn - West Dade Supvs &amp; Dsign</v>
          </cell>
          <cell r="G1486" t="str">
            <v>XM</v>
          </cell>
          <cell r="H1486" t="str">
            <v>I</v>
          </cell>
          <cell r="I1486" t="str">
            <v>01MAA</v>
          </cell>
          <cell r="J1486" t="str">
            <v>SR SYSTEM PROJECT MGR</v>
          </cell>
          <cell r="K1486">
            <v>1</v>
          </cell>
          <cell r="L1486">
            <v>32.94</v>
          </cell>
          <cell r="M1486">
            <v>32.94</v>
          </cell>
          <cell r="N1486" t="str">
            <v>Spv/Sup</v>
          </cell>
          <cell r="O1486">
            <v>0</v>
          </cell>
          <cell r="P1486">
            <v>32.94</v>
          </cell>
          <cell r="Q1486">
            <v>0</v>
          </cell>
          <cell r="R1486">
            <v>0</v>
          </cell>
          <cell r="S1486">
            <v>0</v>
          </cell>
        </row>
        <row r="1487">
          <cell r="B1487" t="str">
            <v>Power Systems</v>
          </cell>
          <cell r="C1487">
            <v>842</v>
          </cell>
          <cell r="D1487" t="str">
            <v>Not A &amp; G</v>
          </cell>
          <cell r="E1487">
            <v>8809</v>
          </cell>
          <cell r="F1487" t="str">
            <v>Dsbn - West Dade Supvs &amp; Dsign</v>
          </cell>
          <cell r="G1487" t="str">
            <v>XM</v>
          </cell>
          <cell r="H1487" t="str">
            <v>I</v>
          </cell>
          <cell r="I1487" t="str">
            <v>01MB6</v>
          </cell>
          <cell r="J1487" t="str">
            <v>SYSTEM PROJECT MGR</v>
          </cell>
          <cell r="K1487">
            <v>1</v>
          </cell>
          <cell r="L1487">
            <v>28.11</v>
          </cell>
          <cell r="M1487">
            <v>28.11</v>
          </cell>
          <cell r="N1487" t="str">
            <v>Spv/Sup</v>
          </cell>
          <cell r="O1487">
            <v>0</v>
          </cell>
          <cell r="P1487">
            <v>28.11</v>
          </cell>
          <cell r="Q1487">
            <v>0</v>
          </cell>
          <cell r="R1487">
            <v>0</v>
          </cell>
          <cell r="S1487">
            <v>0</v>
          </cell>
        </row>
        <row r="1488">
          <cell r="B1488" t="str">
            <v>Power Systems</v>
          </cell>
          <cell r="C1488">
            <v>842</v>
          </cell>
          <cell r="D1488" t="str">
            <v>Not A &amp; G</v>
          </cell>
          <cell r="E1488">
            <v>8809</v>
          </cell>
          <cell r="F1488" t="str">
            <v>Dsbn - West Dade Supvs &amp; Dsign</v>
          </cell>
          <cell r="G1488" t="str">
            <v>XM</v>
          </cell>
          <cell r="H1488" t="str">
            <v>I</v>
          </cell>
          <cell r="I1488" t="str">
            <v>01MC6</v>
          </cell>
          <cell r="J1488" t="str">
            <v>PROJECT DESIGNER I</v>
          </cell>
          <cell r="K1488">
            <v>1</v>
          </cell>
          <cell r="L1488">
            <v>24.49</v>
          </cell>
          <cell r="M1488">
            <v>24.49</v>
          </cell>
          <cell r="N1488" t="str">
            <v>Spv/Sup</v>
          </cell>
          <cell r="O1488">
            <v>0</v>
          </cell>
          <cell r="P1488">
            <v>24.49</v>
          </cell>
          <cell r="Q1488">
            <v>0</v>
          </cell>
          <cell r="R1488">
            <v>0</v>
          </cell>
          <cell r="S1488">
            <v>0</v>
          </cell>
        </row>
        <row r="1489">
          <cell r="B1489" t="str">
            <v>Power Systems</v>
          </cell>
          <cell r="C1489">
            <v>842</v>
          </cell>
          <cell r="D1489" t="str">
            <v>Not A &amp; G</v>
          </cell>
          <cell r="E1489">
            <v>8809</v>
          </cell>
          <cell r="F1489" t="str">
            <v>Dsbn - West Dade Supvs &amp; Dsign</v>
          </cell>
          <cell r="G1489" t="str">
            <v>XM</v>
          </cell>
          <cell r="H1489" t="str">
            <v>I</v>
          </cell>
          <cell r="I1489" t="str">
            <v>01MC6</v>
          </cell>
          <cell r="J1489" t="str">
            <v>PROJECT DESIGNER I</v>
          </cell>
          <cell r="K1489">
            <v>1</v>
          </cell>
          <cell r="L1489">
            <v>25.88</v>
          </cell>
          <cell r="M1489">
            <v>25.88</v>
          </cell>
          <cell r="N1489" t="str">
            <v>Spv/Sup</v>
          </cell>
          <cell r="O1489">
            <v>0</v>
          </cell>
          <cell r="P1489">
            <v>25.88</v>
          </cell>
          <cell r="Q1489">
            <v>0</v>
          </cell>
          <cell r="R1489">
            <v>0</v>
          </cell>
          <cell r="S1489">
            <v>0</v>
          </cell>
        </row>
        <row r="1490">
          <cell r="B1490" t="str">
            <v>Power Systems</v>
          </cell>
          <cell r="C1490">
            <v>842</v>
          </cell>
          <cell r="D1490" t="str">
            <v>Not A &amp; G</v>
          </cell>
          <cell r="E1490">
            <v>8809</v>
          </cell>
          <cell r="F1490" t="str">
            <v>Dsbn - West Dade Supvs &amp; Dsign</v>
          </cell>
          <cell r="G1490" t="str">
            <v>XM</v>
          </cell>
          <cell r="H1490" t="str">
            <v>I</v>
          </cell>
          <cell r="I1490" t="str">
            <v>01MD5</v>
          </cell>
          <cell r="J1490" t="str">
            <v>CUSTOMER PROJECT MGR II</v>
          </cell>
          <cell r="K1490">
            <v>1</v>
          </cell>
          <cell r="L1490">
            <v>21.81</v>
          </cell>
          <cell r="M1490">
            <v>21.81</v>
          </cell>
          <cell r="N1490" t="str">
            <v>Spv/Sup</v>
          </cell>
          <cell r="O1490">
            <v>0</v>
          </cell>
          <cell r="P1490">
            <v>21.81</v>
          </cell>
          <cell r="Q1490">
            <v>0</v>
          </cell>
          <cell r="R1490">
            <v>0</v>
          </cell>
          <cell r="S1490">
            <v>0</v>
          </cell>
        </row>
        <row r="1491">
          <cell r="B1491" t="str">
            <v>Power Systems</v>
          </cell>
          <cell r="C1491">
            <v>842</v>
          </cell>
          <cell r="D1491" t="str">
            <v>Not A &amp; G</v>
          </cell>
          <cell r="E1491">
            <v>8809</v>
          </cell>
          <cell r="F1491" t="str">
            <v>Dsbn - West Dade Supvs &amp; Dsign</v>
          </cell>
          <cell r="G1491" t="str">
            <v>XM</v>
          </cell>
          <cell r="H1491" t="str">
            <v>I</v>
          </cell>
          <cell r="I1491" t="str">
            <v>01MD6</v>
          </cell>
          <cell r="J1491" t="str">
            <v>CUSTOMER PROJECT MGR I</v>
          </cell>
          <cell r="K1491">
            <v>1</v>
          </cell>
          <cell r="L1491">
            <v>24.49</v>
          </cell>
          <cell r="M1491">
            <v>24.49</v>
          </cell>
          <cell r="N1491" t="str">
            <v>Spv/Sup</v>
          </cell>
          <cell r="O1491">
            <v>0</v>
          </cell>
          <cell r="P1491">
            <v>24.49</v>
          </cell>
          <cell r="Q1491">
            <v>0</v>
          </cell>
          <cell r="R1491">
            <v>0</v>
          </cell>
          <cell r="S1491">
            <v>0</v>
          </cell>
        </row>
        <row r="1492">
          <cell r="B1492" t="str">
            <v>Power Systems</v>
          </cell>
          <cell r="C1492">
            <v>842</v>
          </cell>
          <cell r="D1492" t="str">
            <v>Not A &amp; G</v>
          </cell>
          <cell r="E1492">
            <v>8809</v>
          </cell>
          <cell r="F1492" t="str">
            <v>Dsbn - West Dade Supvs &amp; Dsign</v>
          </cell>
          <cell r="G1492" t="str">
            <v>XM</v>
          </cell>
          <cell r="H1492" t="str">
            <v>I</v>
          </cell>
          <cell r="I1492" t="str">
            <v>01MD6</v>
          </cell>
          <cell r="J1492" t="str">
            <v>CUSTOMER PROJECT MGR I</v>
          </cell>
          <cell r="K1492">
            <v>2</v>
          </cell>
          <cell r="L1492">
            <v>24.73</v>
          </cell>
          <cell r="M1492">
            <v>49.46</v>
          </cell>
          <cell r="N1492" t="str">
            <v>Spv/Sup</v>
          </cell>
          <cell r="O1492">
            <v>0</v>
          </cell>
          <cell r="P1492">
            <v>49.46</v>
          </cell>
          <cell r="Q1492">
            <v>0</v>
          </cell>
          <cell r="R1492">
            <v>0</v>
          </cell>
          <cell r="S1492">
            <v>0</v>
          </cell>
        </row>
        <row r="1493">
          <cell r="B1493" t="str">
            <v>Power Systems</v>
          </cell>
          <cell r="C1493">
            <v>842</v>
          </cell>
          <cell r="D1493" t="str">
            <v>Not A &amp; G</v>
          </cell>
          <cell r="E1493">
            <v>8809</v>
          </cell>
          <cell r="F1493" t="str">
            <v>Dsbn - West Dade Supvs &amp; Dsign</v>
          </cell>
          <cell r="G1493" t="str">
            <v>XM</v>
          </cell>
          <cell r="H1493" t="str">
            <v>I</v>
          </cell>
          <cell r="I1493" t="str">
            <v>01MD6</v>
          </cell>
          <cell r="J1493" t="str">
            <v>CUSTOMER PROJECT MGR I</v>
          </cell>
          <cell r="K1493">
            <v>1</v>
          </cell>
          <cell r="L1493">
            <v>25.68</v>
          </cell>
          <cell r="M1493">
            <v>25.68</v>
          </cell>
          <cell r="N1493" t="str">
            <v>Spv/Sup</v>
          </cell>
          <cell r="O1493">
            <v>0</v>
          </cell>
          <cell r="P1493">
            <v>25.68</v>
          </cell>
          <cell r="Q1493">
            <v>0</v>
          </cell>
          <cell r="R1493">
            <v>0</v>
          </cell>
          <cell r="S1493">
            <v>0</v>
          </cell>
        </row>
        <row r="1494">
          <cell r="B1494" t="str">
            <v>Power Systems</v>
          </cell>
          <cell r="C1494">
            <v>842</v>
          </cell>
          <cell r="D1494" t="str">
            <v>Not A &amp; G</v>
          </cell>
          <cell r="E1494">
            <v>8809</v>
          </cell>
          <cell r="F1494" t="str">
            <v>Dsbn - West Dade Supvs &amp; Dsign</v>
          </cell>
          <cell r="G1494" t="str">
            <v>XM</v>
          </cell>
          <cell r="H1494" t="str">
            <v>M</v>
          </cell>
          <cell r="I1494" t="str">
            <v>01ME3</v>
          </cell>
          <cell r="J1494" t="str">
            <v>DISTRIBUTION AREA MGR I</v>
          </cell>
          <cell r="K1494">
            <v>1</v>
          </cell>
          <cell r="L1494">
            <v>50.83</v>
          </cell>
          <cell r="M1494">
            <v>50.83</v>
          </cell>
          <cell r="N1494" t="str">
            <v>Spv/Sup</v>
          </cell>
          <cell r="O1494">
            <v>0</v>
          </cell>
          <cell r="P1494">
            <v>50.83</v>
          </cell>
          <cell r="Q1494">
            <v>0</v>
          </cell>
          <cell r="R1494">
            <v>0</v>
          </cell>
          <cell r="S1494">
            <v>0</v>
          </cell>
        </row>
        <row r="1495">
          <cell r="B1495" t="str">
            <v>Power Systems</v>
          </cell>
          <cell r="C1495">
            <v>842</v>
          </cell>
          <cell r="D1495" t="str">
            <v>Not A &amp; G</v>
          </cell>
          <cell r="E1495">
            <v>8809</v>
          </cell>
          <cell r="F1495" t="str">
            <v>Dsbn - West Dade Supvs &amp; Dsign</v>
          </cell>
          <cell r="G1495" t="str">
            <v>XM</v>
          </cell>
          <cell r="H1495" t="str">
            <v>I</v>
          </cell>
          <cell r="I1495" t="str">
            <v>01ME6</v>
          </cell>
          <cell r="J1495" t="str">
            <v>PROJECT DESIGNER II</v>
          </cell>
          <cell r="K1495">
            <v>1</v>
          </cell>
          <cell r="L1495">
            <v>23.28</v>
          </cell>
          <cell r="M1495">
            <v>23.28</v>
          </cell>
          <cell r="N1495" t="str">
            <v>Spv/Sup</v>
          </cell>
          <cell r="O1495">
            <v>0</v>
          </cell>
          <cell r="P1495">
            <v>23.28</v>
          </cell>
          <cell r="Q1495">
            <v>0</v>
          </cell>
          <cell r="R1495">
            <v>0</v>
          </cell>
          <cell r="S1495">
            <v>0</v>
          </cell>
        </row>
        <row r="1496">
          <cell r="B1496" t="str">
            <v>Power Systems</v>
          </cell>
          <cell r="C1496">
            <v>842</v>
          </cell>
          <cell r="D1496" t="str">
            <v>Not A &amp; G</v>
          </cell>
          <cell r="E1496">
            <v>8809</v>
          </cell>
          <cell r="F1496" t="str">
            <v>Dsbn - West Dade Supvs &amp; Dsign</v>
          </cell>
          <cell r="G1496" t="str">
            <v>XM</v>
          </cell>
          <cell r="H1496" t="str">
            <v>I</v>
          </cell>
          <cell r="I1496" t="str">
            <v>01ME6</v>
          </cell>
          <cell r="J1496" t="str">
            <v>PROJECT DESIGNER II</v>
          </cell>
          <cell r="K1496">
            <v>2</v>
          </cell>
          <cell r="L1496">
            <v>23.33</v>
          </cell>
          <cell r="M1496">
            <v>46.66</v>
          </cell>
          <cell r="N1496" t="str">
            <v>Spv/Sup</v>
          </cell>
          <cell r="O1496">
            <v>0</v>
          </cell>
          <cell r="P1496">
            <v>46.66</v>
          </cell>
          <cell r="Q1496">
            <v>0</v>
          </cell>
          <cell r="R1496">
            <v>0</v>
          </cell>
          <cell r="S1496">
            <v>0</v>
          </cell>
        </row>
        <row r="1497">
          <cell r="B1497" t="str">
            <v>Power Systems</v>
          </cell>
          <cell r="C1497">
            <v>842</v>
          </cell>
          <cell r="D1497" t="str">
            <v>Not A &amp; G</v>
          </cell>
          <cell r="E1497">
            <v>8809</v>
          </cell>
          <cell r="F1497" t="str">
            <v>Dsbn - West Dade Supvs &amp; Dsign</v>
          </cell>
          <cell r="G1497" t="str">
            <v>XM</v>
          </cell>
          <cell r="H1497" t="str">
            <v>I</v>
          </cell>
          <cell r="I1497" t="str">
            <v>01MF6</v>
          </cell>
          <cell r="J1497" t="str">
            <v>ASSOCIATE PROJECT DESIGNER</v>
          </cell>
          <cell r="K1497">
            <v>1</v>
          </cell>
          <cell r="L1497">
            <v>19.68</v>
          </cell>
          <cell r="M1497">
            <v>19.68</v>
          </cell>
          <cell r="N1497" t="str">
            <v>Spv/Sup</v>
          </cell>
          <cell r="O1497">
            <v>0</v>
          </cell>
          <cell r="P1497">
            <v>19.68</v>
          </cell>
          <cell r="Q1497">
            <v>0</v>
          </cell>
          <cell r="R1497">
            <v>0</v>
          </cell>
          <cell r="S1497">
            <v>0</v>
          </cell>
        </row>
        <row r="1498">
          <cell r="B1498" t="str">
            <v>Power Systems</v>
          </cell>
          <cell r="C1498">
            <v>842</v>
          </cell>
          <cell r="D1498" t="str">
            <v>Not A &amp; G</v>
          </cell>
          <cell r="E1498">
            <v>8809</v>
          </cell>
          <cell r="F1498" t="str">
            <v>Dsbn - West Dade Supvs &amp; Dsign</v>
          </cell>
          <cell r="G1498" t="str">
            <v>XM</v>
          </cell>
          <cell r="H1498" t="str">
            <v>S</v>
          </cell>
          <cell r="I1498" t="str">
            <v>01MK5</v>
          </cell>
          <cell r="J1498" t="str">
            <v>SR CONTR CONSTRUCTION REPRESEN</v>
          </cell>
          <cell r="K1498">
            <v>1</v>
          </cell>
          <cell r="L1498">
            <v>31.55</v>
          </cell>
          <cell r="M1498">
            <v>31.55</v>
          </cell>
          <cell r="N1498" t="str">
            <v>Spv/Sup</v>
          </cell>
          <cell r="O1498">
            <v>0</v>
          </cell>
          <cell r="P1498">
            <v>31.55</v>
          </cell>
          <cell r="Q1498">
            <v>0</v>
          </cell>
          <cell r="R1498">
            <v>0</v>
          </cell>
          <cell r="S1498">
            <v>0</v>
          </cell>
        </row>
        <row r="1499">
          <cell r="B1499" t="str">
            <v>Power Systems</v>
          </cell>
          <cell r="C1499">
            <v>842</v>
          </cell>
          <cell r="D1499" t="str">
            <v>Not A &amp; G</v>
          </cell>
          <cell r="E1499">
            <v>8809</v>
          </cell>
          <cell r="F1499" t="str">
            <v>Dsbn - West Dade Supvs &amp; Dsign</v>
          </cell>
          <cell r="G1499" t="str">
            <v>XM</v>
          </cell>
          <cell r="H1499" t="str">
            <v>I</v>
          </cell>
          <cell r="I1499" t="str">
            <v>01ML5</v>
          </cell>
          <cell r="J1499" t="str">
            <v>CONTRACTOR CONSTRUCTION REP</v>
          </cell>
          <cell r="K1499">
            <v>1</v>
          </cell>
          <cell r="L1499">
            <v>28.81</v>
          </cell>
          <cell r="M1499">
            <v>28.81</v>
          </cell>
          <cell r="N1499" t="str">
            <v>Spv/Sup</v>
          </cell>
          <cell r="O1499">
            <v>0</v>
          </cell>
          <cell r="P1499">
            <v>28.81</v>
          </cell>
          <cell r="Q1499">
            <v>0</v>
          </cell>
          <cell r="R1499">
            <v>0</v>
          </cell>
          <cell r="S1499">
            <v>0</v>
          </cell>
        </row>
        <row r="1500">
          <cell r="B1500" t="str">
            <v>Power Systems</v>
          </cell>
          <cell r="C1500">
            <v>842</v>
          </cell>
          <cell r="D1500" t="str">
            <v>Not A &amp; G</v>
          </cell>
          <cell r="E1500">
            <v>8809</v>
          </cell>
          <cell r="F1500" t="str">
            <v>Dsbn - West Dade Supvs &amp; Dsign</v>
          </cell>
          <cell r="G1500" t="str">
            <v>XM</v>
          </cell>
          <cell r="H1500" t="str">
            <v>I</v>
          </cell>
          <cell r="I1500" t="str">
            <v>01ML5</v>
          </cell>
          <cell r="J1500" t="str">
            <v>CONTRACTOR CONSTRUCTION REP</v>
          </cell>
          <cell r="K1500">
            <v>1</v>
          </cell>
          <cell r="L1500">
            <v>29.06</v>
          </cell>
          <cell r="M1500">
            <v>29.06</v>
          </cell>
          <cell r="N1500" t="str">
            <v>Spv/Sup</v>
          </cell>
          <cell r="O1500">
            <v>0</v>
          </cell>
          <cell r="P1500">
            <v>29.06</v>
          </cell>
          <cell r="Q1500">
            <v>0</v>
          </cell>
          <cell r="R1500">
            <v>0</v>
          </cell>
          <cell r="S1500">
            <v>0</v>
          </cell>
        </row>
        <row r="1501">
          <cell r="B1501" t="str">
            <v>Power Systems</v>
          </cell>
          <cell r="C1501">
            <v>842</v>
          </cell>
          <cell r="D1501" t="str">
            <v>Not A &amp; G</v>
          </cell>
          <cell r="E1501">
            <v>8809</v>
          </cell>
          <cell r="F1501" t="str">
            <v>Dsbn - West Dade Supvs &amp; Dsign</v>
          </cell>
          <cell r="G1501" t="str">
            <v>XM</v>
          </cell>
          <cell r="H1501" t="str">
            <v>S</v>
          </cell>
          <cell r="I1501" t="str">
            <v>01MP5</v>
          </cell>
          <cell r="J1501" t="str">
            <v>DISTRIBUTION SUPV II</v>
          </cell>
          <cell r="K1501">
            <v>1</v>
          </cell>
          <cell r="L1501">
            <v>35.229999999999997</v>
          </cell>
          <cell r="M1501">
            <v>35.229999999999997</v>
          </cell>
          <cell r="N1501" t="str">
            <v>Spv/Sup</v>
          </cell>
          <cell r="O1501">
            <v>0</v>
          </cell>
          <cell r="P1501">
            <v>35.229999999999997</v>
          </cell>
          <cell r="Q1501">
            <v>0</v>
          </cell>
          <cell r="R1501">
            <v>0</v>
          </cell>
          <cell r="S1501">
            <v>0</v>
          </cell>
        </row>
        <row r="1502">
          <cell r="B1502" t="str">
            <v>Power Systems</v>
          </cell>
          <cell r="C1502">
            <v>842</v>
          </cell>
          <cell r="D1502" t="str">
            <v>Not A &amp; G</v>
          </cell>
          <cell r="E1502">
            <v>8809</v>
          </cell>
          <cell r="F1502" t="str">
            <v>Dsbn - West Dade Supvs &amp; Dsign</v>
          </cell>
          <cell r="G1502" t="str">
            <v>XM</v>
          </cell>
          <cell r="H1502" t="str">
            <v>S</v>
          </cell>
          <cell r="I1502" t="str">
            <v>01MP5</v>
          </cell>
          <cell r="J1502" t="str">
            <v>DISTRIBUTION SUPV II</v>
          </cell>
          <cell r="K1502">
            <v>1</v>
          </cell>
          <cell r="L1502">
            <v>35.96</v>
          </cell>
          <cell r="M1502">
            <v>35.96</v>
          </cell>
          <cell r="N1502" t="str">
            <v>Spv/Sup</v>
          </cell>
          <cell r="O1502">
            <v>0</v>
          </cell>
          <cell r="P1502">
            <v>35.96</v>
          </cell>
          <cell r="Q1502">
            <v>0</v>
          </cell>
          <cell r="R1502">
            <v>0</v>
          </cell>
          <cell r="S1502">
            <v>0</v>
          </cell>
        </row>
        <row r="1503">
          <cell r="B1503" t="str">
            <v>Power Systems</v>
          </cell>
          <cell r="C1503">
            <v>842</v>
          </cell>
          <cell r="D1503" t="str">
            <v>Not A &amp; G</v>
          </cell>
          <cell r="E1503">
            <v>8809</v>
          </cell>
          <cell r="F1503" t="str">
            <v>Dsbn - West Dade Supvs &amp; Dsign</v>
          </cell>
          <cell r="G1503" t="str">
            <v>XM</v>
          </cell>
          <cell r="H1503" t="str">
            <v>S</v>
          </cell>
          <cell r="I1503" t="str">
            <v>01MP5</v>
          </cell>
          <cell r="J1503" t="str">
            <v>DISTRIBUTION SUPV II</v>
          </cell>
          <cell r="K1503">
            <v>1</v>
          </cell>
          <cell r="L1503">
            <v>36.450000000000003</v>
          </cell>
          <cell r="M1503">
            <v>36.450000000000003</v>
          </cell>
          <cell r="N1503" t="str">
            <v>Spv/Sup</v>
          </cell>
          <cell r="O1503">
            <v>0</v>
          </cell>
          <cell r="P1503">
            <v>36.450000000000003</v>
          </cell>
          <cell r="Q1503">
            <v>0</v>
          </cell>
          <cell r="R1503">
            <v>0</v>
          </cell>
          <cell r="S1503">
            <v>0</v>
          </cell>
        </row>
        <row r="1504">
          <cell r="B1504" t="str">
            <v>Power Systems</v>
          </cell>
          <cell r="C1504">
            <v>842</v>
          </cell>
          <cell r="D1504" t="str">
            <v>Not A &amp; G</v>
          </cell>
          <cell r="E1504">
            <v>8809</v>
          </cell>
          <cell r="F1504" t="str">
            <v>Dsbn - West Dade Supvs &amp; Dsign</v>
          </cell>
          <cell r="G1504" t="str">
            <v>XM</v>
          </cell>
          <cell r="H1504" t="str">
            <v>S</v>
          </cell>
          <cell r="I1504" t="str">
            <v>01MP5</v>
          </cell>
          <cell r="J1504" t="str">
            <v>DISTRIBUTION SUPV II</v>
          </cell>
          <cell r="K1504">
            <v>1</v>
          </cell>
          <cell r="L1504">
            <v>36.549999999999997</v>
          </cell>
          <cell r="M1504">
            <v>36.549999999999997</v>
          </cell>
          <cell r="N1504" t="str">
            <v>Spv/Sup</v>
          </cell>
          <cell r="O1504">
            <v>0</v>
          </cell>
          <cell r="P1504">
            <v>36.549999999999997</v>
          </cell>
          <cell r="Q1504">
            <v>0</v>
          </cell>
          <cell r="R1504">
            <v>0</v>
          </cell>
          <cell r="S1504">
            <v>0</v>
          </cell>
        </row>
        <row r="1505">
          <cell r="B1505" t="str">
            <v>Power Systems</v>
          </cell>
          <cell r="C1505">
            <v>842</v>
          </cell>
          <cell r="D1505" t="str">
            <v>Not A &amp; G</v>
          </cell>
          <cell r="E1505">
            <v>8809</v>
          </cell>
          <cell r="F1505" t="str">
            <v>Dsbn - West Dade Supvs &amp; Dsign</v>
          </cell>
          <cell r="G1505" t="str">
            <v>XM</v>
          </cell>
          <cell r="H1505" t="str">
            <v>S</v>
          </cell>
          <cell r="I1505" t="str">
            <v>01MP5</v>
          </cell>
          <cell r="J1505" t="str">
            <v>DISTRIBUTION SUPV II</v>
          </cell>
          <cell r="K1505">
            <v>1</v>
          </cell>
          <cell r="L1505">
            <v>37.229999999999997</v>
          </cell>
          <cell r="M1505">
            <v>37.229999999999997</v>
          </cell>
          <cell r="N1505" t="str">
            <v>Spv/Sup</v>
          </cell>
          <cell r="O1505">
            <v>0</v>
          </cell>
          <cell r="P1505">
            <v>37.229999999999997</v>
          </cell>
          <cell r="Q1505">
            <v>0</v>
          </cell>
          <cell r="R1505">
            <v>0</v>
          </cell>
          <cell r="S1505">
            <v>0</v>
          </cell>
        </row>
        <row r="1506">
          <cell r="B1506" t="str">
            <v>Power Systems</v>
          </cell>
          <cell r="C1506">
            <v>842</v>
          </cell>
          <cell r="D1506" t="str">
            <v>Not A &amp; G</v>
          </cell>
          <cell r="E1506">
            <v>8809</v>
          </cell>
          <cell r="F1506" t="str">
            <v>Dsbn - West Dade Supvs &amp; Dsign</v>
          </cell>
          <cell r="G1506" t="str">
            <v>XM</v>
          </cell>
          <cell r="H1506" t="str">
            <v>S</v>
          </cell>
          <cell r="I1506" t="str">
            <v>01MQ5</v>
          </cell>
          <cell r="J1506" t="str">
            <v>DISTRIBUTION SUPERVISOR III</v>
          </cell>
          <cell r="K1506">
            <v>1</v>
          </cell>
          <cell r="L1506">
            <v>30.2</v>
          </cell>
          <cell r="M1506">
            <v>30.2</v>
          </cell>
          <cell r="N1506" t="str">
            <v>Spv/Sup</v>
          </cell>
          <cell r="O1506">
            <v>0</v>
          </cell>
          <cell r="P1506">
            <v>30.2</v>
          </cell>
          <cell r="Q1506">
            <v>0</v>
          </cell>
          <cell r="R1506">
            <v>0</v>
          </cell>
          <cell r="S1506">
            <v>0</v>
          </cell>
        </row>
        <row r="1507">
          <cell r="B1507" t="str">
            <v>Power Systems</v>
          </cell>
          <cell r="C1507">
            <v>842</v>
          </cell>
          <cell r="D1507" t="str">
            <v>Not A &amp; G</v>
          </cell>
          <cell r="E1507">
            <v>8809</v>
          </cell>
          <cell r="F1507" t="str">
            <v>Dsbn - West Dade Supvs &amp; Dsign</v>
          </cell>
          <cell r="G1507" t="str">
            <v>NB</v>
          </cell>
          <cell r="H1507" t="str">
            <v>I</v>
          </cell>
          <cell r="I1507" t="str">
            <v>01X63</v>
          </cell>
          <cell r="J1507" t="str">
            <v>ADMINISTRATIVE SPECIALIST I</v>
          </cell>
          <cell r="K1507">
            <v>1</v>
          </cell>
          <cell r="L1507">
            <v>13.96</v>
          </cell>
          <cell r="M1507">
            <v>13.96</v>
          </cell>
          <cell r="N1507" t="str">
            <v>Spv/Sup</v>
          </cell>
          <cell r="O1507">
            <v>0</v>
          </cell>
          <cell r="P1507">
            <v>13.96</v>
          </cell>
          <cell r="Q1507">
            <v>0</v>
          </cell>
          <cell r="R1507">
            <v>0</v>
          </cell>
          <cell r="S1507">
            <v>0</v>
          </cell>
        </row>
        <row r="1508">
          <cell r="B1508" t="str">
            <v>Power Systems</v>
          </cell>
          <cell r="C1508">
            <v>842</v>
          </cell>
          <cell r="D1508" t="str">
            <v>Not A &amp; G</v>
          </cell>
          <cell r="E1508">
            <v>8809</v>
          </cell>
          <cell r="F1508" t="str">
            <v>Dsbn - West Dade Supvs &amp; Dsign</v>
          </cell>
          <cell r="G1508" t="str">
            <v>NB</v>
          </cell>
          <cell r="H1508" t="str">
            <v>I</v>
          </cell>
          <cell r="I1508" t="str">
            <v>01X64</v>
          </cell>
          <cell r="J1508" t="str">
            <v>ADMINISTRATIVE TECHNICIAN</v>
          </cell>
          <cell r="K1508">
            <v>1</v>
          </cell>
          <cell r="L1508">
            <v>15.44</v>
          </cell>
          <cell r="M1508">
            <v>15.44</v>
          </cell>
          <cell r="N1508" t="str">
            <v>Spv/Sup</v>
          </cell>
          <cell r="O1508">
            <v>0</v>
          </cell>
          <cell r="P1508">
            <v>15.44</v>
          </cell>
          <cell r="Q1508">
            <v>0</v>
          </cell>
          <cell r="R1508">
            <v>0</v>
          </cell>
          <cell r="S1508">
            <v>0</v>
          </cell>
        </row>
        <row r="1509">
          <cell r="B1509" t="str">
            <v>Power Systems</v>
          </cell>
          <cell r="C1509">
            <v>842</v>
          </cell>
          <cell r="D1509" t="str">
            <v>Not A &amp; G</v>
          </cell>
          <cell r="E1509">
            <v>8809</v>
          </cell>
          <cell r="F1509" t="str">
            <v>Dsbn - West Dade Supvs &amp; Dsign</v>
          </cell>
          <cell r="G1509" t="str">
            <v>BU</v>
          </cell>
          <cell r="H1509" t="str">
            <v>I</v>
          </cell>
          <cell r="I1509" t="str">
            <v>05E44</v>
          </cell>
          <cell r="J1509" t="str">
            <v>APPR LINE SPEC - EARLY</v>
          </cell>
          <cell r="K1509">
            <v>1</v>
          </cell>
          <cell r="L1509">
            <v>19.47</v>
          </cell>
          <cell r="M1509">
            <v>19.47</v>
          </cell>
          <cell r="N1509" t="str">
            <v>Line</v>
          </cell>
          <cell r="O1509">
            <v>0</v>
          </cell>
          <cell r="P1509">
            <v>0</v>
          </cell>
          <cell r="Q1509">
            <v>0</v>
          </cell>
          <cell r="R1509">
            <v>19.47</v>
          </cell>
          <cell r="S1509">
            <v>0</v>
          </cell>
        </row>
        <row r="1510">
          <cell r="B1510" t="str">
            <v>Power Systems</v>
          </cell>
          <cell r="C1510">
            <v>842</v>
          </cell>
          <cell r="D1510" t="str">
            <v>Not A &amp; G</v>
          </cell>
          <cell r="E1510">
            <v>8809</v>
          </cell>
          <cell r="F1510" t="str">
            <v>Dsbn - West Dade Supvs &amp; Dsign</v>
          </cell>
          <cell r="G1510" t="str">
            <v>BU</v>
          </cell>
          <cell r="H1510" t="str">
            <v>I</v>
          </cell>
          <cell r="I1510" t="str">
            <v>05E75</v>
          </cell>
          <cell r="J1510" t="str">
            <v>LINE SPEC EARLY</v>
          </cell>
          <cell r="K1510">
            <v>3</v>
          </cell>
          <cell r="L1510">
            <v>26.04</v>
          </cell>
          <cell r="M1510">
            <v>78.12</v>
          </cell>
          <cell r="N1510" t="str">
            <v>Line</v>
          </cell>
          <cell r="O1510">
            <v>0</v>
          </cell>
          <cell r="P1510">
            <v>0</v>
          </cell>
          <cell r="Q1510">
            <v>0</v>
          </cell>
          <cell r="R1510">
            <v>78.12</v>
          </cell>
          <cell r="S1510">
            <v>0</v>
          </cell>
        </row>
        <row r="1511">
          <cell r="B1511" t="str">
            <v>Power Systems</v>
          </cell>
          <cell r="C1511">
            <v>842</v>
          </cell>
          <cell r="D1511" t="str">
            <v>Not A &amp; G</v>
          </cell>
          <cell r="E1511">
            <v>8809</v>
          </cell>
          <cell r="F1511" t="str">
            <v>Dsbn - West Dade Supvs &amp; Dsign</v>
          </cell>
          <cell r="G1511" t="str">
            <v>BU</v>
          </cell>
          <cell r="H1511" t="str">
            <v>I</v>
          </cell>
          <cell r="I1511" t="str">
            <v>05E84</v>
          </cell>
          <cell r="J1511" t="str">
            <v>SR LINE SPECIALIST OL EARLY</v>
          </cell>
          <cell r="K1511">
            <v>3</v>
          </cell>
          <cell r="L1511">
            <v>27.37</v>
          </cell>
          <cell r="M1511">
            <v>82.11</v>
          </cell>
          <cell r="N1511" t="str">
            <v>Line</v>
          </cell>
          <cell r="O1511">
            <v>0</v>
          </cell>
          <cell r="P1511">
            <v>0</v>
          </cell>
          <cell r="Q1511">
            <v>0</v>
          </cell>
          <cell r="R1511">
            <v>82.11</v>
          </cell>
          <cell r="S1511">
            <v>0</v>
          </cell>
        </row>
        <row r="1512">
          <cell r="B1512" t="str">
            <v>Power Systems</v>
          </cell>
          <cell r="C1512">
            <v>451</v>
          </cell>
          <cell r="D1512" t="str">
            <v>Not A &amp; G</v>
          </cell>
          <cell r="E1512">
            <v>4511</v>
          </cell>
          <cell r="F1512" t="str">
            <v>Dsbn - West Palm Operations</v>
          </cell>
          <cell r="G1512" t="str">
            <v>BU</v>
          </cell>
          <cell r="H1512" t="str">
            <v>I</v>
          </cell>
          <cell r="I1512" t="str">
            <v>05475</v>
          </cell>
          <cell r="J1512" t="str">
            <v>LINE SPEC</v>
          </cell>
          <cell r="K1512">
            <v>1</v>
          </cell>
          <cell r="L1512">
            <v>26.04</v>
          </cell>
          <cell r="M1512">
            <v>26.04</v>
          </cell>
          <cell r="N1512" t="str">
            <v>Line</v>
          </cell>
          <cell r="O1512">
            <v>0</v>
          </cell>
          <cell r="P1512">
            <v>0</v>
          </cell>
          <cell r="Q1512">
            <v>0</v>
          </cell>
          <cell r="R1512">
            <v>26.04</v>
          </cell>
          <cell r="S1512">
            <v>0</v>
          </cell>
        </row>
        <row r="1513">
          <cell r="B1513" t="str">
            <v>Power Systems</v>
          </cell>
          <cell r="C1513">
            <v>451</v>
          </cell>
          <cell r="D1513" t="str">
            <v>Not A &amp; G</v>
          </cell>
          <cell r="E1513">
            <v>4511</v>
          </cell>
          <cell r="F1513" t="str">
            <v>Dsbn - West Palm Operations</v>
          </cell>
          <cell r="G1513" t="str">
            <v>BU</v>
          </cell>
          <cell r="H1513" t="str">
            <v>I</v>
          </cell>
          <cell r="I1513" t="str">
            <v>05944</v>
          </cell>
          <cell r="J1513" t="str">
            <v>RESTORATION SPEC</v>
          </cell>
          <cell r="K1513">
            <v>10</v>
          </cell>
          <cell r="L1513">
            <v>26.3</v>
          </cell>
          <cell r="M1513">
            <v>263</v>
          </cell>
          <cell r="N1513" t="str">
            <v>Line</v>
          </cell>
          <cell r="O1513">
            <v>0</v>
          </cell>
          <cell r="P1513">
            <v>0</v>
          </cell>
          <cell r="Q1513">
            <v>0</v>
          </cell>
          <cell r="R1513">
            <v>263</v>
          </cell>
          <cell r="S1513">
            <v>0</v>
          </cell>
        </row>
        <row r="1514">
          <cell r="B1514" t="str">
            <v>Power Systems</v>
          </cell>
          <cell r="C1514">
            <v>451</v>
          </cell>
          <cell r="D1514" t="str">
            <v>Not A &amp; G</v>
          </cell>
          <cell r="E1514">
            <v>4511</v>
          </cell>
          <cell r="F1514" t="str">
            <v>Dsbn - West Palm Operations</v>
          </cell>
          <cell r="G1514" t="str">
            <v>BU</v>
          </cell>
          <cell r="H1514" t="str">
            <v>I</v>
          </cell>
          <cell r="I1514" t="str">
            <v>05984</v>
          </cell>
          <cell r="J1514" t="str">
            <v>SR LINE SPEC OL</v>
          </cell>
          <cell r="K1514">
            <v>1</v>
          </cell>
          <cell r="L1514">
            <v>27.37</v>
          </cell>
          <cell r="M1514">
            <v>27.37</v>
          </cell>
          <cell r="N1514" t="str">
            <v>Line</v>
          </cell>
          <cell r="O1514">
            <v>0</v>
          </cell>
          <cell r="P1514">
            <v>0</v>
          </cell>
          <cell r="Q1514">
            <v>0</v>
          </cell>
          <cell r="R1514">
            <v>27.37</v>
          </cell>
          <cell r="S1514">
            <v>0</v>
          </cell>
        </row>
        <row r="1515">
          <cell r="B1515" t="str">
            <v>Power Systems</v>
          </cell>
          <cell r="C1515">
            <v>451</v>
          </cell>
          <cell r="D1515" t="str">
            <v>Not A &amp; G</v>
          </cell>
          <cell r="E1515">
            <v>4511</v>
          </cell>
          <cell r="F1515" t="str">
            <v>Dsbn - West Palm Operations</v>
          </cell>
          <cell r="G1515" t="str">
            <v>BU</v>
          </cell>
          <cell r="H1515" t="str">
            <v>I</v>
          </cell>
          <cell r="I1515" t="str">
            <v>05E05</v>
          </cell>
          <cell r="J1515" t="str">
            <v>OPERATION CLERK A STENO EARLY</v>
          </cell>
          <cell r="K1515">
            <v>3</v>
          </cell>
          <cell r="L1515">
            <v>20.12</v>
          </cell>
          <cell r="M1515">
            <v>60.36</v>
          </cell>
          <cell r="N1515" t="str">
            <v>Barg Unit Supp</v>
          </cell>
          <cell r="O1515">
            <v>0</v>
          </cell>
          <cell r="P1515">
            <v>0</v>
          </cell>
          <cell r="Q1515">
            <v>60.36</v>
          </cell>
          <cell r="R1515">
            <v>0</v>
          </cell>
          <cell r="S1515">
            <v>0</v>
          </cell>
        </row>
        <row r="1516">
          <cell r="B1516" t="str">
            <v>Power Systems</v>
          </cell>
          <cell r="C1516">
            <v>451</v>
          </cell>
          <cell r="D1516" t="str">
            <v>Not A &amp; G</v>
          </cell>
          <cell r="E1516">
            <v>4511</v>
          </cell>
          <cell r="F1516" t="str">
            <v>Dsbn - West Palm Operations</v>
          </cell>
          <cell r="G1516" t="str">
            <v>BU</v>
          </cell>
          <cell r="H1516" t="str">
            <v>I</v>
          </cell>
          <cell r="I1516" t="str">
            <v>05E37</v>
          </cell>
          <cell r="J1516" t="str">
            <v>GROUND WORKER - EARLY</v>
          </cell>
          <cell r="K1516">
            <v>5</v>
          </cell>
          <cell r="L1516">
            <v>19.22</v>
          </cell>
          <cell r="M1516">
            <v>96.1</v>
          </cell>
          <cell r="N1516" t="str">
            <v>Line</v>
          </cell>
          <cell r="O1516">
            <v>0</v>
          </cell>
          <cell r="P1516">
            <v>0</v>
          </cell>
          <cell r="Q1516">
            <v>0</v>
          </cell>
          <cell r="R1516">
            <v>96.1</v>
          </cell>
          <cell r="S1516">
            <v>0</v>
          </cell>
        </row>
        <row r="1517">
          <cell r="B1517" t="str">
            <v>Power Systems</v>
          </cell>
          <cell r="C1517">
            <v>751</v>
          </cell>
          <cell r="D1517" t="str">
            <v>A &amp; G</v>
          </cell>
          <cell r="E1517">
            <v>7501</v>
          </cell>
          <cell r="F1517" t="str">
            <v>Dsbn - Regultns &amp; Standzatn</v>
          </cell>
          <cell r="G1517" t="str">
            <v>XM</v>
          </cell>
          <cell r="H1517" t="str">
            <v>P</v>
          </cell>
          <cell r="I1517" t="str">
            <v>01DE5</v>
          </cell>
          <cell r="J1517" t="str">
            <v>PRINCIPAL ENGINEER</v>
          </cell>
          <cell r="K1517">
            <v>1</v>
          </cell>
          <cell r="L1517">
            <v>40.450000000000003</v>
          </cell>
          <cell r="M1517">
            <v>40.450000000000003</v>
          </cell>
          <cell r="N1517" t="str">
            <v>A &amp; G</v>
          </cell>
          <cell r="O1517">
            <v>40.450000000000003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</row>
        <row r="1518">
          <cell r="B1518" t="str">
            <v>Power Systems</v>
          </cell>
          <cell r="C1518">
            <v>751</v>
          </cell>
          <cell r="D1518" t="str">
            <v>A &amp; G</v>
          </cell>
          <cell r="E1518">
            <v>7501</v>
          </cell>
          <cell r="F1518" t="str">
            <v>Dsbn - Regultns &amp; Standzatn</v>
          </cell>
          <cell r="G1518" t="str">
            <v>XM</v>
          </cell>
          <cell r="H1518" t="str">
            <v>M</v>
          </cell>
          <cell r="I1518" t="str">
            <v>01M92</v>
          </cell>
          <cell r="J1518" t="str">
            <v>MGR REGULATORY</v>
          </cell>
          <cell r="K1518">
            <v>1</v>
          </cell>
          <cell r="L1518">
            <v>47.11</v>
          </cell>
          <cell r="M1518">
            <v>47.11</v>
          </cell>
          <cell r="N1518" t="str">
            <v>A &amp; G</v>
          </cell>
          <cell r="O1518">
            <v>47.11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</row>
        <row r="1519">
          <cell r="B1519" t="str">
            <v>Power Systems</v>
          </cell>
          <cell r="C1519">
            <v>751</v>
          </cell>
          <cell r="D1519" t="str">
            <v>A &amp; G</v>
          </cell>
          <cell r="E1519">
            <v>7501</v>
          </cell>
          <cell r="F1519" t="str">
            <v>Dsbn - Regultns &amp; Standzatn</v>
          </cell>
          <cell r="G1519" t="str">
            <v>XM</v>
          </cell>
          <cell r="H1519" t="str">
            <v>I</v>
          </cell>
          <cell r="I1519" t="str">
            <v>01MA4</v>
          </cell>
          <cell r="J1519" t="str">
            <v>SR DISTRIBUTION ANALYST</v>
          </cell>
          <cell r="K1519">
            <v>1</v>
          </cell>
          <cell r="L1519">
            <v>36.049999999999997</v>
          </cell>
          <cell r="M1519">
            <v>36.049999999999997</v>
          </cell>
          <cell r="N1519" t="str">
            <v>A &amp; G</v>
          </cell>
          <cell r="O1519">
            <v>36.049999999999997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</row>
        <row r="1520">
          <cell r="B1520" t="str">
            <v>Power Systems</v>
          </cell>
          <cell r="C1520">
            <v>751</v>
          </cell>
          <cell r="D1520" t="str">
            <v>A &amp; G</v>
          </cell>
          <cell r="E1520">
            <v>7501</v>
          </cell>
          <cell r="F1520" t="str">
            <v>Dsbn - Regultns &amp; Standzatn</v>
          </cell>
          <cell r="G1520" t="str">
            <v>XM</v>
          </cell>
          <cell r="H1520" t="str">
            <v>I</v>
          </cell>
          <cell r="I1520" t="str">
            <v>01MA4</v>
          </cell>
          <cell r="J1520" t="str">
            <v>SR DISTRIBUTION ANALYST</v>
          </cell>
          <cell r="K1520">
            <v>1</v>
          </cell>
          <cell r="L1520">
            <v>36.46</v>
          </cell>
          <cell r="M1520">
            <v>36.46</v>
          </cell>
          <cell r="N1520" t="str">
            <v>A &amp; G</v>
          </cell>
          <cell r="O1520">
            <v>36.46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B1521" t="str">
            <v>Power Systems</v>
          </cell>
          <cell r="C1521">
            <v>751</v>
          </cell>
          <cell r="D1521" t="str">
            <v>A &amp; G</v>
          </cell>
          <cell r="E1521">
            <v>7501</v>
          </cell>
          <cell r="F1521" t="str">
            <v>Dsbn - Regultns &amp; Standzatn</v>
          </cell>
          <cell r="G1521" t="str">
            <v>XM</v>
          </cell>
          <cell r="H1521" t="str">
            <v>I</v>
          </cell>
          <cell r="I1521" t="str">
            <v>01MB4</v>
          </cell>
          <cell r="J1521" t="str">
            <v>DISTRIBUTION ANALYST I</v>
          </cell>
          <cell r="K1521">
            <v>1</v>
          </cell>
          <cell r="L1521">
            <v>35.21</v>
          </cell>
          <cell r="M1521">
            <v>35.21</v>
          </cell>
          <cell r="N1521" t="str">
            <v>A &amp; G</v>
          </cell>
          <cell r="O1521">
            <v>35.21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</row>
        <row r="1522">
          <cell r="B1522" t="str">
            <v>Power Systems</v>
          </cell>
          <cell r="C1522">
            <v>751</v>
          </cell>
          <cell r="D1522" t="str">
            <v>A &amp; G</v>
          </cell>
          <cell r="E1522">
            <v>7501</v>
          </cell>
          <cell r="F1522" t="str">
            <v>Dsbn - Regultns &amp; Standzatn</v>
          </cell>
          <cell r="G1522" t="str">
            <v>XM</v>
          </cell>
          <cell r="H1522" t="str">
            <v>S</v>
          </cell>
          <cell r="I1522" t="str">
            <v>01MN3</v>
          </cell>
          <cell r="J1522" t="str">
            <v>REGULATIONS &amp; STANDARDS MGR</v>
          </cell>
          <cell r="K1522">
            <v>1</v>
          </cell>
          <cell r="L1522">
            <v>43.46</v>
          </cell>
          <cell r="M1522">
            <v>43.46</v>
          </cell>
          <cell r="N1522" t="str">
            <v>A &amp; G</v>
          </cell>
          <cell r="O1522">
            <v>43.46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B1523" t="str">
            <v>Power Systems</v>
          </cell>
          <cell r="C1523">
            <v>752</v>
          </cell>
          <cell r="D1523" t="str">
            <v>A &amp; G</v>
          </cell>
          <cell r="E1523">
            <v>7502</v>
          </cell>
          <cell r="F1523" t="str">
            <v>Dsbn - Safety</v>
          </cell>
          <cell r="G1523" t="str">
            <v>XM</v>
          </cell>
          <cell r="H1523" t="str">
            <v>P</v>
          </cell>
          <cell r="I1523" t="str">
            <v>01KEA</v>
          </cell>
          <cell r="J1523" t="str">
            <v>PRINCIPAL HEALTH &amp; SAFETY SPEC</v>
          </cell>
          <cell r="K1523">
            <v>1</v>
          </cell>
          <cell r="L1523">
            <v>40.5</v>
          </cell>
          <cell r="M1523">
            <v>40.5</v>
          </cell>
          <cell r="N1523" t="str">
            <v>A &amp; G</v>
          </cell>
          <cell r="O1523">
            <v>40.5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B1524" t="str">
            <v>Power Systems</v>
          </cell>
          <cell r="C1524">
            <v>752</v>
          </cell>
          <cell r="D1524" t="str">
            <v>A &amp; G</v>
          </cell>
          <cell r="E1524">
            <v>7502</v>
          </cell>
          <cell r="F1524" t="str">
            <v>Dsbn - Safety</v>
          </cell>
          <cell r="G1524" t="str">
            <v>XM</v>
          </cell>
          <cell r="H1524" t="str">
            <v>I</v>
          </cell>
          <cell r="I1524" t="str">
            <v>01KEB</v>
          </cell>
          <cell r="J1524" t="str">
            <v>SR HEALTH &amp; SAFETY ADVISOR</v>
          </cell>
          <cell r="K1524">
            <v>1</v>
          </cell>
          <cell r="L1524">
            <v>35.29</v>
          </cell>
          <cell r="M1524">
            <v>35.29</v>
          </cell>
          <cell r="N1524" t="str">
            <v>A &amp; G</v>
          </cell>
          <cell r="O1524">
            <v>35.29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B1525" t="str">
            <v>Power Systems</v>
          </cell>
          <cell r="C1525">
            <v>752</v>
          </cell>
          <cell r="D1525" t="str">
            <v>A &amp; G</v>
          </cell>
          <cell r="E1525">
            <v>7502</v>
          </cell>
          <cell r="F1525" t="str">
            <v>Dsbn - Safety</v>
          </cell>
          <cell r="G1525" t="str">
            <v>XM</v>
          </cell>
          <cell r="H1525" t="str">
            <v>I</v>
          </cell>
          <cell r="I1525" t="str">
            <v>01KEB</v>
          </cell>
          <cell r="J1525" t="str">
            <v>SR HEALTH &amp; SAFETY ADVISOR</v>
          </cell>
          <cell r="K1525">
            <v>1</v>
          </cell>
          <cell r="L1525">
            <v>35.299999999999997</v>
          </cell>
          <cell r="M1525">
            <v>35.299999999999997</v>
          </cell>
          <cell r="N1525" t="str">
            <v>A &amp; G</v>
          </cell>
          <cell r="O1525">
            <v>35.299999999999997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B1526" t="str">
            <v>Power Systems</v>
          </cell>
          <cell r="C1526">
            <v>752</v>
          </cell>
          <cell r="D1526" t="str">
            <v>A &amp; G</v>
          </cell>
          <cell r="E1526">
            <v>7502</v>
          </cell>
          <cell r="F1526" t="str">
            <v>Dsbn - Safety</v>
          </cell>
          <cell r="G1526" t="str">
            <v>XM</v>
          </cell>
          <cell r="H1526" t="str">
            <v>I</v>
          </cell>
          <cell r="I1526" t="str">
            <v>01KEB</v>
          </cell>
          <cell r="J1526" t="str">
            <v>SR HEALTH &amp; SAFETY ADVISOR</v>
          </cell>
          <cell r="K1526">
            <v>1</v>
          </cell>
          <cell r="L1526">
            <v>35.6</v>
          </cell>
          <cell r="M1526">
            <v>35.6</v>
          </cell>
          <cell r="N1526" t="str">
            <v>A &amp; G</v>
          </cell>
          <cell r="O1526">
            <v>35.6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</row>
        <row r="1527">
          <cell r="B1527" t="str">
            <v>Power Systems</v>
          </cell>
          <cell r="C1527">
            <v>752</v>
          </cell>
          <cell r="D1527" t="str">
            <v>A &amp; G</v>
          </cell>
          <cell r="E1527">
            <v>7502</v>
          </cell>
          <cell r="F1527" t="str">
            <v>Dsbn - Safety</v>
          </cell>
          <cell r="G1527" t="str">
            <v>XM</v>
          </cell>
          <cell r="H1527" t="str">
            <v>I</v>
          </cell>
          <cell r="I1527" t="str">
            <v>01KEB</v>
          </cell>
          <cell r="J1527" t="str">
            <v>SR HEALTH &amp; SAFETY ADVISOR</v>
          </cell>
          <cell r="K1527">
            <v>2</v>
          </cell>
          <cell r="L1527">
            <v>36.5</v>
          </cell>
          <cell r="M1527">
            <v>73</v>
          </cell>
          <cell r="N1527" t="str">
            <v>A &amp; G</v>
          </cell>
          <cell r="O1527">
            <v>73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B1528" t="str">
            <v>Power Systems</v>
          </cell>
          <cell r="C1528">
            <v>752</v>
          </cell>
          <cell r="D1528" t="str">
            <v>A &amp; G</v>
          </cell>
          <cell r="E1528">
            <v>7502</v>
          </cell>
          <cell r="F1528" t="str">
            <v>Dsbn - Safety</v>
          </cell>
          <cell r="G1528" t="str">
            <v>XM</v>
          </cell>
          <cell r="H1528" t="str">
            <v>M</v>
          </cell>
          <cell r="I1528" t="str">
            <v>01MH9</v>
          </cell>
          <cell r="J1528" t="str">
            <v>DISTRIBUTION TRAINING &amp; METHOD</v>
          </cell>
          <cell r="K1528">
            <v>1</v>
          </cell>
          <cell r="L1528">
            <v>45.51</v>
          </cell>
          <cell r="M1528">
            <v>45.51</v>
          </cell>
          <cell r="N1528" t="str">
            <v>A &amp; G</v>
          </cell>
          <cell r="O1528">
            <v>45.51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B1529" t="str">
            <v>Power Systems</v>
          </cell>
          <cell r="C1529">
            <v>752</v>
          </cell>
          <cell r="D1529" t="str">
            <v>A &amp; G</v>
          </cell>
          <cell r="E1529">
            <v>7502</v>
          </cell>
          <cell r="F1529" t="str">
            <v>Dsbn - Safety</v>
          </cell>
          <cell r="G1529" t="str">
            <v>NB</v>
          </cell>
          <cell r="H1529" t="str">
            <v>I</v>
          </cell>
          <cell r="I1529" t="str">
            <v>01X64</v>
          </cell>
          <cell r="J1529" t="str">
            <v>ADMINISTRATIVE TECHNICIAN</v>
          </cell>
          <cell r="K1529">
            <v>1</v>
          </cell>
          <cell r="L1529">
            <v>18.399999999999999</v>
          </cell>
          <cell r="M1529">
            <v>18.399999999999999</v>
          </cell>
          <cell r="N1529" t="str">
            <v>A &amp; G</v>
          </cell>
          <cell r="O1529">
            <v>18.399999999999999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B1530" t="str">
            <v>Power Systems</v>
          </cell>
          <cell r="C1530">
            <v>780</v>
          </cell>
          <cell r="D1530" t="str">
            <v>A &amp; G</v>
          </cell>
          <cell r="E1530">
            <v>7041</v>
          </cell>
          <cell r="F1530" t="str">
            <v>Statewide Dsbn Clms/Cabl Locat</v>
          </cell>
          <cell r="G1530" t="str">
            <v>XM</v>
          </cell>
          <cell r="H1530" t="str">
            <v>S</v>
          </cell>
          <cell r="I1530" t="str">
            <v>01M05</v>
          </cell>
          <cell r="J1530" t="str">
            <v>DISTRIBUTION SUPV I</v>
          </cell>
          <cell r="K1530">
            <v>1</v>
          </cell>
          <cell r="L1530">
            <v>40.21</v>
          </cell>
          <cell r="M1530">
            <v>40.21</v>
          </cell>
          <cell r="N1530" t="str">
            <v>A &amp; G</v>
          </cell>
          <cell r="O1530">
            <v>40.21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B1531" t="str">
            <v>Power Systems</v>
          </cell>
          <cell r="C1531">
            <v>780</v>
          </cell>
          <cell r="D1531" t="str">
            <v>A &amp; G</v>
          </cell>
          <cell r="E1531">
            <v>7041</v>
          </cell>
          <cell r="F1531" t="str">
            <v>Statewide Dsbn Clms/Cabl Locat</v>
          </cell>
          <cell r="G1531" t="str">
            <v>XM</v>
          </cell>
          <cell r="H1531" t="str">
            <v>I</v>
          </cell>
          <cell r="I1531" t="str">
            <v>01MAM</v>
          </cell>
          <cell r="J1531" t="str">
            <v>CLAIMS SPECIALIST</v>
          </cell>
          <cell r="K1531">
            <v>1</v>
          </cell>
          <cell r="L1531">
            <v>22.56</v>
          </cell>
          <cell r="M1531">
            <v>22.56</v>
          </cell>
          <cell r="N1531" t="str">
            <v>A &amp; G</v>
          </cell>
          <cell r="O1531">
            <v>22.56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Power Systems</v>
          </cell>
          <cell r="C1532">
            <v>780</v>
          </cell>
          <cell r="D1532" t="str">
            <v>A &amp; G</v>
          </cell>
          <cell r="E1532">
            <v>7041</v>
          </cell>
          <cell r="F1532" t="str">
            <v>Statewide Dsbn Clms/Cabl Locat</v>
          </cell>
          <cell r="G1532" t="str">
            <v>XM</v>
          </cell>
          <cell r="H1532" t="str">
            <v>I</v>
          </cell>
          <cell r="I1532" t="str">
            <v>01MAM</v>
          </cell>
          <cell r="J1532" t="str">
            <v>CLAIMS SPECIALIST</v>
          </cell>
          <cell r="K1532">
            <v>1</v>
          </cell>
          <cell r="L1532">
            <v>23.09</v>
          </cell>
          <cell r="M1532">
            <v>23.09</v>
          </cell>
          <cell r="N1532" t="str">
            <v>A &amp; G</v>
          </cell>
          <cell r="O1532">
            <v>23.09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B1533" t="str">
            <v>Power Systems</v>
          </cell>
          <cell r="C1533">
            <v>780</v>
          </cell>
          <cell r="D1533" t="str">
            <v>A &amp; G</v>
          </cell>
          <cell r="E1533">
            <v>7041</v>
          </cell>
          <cell r="F1533" t="str">
            <v>Statewide Dsbn Clms/Cabl Locat</v>
          </cell>
          <cell r="G1533" t="str">
            <v>XM</v>
          </cell>
          <cell r="H1533" t="str">
            <v>I</v>
          </cell>
          <cell r="I1533" t="str">
            <v>01MAM</v>
          </cell>
          <cell r="J1533" t="str">
            <v>CLAIMS SPECIALIST</v>
          </cell>
          <cell r="K1533">
            <v>1</v>
          </cell>
          <cell r="L1533">
            <v>23.13</v>
          </cell>
          <cell r="M1533">
            <v>23.13</v>
          </cell>
          <cell r="N1533" t="str">
            <v>A &amp; G</v>
          </cell>
          <cell r="O1533">
            <v>23.13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B1534" t="str">
            <v>Power Systems</v>
          </cell>
          <cell r="C1534">
            <v>780</v>
          </cell>
          <cell r="D1534" t="str">
            <v>A &amp; G</v>
          </cell>
          <cell r="E1534">
            <v>7041</v>
          </cell>
          <cell r="F1534" t="str">
            <v>Statewide Dsbn Clms/Cabl Locat</v>
          </cell>
          <cell r="G1534" t="str">
            <v>XM</v>
          </cell>
          <cell r="H1534" t="str">
            <v>I</v>
          </cell>
          <cell r="I1534" t="str">
            <v>01MAM</v>
          </cell>
          <cell r="J1534" t="str">
            <v>CLAIMS SPECIALIST</v>
          </cell>
          <cell r="K1534">
            <v>1</v>
          </cell>
          <cell r="L1534">
            <v>25</v>
          </cell>
          <cell r="M1534">
            <v>25</v>
          </cell>
          <cell r="N1534" t="str">
            <v>A &amp; G</v>
          </cell>
          <cell r="O1534">
            <v>25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B1535" t="str">
            <v>Power Systems</v>
          </cell>
          <cell r="C1535">
            <v>780</v>
          </cell>
          <cell r="D1535" t="str">
            <v>A &amp; G</v>
          </cell>
          <cell r="E1535">
            <v>7041</v>
          </cell>
          <cell r="F1535" t="str">
            <v>Statewide Dsbn Clms/Cabl Locat</v>
          </cell>
          <cell r="G1535" t="str">
            <v>XM</v>
          </cell>
          <cell r="H1535" t="str">
            <v>I</v>
          </cell>
          <cell r="I1535" t="str">
            <v>01MAP</v>
          </cell>
          <cell r="J1535" t="str">
            <v>ASSOCIATE CLAIMS SPECIALIST</v>
          </cell>
          <cell r="K1535">
            <v>1</v>
          </cell>
          <cell r="L1535">
            <v>17.55</v>
          </cell>
          <cell r="M1535">
            <v>17.55</v>
          </cell>
          <cell r="N1535" t="str">
            <v>A &amp; G</v>
          </cell>
          <cell r="O1535">
            <v>17.55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B1536" t="str">
            <v>Power Systems</v>
          </cell>
          <cell r="C1536">
            <v>780</v>
          </cell>
          <cell r="D1536" t="str">
            <v>A &amp; G</v>
          </cell>
          <cell r="E1536">
            <v>7041</v>
          </cell>
          <cell r="F1536" t="str">
            <v>Statewide Dsbn Clms/Cabl Locat</v>
          </cell>
          <cell r="G1536" t="str">
            <v>XM</v>
          </cell>
          <cell r="H1536" t="str">
            <v>I</v>
          </cell>
          <cell r="I1536" t="str">
            <v>01MAP</v>
          </cell>
          <cell r="J1536" t="str">
            <v>ASSOCIATE CLAIMS SPECIALIST</v>
          </cell>
          <cell r="K1536">
            <v>1</v>
          </cell>
          <cell r="L1536">
            <v>17.84</v>
          </cell>
          <cell r="M1536">
            <v>17.84</v>
          </cell>
          <cell r="N1536" t="str">
            <v>A &amp; G</v>
          </cell>
          <cell r="O1536">
            <v>17.84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B1537" t="str">
            <v>Power Systems</v>
          </cell>
          <cell r="C1537">
            <v>780</v>
          </cell>
          <cell r="D1537" t="str">
            <v>A &amp; G</v>
          </cell>
          <cell r="E1537">
            <v>7041</v>
          </cell>
          <cell r="F1537" t="str">
            <v>Statewide Dsbn Clms/Cabl Locat</v>
          </cell>
          <cell r="G1537" t="str">
            <v>XM</v>
          </cell>
          <cell r="H1537" t="str">
            <v>I</v>
          </cell>
          <cell r="I1537" t="str">
            <v>01MAP</v>
          </cell>
          <cell r="J1537" t="str">
            <v>ASSOCIATE CLAIMS SPECIALIST</v>
          </cell>
          <cell r="K1537">
            <v>1</v>
          </cell>
          <cell r="L1537">
            <v>19.86</v>
          </cell>
          <cell r="M1537">
            <v>19.86</v>
          </cell>
          <cell r="N1537" t="str">
            <v>A &amp; G</v>
          </cell>
          <cell r="O1537">
            <v>19.86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B1538" t="str">
            <v>Power Systems</v>
          </cell>
          <cell r="C1538">
            <v>780</v>
          </cell>
          <cell r="D1538" t="str">
            <v>A &amp; G</v>
          </cell>
          <cell r="E1538">
            <v>7041</v>
          </cell>
          <cell r="F1538" t="str">
            <v>Statewide Dsbn Clms/Cabl Locat</v>
          </cell>
          <cell r="G1538" t="str">
            <v>XM</v>
          </cell>
          <cell r="H1538" t="str">
            <v>S</v>
          </cell>
          <cell r="I1538" t="str">
            <v>01MQ5</v>
          </cell>
          <cell r="J1538" t="str">
            <v>DISTRIBUTION SUPV III</v>
          </cell>
          <cell r="K1538">
            <v>1</v>
          </cell>
          <cell r="L1538">
            <v>31.81</v>
          </cell>
          <cell r="M1538">
            <v>31.81</v>
          </cell>
          <cell r="N1538" t="str">
            <v>A &amp; G</v>
          </cell>
          <cell r="O1538">
            <v>31.81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B1539" t="str">
            <v>Power Systems</v>
          </cell>
          <cell r="C1539">
            <v>780</v>
          </cell>
          <cell r="D1539" t="str">
            <v>A &amp; G</v>
          </cell>
          <cell r="E1539">
            <v>7041</v>
          </cell>
          <cell r="F1539" t="str">
            <v>Statewide Dsbn Clms/Cabl Locat</v>
          </cell>
          <cell r="G1539" t="str">
            <v>XM</v>
          </cell>
          <cell r="H1539" t="str">
            <v>S</v>
          </cell>
          <cell r="I1539" t="str">
            <v>01T7K</v>
          </cell>
          <cell r="J1539" t="str">
            <v>POWER SYSTEMS CLAIMS SUPV</v>
          </cell>
          <cell r="K1539">
            <v>1</v>
          </cell>
          <cell r="L1539">
            <v>31.91</v>
          </cell>
          <cell r="M1539">
            <v>31.91</v>
          </cell>
          <cell r="N1539" t="str">
            <v>A &amp; G</v>
          </cell>
          <cell r="O1539">
            <v>31.91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B1540" t="str">
            <v>Power Systems</v>
          </cell>
          <cell r="C1540">
            <v>780</v>
          </cell>
          <cell r="D1540" t="str">
            <v>A &amp; G</v>
          </cell>
          <cell r="E1540">
            <v>7041</v>
          </cell>
          <cell r="F1540" t="str">
            <v>Statewide Dsbn Clms/Cabl Locat</v>
          </cell>
          <cell r="G1540" t="str">
            <v>NB</v>
          </cell>
          <cell r="H1540" t="str">
            <v>I</v>
          </cell>
          <cell r="I1540" t="str">
            <v>01X64</v>
          </cell>
          <cell r="J1540" t="str">
            <v>ADMINISTRATIVE TECHNICIAN</v>
          </cell>
          <cell r="K1540">
            <v>1</v>
          </cell>
          <cell r="L1540">
            <v>19.23</v>
          </cell>
          <cell r="M1540">
            <v>19.23</v>
          </cell>
          <cell r="N1540" t="str">
            <v>A &amp; G</v>
          </cell>
          <cell r="O1540">
            <v>19.23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B1541" t="str">
            <v>Power Systems</v>
          </cell>
          <cell r="C1541">
            <v>780</v>
          </cell>
          <cell r="D1541" t="str">
            <v>A &amp; G</v>
          </cell>
          <cell r="E1541">
            <v>7041</v>
          </cell>
          <cell r="F1541" t="str">
            <v>Statewide Dsbn Clms/Cabl Locat</v>
          </cell>
          <cell r="G1541" t="str">
            <v>NB</v>
          </cell>
          <cell r="H1541" t="str">
            <v>I</v>
          </cell>
          <cell r="I1541" t="str">
            <v>01X64</v>
          </cell>
          <cell r="J1541" t="str">
            <v>ADMINISTRATIVE TECHNICIAN</v>
          </cell>
          <cell r="K1541">
            <v>1</v>
          </cell>
          <cell r="L1541">
            <v>22.88</v>
          </cell>
          <cell r="M1541">
            <v>22.88</v>
          </cell>
          <cell r="N1541" t="str">
            <v>A &amp; G</v>
          </cell>
          <cell r="O1541">
            <v>22.88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</row>
        <row r="1542">
          <cell r="B1542" t="str">
            <v>Power Systems</v>
          </cell>
          <cell r="C1542">
            <v>780</v>
          </cell>
          <cell r="D1542" t="str">
            <v>A &amp; G</v>
          </cell>
          <cell r="E1542">
            <v>7041</v>
          </cell>
          <cell r="F1542" t="str">
            <v>Statewide Dsbn Clms/Cabl Locat</v>
          </cell>
          <cell r="G1542" t="str">
            <v>NB</v>
          </cell>
          <cell r="H1542" t="str">
            <v>I</v>
          </cell>
          <cell r="I1542" t="str">
            <v>01XE5</v>
          </cell>
          <cell r="J1542" t="str">
            <v>DISTRIBUTION ENGINEERING TECHN</v>
          </cell>
          <cell r="K1542">
            <v>1</v>
          </cell>
          <cell r="L1542">
            <v>17.739999999999998</v>
          </cell>
          <cell r="M1542">
            <v>17.739999999999998</v>
          </cell>
          <cell r="N1542" t="str">
            <v>A &amp; G</v>
          </cell>
          <cell r="O1542">
            <v>17.739999999999998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B1543" t="str">
            <v>Power Systems</v>
          </cell>
          <cell r="C1543">
            <v>780</v>
          </cell>
          <cell r="D1543" t="str">
            <v>A &amp; G</v>
          </cell>
          <cell r="E1543">
            <v>7041</v>
          </cell>
          <cell r="F1543" t="str">
            <v>Statewide Dsbn Clms/Cabl Locat</v>
          </cell>
          <cell r="G1543" t="str">
            <v>NB</v>
          </cell>
          <cell r="H1543" t="str">
            <v>I</v>
          </cell>
          <cell r="I1543" t="str">
            <v>01XE5</v>
          </cell>
          <cell r="J1543" t="str">
            <v>DISTRIBUTION ENGINEERING TECHN</v>
          </cell>
          <cell r="K1543">
            <v>1</v>
          </cell>
          <cell r="L1543">
            <v>18.11</v>
          </cell>
          <cell r="M1543">
            <v>18.11</v>
          </cell>
          <cell r="N1543" t="str">
            <v>A &amp; G</v>
          </cell>
          <cell r="O1543">
            <v>18.11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</row>
        <row r="1544">
          <cell r="B1544" t="str">
            <v>Power Systems</v>
          </cell>
          <cell r="C1544">
            <v>780</v>
          </cell>
          <cell r="D1544" t="str">
            <v>A &amp; G</v>
          </cell>
          <cell r="E1544">
            <v>7041</v>
          </cell>
          <cell r="F1544" t="str">
            <v>Statewide Dsbn Clms/Cabl Locat</v>
          </cell>
          <cell r="G1544" t="str">
            <v>NB</v>
          </cell>
          <cell r="H1544" t="str">
            <v>I</v>
          </cell>
          <cell r="I1544" t="str">
            <v>01XHC</v>
          </cell>
          <cell r="J1544" t="str">
            <v>UNDERGROUND CABLE LOCATOR TECH</v>
          </cell>
          <cell r="K1544">
            <v>1</v>
          </cell>
          <cell r="L1544">
            <v>15.04</v>
          </cell>
          <cell r="M1544">
            <v>15.04</v>
          </cell>
          <cell r="N1544" t="str">
            <v>A &amp; G</v>
          </cell>
          <cell r="O1544">
            <v>15.04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</row>
        <row r="1545">
          <cell r="B1545" t="str">
            <v>Power Systems</v>
          </cell>
          <cell r="C1545">
            <v>780</v>
          </cell>
          <cell r="D1545" t="str">
            <v>A &amp; G</v>
          </cell>
          <cell r="E1545">
            <v>7041</v>
          </cell>
          <cell r="F1545" t="str">
            <v>Statewide Dsbn Clms/Cabl Locat</v>
          </cell>
          <cell r="G1545" t="str">
            <v>NB</v>
          </cell>
          <cell r="H1545" t="str">
            <v>I</v>
          </cell>
          <cell r="I1545" t="str">
            <v>01XHD</v>
          </cell>
          <cell r="J1545" t="str">
            <v>SR UNDERGROUND CABLE LOCATOR T</v>
          </cell>
          <cell r="K1545">
            <v>1</v>
          </cell>
          <cell r="L1545">
            <v>16.850000000000001</v>
          </cell>
          <cell r="M1545">
            <v>16.850000000000001</v>
          </cell>
          <cell r="N1545" t="str">
            <v>A &amp; G</v>
          </cell>
          <cell r="O1545">
            <v>16.850000000000001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B1546" t="str">
            <v>Power Systems</v>
          </cell>
          <cell r="C1546">
            <v>780</v>
          </cell>
          <cell r="D1546" t="str">
            <v>A &amp; G</v>
          </cell>
          <cell r="E1546">
            <v>7041</v>
          </cell>
          <cell r="F1546" t="str">
            <v>Statewide Dsbn Clms/Cabl Locat</v>
          </cell>
          <cell r="G1546" t="str">
            <v>NB</v>
          </cell>
          <cell r="H1546" t="str">
            <v>I</v>
          </cell>
          <cell r="I1546" t="str">
            <v>01XHD</v>
          </cell>
          <cell r="J1546" t="str">
            <v>SR UNDERGROUND CABLE LOCATOR T</v>
          </cell>
          <cell r="K1546">
            <v>1</v>
          </cell>
          <cell r="L1546">
            <v>18.579999999999998</v>
          </cell>
          <cell r="M1546">
            <v>18.579999999999998</v>
          </cell>
          <cell r="N1546" t="str">
            <v>A &amp; G</v>
          </cell>
          <cell r="O1546">
            <v>18.579999999999998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B1547" t="str">
            <v>Power Systems</v>
          </cell>
          <cell r="C1547">
            <v>451</v>
          </cell>
          <cell r="D1547" t="str">
            <v>Not A &amp; G</v>
          </cell>
          <cell r="E1547">
            <v>4511</v>
          </cell>
          <cell r="F1547" t="str">
            <v>Dsbn - West Palm Operations</v>
          </cell>
          <cell r="G1547" t="str">
            <v>BU</v>
          </cell>
          <cell r="H1547" t="str">
            <v>I</v>
          </cell>
          <cell r="I1547" t="str">
            <v>05E40</v>
          </cell>
          <cell r="J1547" t="str">
            <v>CABLE SPLICER - EARLY</v>
          </cell>
          <cell r="K1547">
            <v>3</v>
          </cell>
          <cell r="L1547">
            <v>26.3</v>
          </cell>
          <cell r="M1547">
            <v>78.900000000000006</v>
          </cell>
          <cell r="N1547" t="str">
            <v>Line</v>
          </cell>
          <cell r="O1547">
            <v>0</v>
          </cell>
          <cell r="P1547">
            <v>0</v>
          </cell>
          <cell r="Q1547">
            <v>0</v>
          </cell>
          <cell r="R1547">
            <v>78.900000000000006</v>
          </cell>
          <cell r="S1547">
            <v>0</v>
          </cell>
        </row>
        <row r="1548">
          <cell r="B1548" t="str">
            <v>Power Systems</v>
          </cell>
          <cell r="C1548">
            <v>451</v>
          </cell>
          <cell r="D1548" t="str">
            <v>Not A &amp; G</v>
          </cell>
          <cell r="E1548">
            <v>4511</v>
          </cell>
          <cell r="F1548" t="str">
            <v>Dsbn - West Palm Operations</v>
          </cell>
          <cell r="G1548" t="str">
            <v>BU</v>
          </cell>
          <cell r="H1548" t="str">
            <v>I</v>
          </cell>
          <cell r="I1548" t="str">
            <v>05E58</v>
          </cell>
          <cell r="J1548" t="str">
            <v>DISPATCHER CLERK EARLY</v>
          </cell>
          <cell r="K1548">
            <v>1</v>
          </cell>
          <cell r="L1548">
            <v>23.95</v>
          </cell>
          <cell r="M1548">
            <v>23.95</v>
          </cell>
          <cell r="N1548" t="str">
            <v>Barg Unit Supp</v>
          </cell>
          <cell r="O1548">
            <v>0</v>
          </cell>
          <cell r="P1548">
            <v>0</v>
          </cell>
          <cell r="Q1548">
            <v>23.95</v>
          </cell>
          <cell r="R1548">
            <v>0</v>
          </cell>
          <cell r="S1548">
            <v>0</v>
          </cell>
        </row>
        <row r="1549">
          <cell r="B1549" t="str">
            <v>Power Systems</v>
          </cell>
          <cell r="C1549">
            <v>451</v>
          </cell>
          <cell r="D1549" t="str">
            <v>Not A &amp; G</v>
          </cell>
          <cell r="E1549">
            <v>4511</v>
          </cell>
          <cell r="F1549" t="str">
            <v>Dsbn - West Palm Operations</v>
          </cell>
          <cell r="G1549" t="str">
            <v>BU</v>
          </cell>
          <cell r="H1549" t="str">
            <v>I</v>
          </cell>
          <cell r="I1549" t="str">
            <v>05E75</v>
          </cell>
          <cell r="J1549" t="str">
            <v>LINE SPEC EARLY</v>
          </cell>
          <cell r="K1549">
            <v>12</v>
          </cell>
          <cell r="L1549">
            <v>26.04</v>
          </cell>
          <cell r="M1549">
            <v>312.48</v>
          </cell>
          <cell r="N1549" t="str">
            <v>Line</v>
          </cell>
          <cell r="O1549">
            <v>0</v>
          </cell>
          <cell r="P1549">
            <v>0</v>
          </cell>
          <cell r="Q1549">
            <v>0</v>
          </cell>
          <cell r="R1549">
            <v>312.48</v>
          </cell>
          <cell r="S1549">
            <v>0</v>
          </cell>
        </row>
        <row r="1550">
          <cell r="B1550" t="str">
            <v>Power Systems</v>
          </cell>
          <cell r="C1550">
            <v>791</v>
          </cell>
          <cell r="D1550" t="str">
            <v>Not A &amp; G</v>
          </cell>
          <cell r="E1550">
            <v>7959</v>
          </cell>
          <cell r="F1550" t="str">
            <v>Broward Sub Sc Supv</v>
          </cell>
          <cell r="G1550" t="str">
            <v>XM</v>
          </cell>
          <cell r="H1550" t="str">
            <v>S</v>
          </cell>
          <cell r="I1550" t="str">
            <v>01T42</v>
          </cell>
          <cell r="J1550" t="str">
            <v>PGD OPERATIONS LEADER II</v>
          </cell>
          <cell r="K1550">
            <v>1</v>
          </cell>
          <cell r="L1550">
            <v>41.79</v>
          </cell>
          <cell r="M1550">
            <v>41.79</v>
          </cell>
          <cell r="N1550" t="str">
            <v>Spv/Sup</v>
          </cell>
          <cell r="O1550">
            <v>0</v>
          </cell>
          <cell r="P1550">
            <v>41.79</v>
          </cell>
          <cell r="Q1550">
            <v>0</v>
          </cell>
          <cell r="R1550">
            <v>0</v>
          </cell>
          <cell r="S1550">
            <v>0</v>
          </cell>
        </row>
        <row r="1551">
          <cell r="B1551" t="str">
            <v>Power Systems</v>
          </cell>
          <cell r="C1551">
            <v>791</v>
          </cell>
          <cell r="D1551" t="str">
            <v>Not A &amp; G</v>
          </cell>
          <cell r="E1551">
            <v>7959</v>
          </cell>
          <cell r="F1551" t="str">
            <v>Broward Sub Sc Supv</v>
          </cell>
          <cell r="G1551" t="str">
            <v>XM</v>
          </cell>
          <cell r="H1551" t="str">
            <v>M</v>
          </cell>
          <cell r="I1551" t="str">
            <v>01T87</v>
          </cell>
          <cell r="J1551" t="str">
            <v>POWER DELIVERY AREA MGR II</v>
          </cell>
          <cell r="K1551">
            <v>1</v>
          </cell>
          <cell r="L1551">
            <v>47.64</v>
          </cell>
          <cell r="M1551">
            <v>47.64</v>
          </cell>
          <cell r="N1551" t="str">
            <v>Spv/Sup</v>
          </cell>
          <cell r="O1551">
            <v>0</v>
          </cell>
          <cell r="P1551">
            <v>47.64</v>
          </cell>
          <cell r="Q1551">
            <v>0</v>
          </cell>
          <cell r="R1551">
            <v>0</v>
          </cell>
          <cell r="S1551">
            <v>0</v>
          </cell>
        </row>
        <row r="1552">
          <cell r="B1552" t="str">
            <v>Power Systems</v>
          </cell>
          <cell r="C1552">
            <v>791</v>
          </cell>
          <cell r="D1552" t="str">
            <v>Not A &amp; G</v>
          </cell>
          <cell r="E1552">
            <v>7952</v>
          </cell>
          <cell r="F1552" t="str">
            <v>Broward Sub Sc Crew</v>
          </cell>
          <cell r="G1552" t="str">
            <v>BU</v>
          </cell>
          <cell r="H1552" t="str">
            <v>I</v>
          </cell>
          <cell r="I1552" t="str">
            <v>05330</v>
          </cell>
          <cell r="J1552" t="str">
            <v>ELEC SUBST</v>
          </cell>
          <cell r="K1552">
            <v>16</v>
          </cell>
          <cell r="L1552">
            <v>26.04</v>
          </cell>
          <cell r="M1552">
            <v>416.64</v>
          </cell>
          <cell r="N1552" t="str">
            <v>Line</v>
          </cell>
          <cell r="O1552">
            <v>0</v>
          </cell>
          <cell r="P1552">
            <v>0</v>
          </cell>
          <cell r="Q1552">
            <v>0</v>
          </cell>
          <cell r="R1552">
            <v>416.64</v>
          </cell>
          <cell r="S1552">
            <v>0</v>
          </cell>
        </row>
        <row r="1553">
          <cell r="B1553" t="str">
            <v>Power Systems</v>
          </cell>
          <cell r="C1553">
            <v>791</v>
          </cell>
          <cell r="D1553" t="str">
            <v>Not A &amp; G</v>
          </cell>
          <cell r="E1553">
            <v>7951</v>
          </cell>
          <cell r="F1553" t="str">
            <v>Broward Sub Sc Biwkl</v>
          </cell>
          <cell r="G1553" t="str">
            <v>BU</v>
          </cell>
          <cell r="H1553" t="str">
            <v>I</v>
          </cell>
          <cell r="I1553" t="str">
            <v>05605</v>
          </cell>
          <cell r="J1553" t="str">
            <v>OPERATION CLERK A STENO</v>
          </cell>
          <cell r="K1553">
            <v>2</v>
          </cell>
          <cell r="L1553">
            <v>20.12</v>
          </cell>
          <cell r="M1553">
            <v>40.24</v>
          </cell>
          <cell r="N1553" t="str">
            <v>Barg Unit Supp</v>
          </cell>
          <cell r="O1553">
            <v>0</v>
          </cell>
          <cell r="P1553">
            <v>0</v>
          </cell>
          <cell r="Q1553">
            <v>40.24</v>
          </cell>
          <cell r="R1553">
            <v>0</v>
          </cell>
          <cell r="S1553">
            <v>0</v>
          </cell>
        </row>
        <row r="1554">
          <cell r="B1554" t="str">
            <v>Power Systems</v>
          </cell>
          <cell r="C1554">
            <v>791</v>
          </cell>
          <cell r="D1554" t="str">
            <v>Not A &amp; G</v>
          </cell>
          <cell r="E1554">
            <v>7951</v>
          </cell>
          <cell r="F1554" t="str">
            <v>Broward Sub Sc Biwkl</v>
          </cell>
          <cell r="G1554" t="str">
            <v>BU</v>
          </cell>
          <cell r="H1554" t="str">
            <v>I</v>
          </cell>
          <cell r="I1554" t="str">
            <v>05854</v>
          </cell>
          <cell r="J1554" t="str">
            <v>CHIEF SUBST ELECT</v>
          </cell>
          <cell r="K1554">
            <v>3</v>
          </cell>
          <cell r="L1554">
            <v>27.71</v>
          </cell>
          <cell r="M1554">
            <v>83.13</v>
          </cell>
          <cell r="N1554" t="str">
            <v>Line</v>
          </cell>
          <cell r="O1554">
            <v>0</v>
          </cell>
          <cell r="P1554">
            <v>0</v>
          </cell>
          <cell r="Q1554">
            <v>0</v>
          </cell>
          <cell r="R1554">
            <v>83.13</v>
          </cell>
          <cell r="S1554">
            <v>0</v>
          </cell>
        </row>
        <row r="1555">
          <cell r="B1555" t="str">
            <v>Power Systems</v>
          </cell>
          <cell r="C1555">
            <v>791</v>
          </cell>
          <cell r="D1555" t="str">
            <v>Not A &amp; G</v>
          </cell>
          <cell r="E1555">
            <v>7952</v>
          </cell>
          <cell r="F1555" t="str">
            <v>Broward Sub Sc Crew</v>
          </cell>
          <cell r="G1555" t="str">
            <v>BU</v>
          </cell>
          <cell r="H1555" t="str">
            <v>I</v>
          </cell>
          <cell r="I1555" t="str">
            <v>05986</v>
          </cell>
          <cell r="J1555" t="str">
            <v>SR SUBST ELEC</v>
          </cell>
          <cell r="K1555">
            <v>3</v>
          </cell>
          <cell r="L1555">
            <v>27.37</v>
          </cell>
          <cell r="M1555">
            <v>82.11</v>
          </cell>
          <cell r="N1555" t="str">
            <v>Line</v>
          </cell>
          <cell r="O1555">
            <v>0</v>
          </cell>
          <cell r="P1555">
            <v>0</v>
          </cell>
          <cell r="Q1555">
            <v>0</v>
          </cell>
          <cell r="R1555">
            <v>82.11</v>
          </cell>
          <cell r="S1555">
            <v>0</v>
          </cell>
        </row>
        <row r="1556">
          <cell r="B1556" t="str">
            <v>Power Systems</v>
          </cell>
          <cell r="C1556">
            <v>791</v>
          </cell>
          <cell r="D1556" t="str">
            <v>Not A &amp; G</v>
          </cell>
          <cell r="E1556">
            <v>7952</v>
          </cell>
          <cell r="F1556" t="str">
            <v>Broward Sub Sc Crew</v>
          </cell>
          <cell r="G1556" t="str">
            <v>BU</v>
          </cell>
          <cell r="H1556" t="str">
            <v>I</v>
          </cell>
          <cell r="I1556" t="str">
            <v>06189</v>
          </cell>
          <cell r="J1556" t="str">
            <v>LEAD ELECT</v>
          </cell>
          <cell r="K1556">
            <v>8</v>
          </cell>
          <cell r="L1556">
            <v>26.66</v>
          </cell>
          <cell r="M1556">
            <v>213.28</v>
          </cell>
          <cell r="N1556" t="str">
            <v>Line</v>
          </cell>
          <cell r="O1556">
            <v>0</v>
          </cell>
          <cell r="P1556">
            <v>0</v>
          </cell>
          <cell r="Q1556">
            <v>0</v>
          </cell>
          <cell r="R1556">
            <v>213.28</v>
          </cell>
          <cell r="S1556">
            <v>0</v>
          </cell>
        </row>
        <row r="1557">
          <cell r="B1557" t="str">
            <v>Power Systems</v>
          </cell>
          <cell r="C1557">
            <v>451</v>
          </cell>
          <cell r="D1557" t="str">
            <v>Not A &amp; G</v>
          </cell>
          <cell r="E1557">
            <v>4511</v>
          </cell>
          <cell r="F1557" t="str">
            <v>Dsbn - West Palm Operations</v>
          </cell>
          <cell r="G1557" t="str">
            <v>BU</v>
          </cell>
          <cell r="H1557" t="str">
            <v>I</v>
          </cell>
          <cell r="I1557" t="str">
            <v>05E84</v>
          </cell>
          <cell r="J1557" t="str">
            <v>SR LINE SPEC OL EARLY</v>
          </cell>
          <cell r="K1557">
            <v>9</v>
          </cell>
          <cell r="L1557">
            <v>27.37</v>
          </cell>
          <cell r="M1557">
            <v>246.33</v>
          </cell>
          <cell r="N1557" t="str">
            <v>Line</v>
          </cell>
          <cell r="O1557">
            <v>0</v>
          </cell>
          <cell r="P1557">
            <v>0</v>
          </cell>
          <cell r="Q1557">
            <v>0</v>
          </cell>
          <cell r="R1557">
            <v>246.33</v>
          </cell>
          <cell r="S1557">
            <v>0</v>
          </cell>
        </row>
        <row r="1558">
          <cell r="B1558" t="str">
            <v>Power Systems</v>
          </cell>
          <cell r="C1558">
            <v>451</v>
          </cell>
          <cell r="D1558" t="str">
            <v>Not A &amp; G</v>
          </cell>
          <cell r="E1558">
            <v>4511</v>
          </cell>
          <cell r="F1558" t="str">
            <v>Dsbn - West Palm Operations</v>
          </cell>
          <cell r="G1558" t="str">
            <v>BU</v>
          </cell>
          <cell r="H1558" t="str">
            <v>I</v>
          </cell>
          <cell r="I1558" t="str">
            <v>05L75</v>
          </cell>
          <cell r="J1558" t="str">
            <v>LINE SPEC LATE</v>
          </cell>
          <cell r="K1558">
            <v>1</v>
          </cell>
          <cell r="L1558">
            <v>26.04</v>
          </cell>
          <cell r="M1558">
            <v>26.04</v>
          </cell>
          <cell r="N1558" t="str">
            <v>Line</v>
          </cell>
          <cell r="O1558">
            <v>0</v>
          </cell>
          <cell r="P1558">
            <v>0</v>
          </cell>
          <cell r="Q1558">
            <v>0</v>
          </cell>
          <cell r="R1558">
            <v>26.04</v>
          </cell>
          <cell r="S1558">
            <v>0</v>
          </cell>
        </row>
        <row r="1559">
          <cell r="B1559" t="str">
            <v>Power Systems</v>
          </cell>
          <cell r="C1559">
            <v>451</v>
          </cell>
          <cell r="D1559" t="str">
            <v>Not A &amp; G</v>
          </cell>
          <cell r="E1559">
            <v>4511</v>
          </cell>
          <cell r="F1559" t="str">
            <v>Dsbn - West Palm Operations</v>
          </cell>
          <cell r="G1559" t="str">
            <v>BU</v>
          </cell>
          <cell r="H1559" t="str">
            <v>I</v>
          </cell>
          <cell r="I1559" t="str">
            <v>05L84</v>
          </cell>
          <cell r="J1559" t="str">
            <v>SR LINE SPEC OL LATE</v>
          </cell>
          <cell r="K1559">
            <v>1</v>
          </cell>
          <cell r="L1559">
            <v>27.37</v>
          </cell>
          <cell r="M1559">
            <v>27.37</v>
          </cell>
          <cell r="N1559" t="str">
            <v>Line</v>
          </cell>
          <cell r="O1559">
            <v>0</v>
          </cell>
          <cell r="P1559">
            <v>0</v>
          </cell>
          <cell r="Q1559">
            <v>0</v>
          </cell>
          <cell r="R1559">
            <v>27.37</v>
          </cell>
          <cell r="S1559">
            <v>0</v>
          </cell>
        </row>
        <row r="1560">
          <cell r="B1560" t="str">
            <v>Power Systems</v>
          </cell>
          <cell r="C1560">
            <v>527</v>
          </cell>
          <cell r="D1560" t="str">
            <v>Not A &amp; G</v>
          </cell>
          <cell r="E1560">
            <v>5271</v>
          </cell>
          <cell r="F1560" t="str">
            <v>Dsbn - Whitfield Operations</v>
          </cell>
          <cell r="G1560" t="str">
            <v>BU</v>
          </cell>
          <cell r="H1560" t="str">
            <v>I</v>
          </cell>
          <cell r="I1560" t="str">
            <v>05475</v>
          </cell>
          <cell r="J1560" t="str">
            <v>LINE SPEC</v>
          </cell>
          <cell r="K1560">
            <v>2</v>
          </cell>
          <cell r="L1560">
            <v>26.04</v>
          </cell>
          <cell r="M1560">
            <v>52.08</v>
          </cell>
          <cell r="N1560" t="str">
            <v>Line</v>
          </cell>
          <cell r="O1560">
            <v>0</v>
          </cell>
          <cell r="P1560">
            <v>0</v>
          </cell>
          <cell r="Q1560">
            <v>0</v>
          </cell>
          <cell r="R1560">
            <v>52.08</v>
          </cell>
          <cell r="S1560">
            <v>0</v>
          </cell>
        </row>
        <row r="1561">
          <cell r="B1561" t="str">
            <v>Power Systems</v>
          </cell>
          <cell r="C1561">
            <v>527</v>
          </cell>
          <cell r="D1561" t="str">
            <v>Not A &amp; G</v>
          </cell>
          <cell r="E1561">
            <v>5271</v>
          </cell>
          <cell r="F1561" t="str">
            <v>Dsbn - Whitfield Operations</v>
          </cell>
          <cell r="G1561" t="str">
            <v>BU</v>
          </cell>
          <cell r="H1561" t="str">
            <v>I</v>
          </cell>
          <cell r="I1561" t="str">
            <v>05944</v>
          </cell>
          <cell r="J1561" t="str">
            <v>RESTORATION SPEC</v>
          </cell>
          <cell r="K1561">
            <v>9</v>
          </cell>
          <cell r="L1561">
            <v>26.3</v>
          </cell>
          <cell r="M1561">
            <v>236.70000000000002</v>
          </cell>
          <cell r="N1561" t="str">
            <v>Line</v>
          </cell>
          <cell r="O1561">
            <v>0</v>
          </cell>
          <cell r="P1561">
            <v>0</v>
          </cell>
          <cell r="Q1561">
            <v>0</v>
          </cell>
          <cell r="R1561">
            <v>236.70000000000002</v>
          </cell>
          <cell r="S1561">
            <v>0</v>
          </cell>
        </row>
        <row r="1562">
          <cell r="B1562" t="str">
            <v>Power Systems</v>
          </cell>
          <cell r="C1562">
            <v>527</v>
          </cell>
          <cell r="D1562" t="str">
            <v>Not A &amp; G</v>
          </cell>
          <cell r="E1562">
            <v>5271</v>
          </cell>
          <cell r="F1562" t="str">
            <v>Dsbn - Whitfield Operations</v>
          </cell>
          <cell r="G1562" t="str">
            <v>BU</v>
          </cell>
          <cell r="H1562" t="str">
            <v>I</v>
          </cell>
          <cell r="I1562" t="str">
            <v>05984</v>
          </cell>
          <cell r="J1562" t="str">
            <v>SR LINE SPEC OL</v>
          </cell>
          <cell r="K1562">
            <v>2</v>
          </cell>
          <cell r="L1562">
            <v>27.37</v>
          </cell>
          <cell r="M1562">
            <v>54.74</v>
          </cell>
          <cell r="N1562" t="str">
            <v>Line</v>
          </cell>
          <cell r="O1562">
            <v>0</v>
          </cell>
          <cell r="P1562">
            <v>0</v>
          </cell>
          <cell r="Q1562">
            <v>0</v>
          </cell>
          <cell r="R1562">
            <v>54.74</v>
          </cell>
          <cell r="S1562">
            <v>0</v>
          </cell>
        </row>
        <row r="1563">
          <cell r="B1563" t="str">
            <v>Power Systems</v>
          </cell>
          <cell r="C1563">
            <v>527</v>
          </cell>
          <cell r="D1563" t="str">
            <v>Not A &amp; G</v>
          </cell>
          <cell r="E1563">
            <v>5271</v>
          </cell>
          <cell r="F1563" t="str">
            <v>Dsbn - Whitfield Operations</v>
          </cell>
          <cell r="G1563" t="str">
            <v>BU</v>
          </cell>
          <cell r="H1563" t="str">
            <v>I</v>
          </cell>
          <cell r="I1563" t="str">
            <v>05E05</v>
          </cell>
          <cell r="J1563" t="str">
            <v>OPERATION CLERK A STENO EARLY</v>
          </cell>
          <cell r="K1563">
            <v>1</v>
          </cell>
          <cell r="L1563">
            <v>20.12</v>
          </cell>
          <cell r="M1563">
            <v>20.12</v>
          </cell>
          <cell r="N1563" t="str">
            <v>Barg Unit Supp</v>
          </cell>
          <cell r="O1563">
            <v>0</v>
          </cell>
          <cell r="P1563">
            <v>0</v>
          </cell>
          <cell r="Q1563">
            <v>20.12</v>
          </cell>
          <cell r="R1563">
            <v>0</v>
          </cell>
          <cell r="S1563">
            <v>0</v>
          </cell>
        </row>
        <row r="1564">
          <cell r="B1564" t="str">
            <v>Power Systems</v>
          </cell>
          <cell r="C1564">
            <v>527</v>
          </cell>
          <cell r="D1564" t="str">
            <v>Not A &amp; G</v>
          </cell>
          <cell r="E1564">
            <v>5271</v>
          </cell>
          <cell r="F1564" t="str">
            <v>Dsbn - Whitfield Operations</v>
          </cell>
          <cell r="G1564" t="str">
            <v>BU</v>
          </cell>
          <cell r="H1564" t="str">
            <v>I</v>
          </cell>
          <cell r="I1564" t="str">
            <v>05E37</v>
          </cell>
          <cell r="J1564" t="str">
            <v>GROUND WORKER - EARLY</v>
          </cell>
          <cell r="K1564">
            <v>3</v>
          </cell>
          <cell r="L1564">
            <v>19.22</v>
          </cell>
          <cell r="M1564">
            <v>57.66</v>
          </cell>
          <cell r="N1564" t="str">
            <v>Line</v>
          </cell>
          <cell r="O1564">
            <v>0</v>
          </cell>
          <cell r="P1564">
            <v>0</v>
          </cell>
          <cell r="Q1564">
            <v>0</v>
          </cell>
          <cell r="R1564">
            <v>57.66</v>
          </cell>
          <cell r="S1564">
            <v>0</v>
          </cell>
        </row>
        <row r="1565">
          <cell r="B1565" t="str">
            <v>Power Systems</v>
          </cell>
          <cell r="C1565">
            <v>527</v>
          </cell>
          <cell r="D1565" t="str">
            <v>Not A &amp; G</v>
          </cell>
          <cell r="E1565">
            <v>5271</v>
          </cell>
          <cell r="F1565" t="str">
            <v>Dsbn - Whitfield Operations</v>
          </cell>
          <cell r="G1565" t="str">
            <v>BU</v>
          </cell>
          <cell r="H1565" t="str">
            <v>I</v>
          </cell>
          <cell r="I1565" t="str">
            <v>05E53</v>
          </cell>
          <cell r="J1565" t="str">
            <v>TRUCK ATTENDANT EARLY</v>
          </cell>
          <cell r="K1565">
            <v>1</v>
          </cell>
          <cell r="L1565">
            <v>18.170000000000002</v>
          </cell>
          <cell r="M1565">
            <v>18.170000000000002</v>
          </cell>
          <cell r="N1565" t="str">
            <v>Barg Unit Supp</v>
          </cell>
          <cell r="O1565">
            <v>0</v>
          </cell>
          <cell r="P1565">
            <v>0</v>
          </cell>
          <cell r="Q1565">
            <v>18.170000000000002</v>
          </cell>
          <cell r="R1565">
            <v>0</v>
          </cell>
          <cell r="S1565">
            <v>0</v>
          </cell>
        </row>
        <row r="1566">
          <cell r="B1566" t="str">
            <v>Power Systems</v>
          </cell>
          <cell r="C1566">
            <v>527</v>
          </cell>
          <cell r="D1566" t="str">
            <v>Not A &amp; G</v>
          </cell>
          <cell r="E1566">
            <v>5271</v>
          </cell>
          <cell r="F1566" t="str">
            <v>Dsbn - Whitfield Operations</v>
          </cell>
          <cell r="G1566" t="str">
            <v>BU</v>
          </cell>
          <cell r="H1566" t="str">
            <v>I</v>
          </cell>
          <cell r="I1566" t="str">
            <v>05E58</v>
          </cell>
          <cell r="J1566" t="str">
            <v>DISPATCHER CLERK EARLY</v>
          </cell>
          <cell r="K1566">
            <v>1</v>
          </cell>
          <cell r="L1566">
            <v>20.25</v>
          </cell>
          <cell r="M1566">
            <v>20.25</v>
          </cell>
          <cell r="N1566" t="str">
            <v>Barg Unit Supp</v>
          </cell>
          <cell r="O1566">
            <v>0</v>
          </cell>
          <cell r="P1566">
            <v>0</v>
          </cell>
          <cell r="Q1566">
            <v>20.25</v>
          </cell>
          <cell r="R1566">
            <v>0</v>
          </cell>
          <cell r="S1566">
            <v>0</v>
          </cell>
        </row>
        <row r="1567">
          <cell r="B1567" t="str">
            <v>Power Systems</v>
          </cell>
          <cell r="C1567">
            <v>527</v>
          </cell>
          <cell r="D1567" t="str">
            <v>Not A &amp; G</v>
          </cell>
          <cell r="E1567">
            <v>5271</v>
          </cell>
          <cell r="F1567" t="str">
            <v>Dsbn - Whitfield Operations</v>
          </cell>
          <cell r="G1567" t="str">
            <v>BU</v>
          </cell>
          <cell r="H1567" t="str">
            <v>I</v>
          </cell>
          <cell r="I1567" t="str">
            <v>05E75</v>
          </cell>
          <cell r="J1567" t="str">
            <v>LINE SPEC EARLY</v>
          </cell>
          <cell r="K1567">
            <v>11</v>
          </cell>
          <cell r="L1567">
            <v>26.04</v>
          </cell>
          <cell r="M1567">
            <v>286.44</v>
          </cell>
          <cell r="N1567" t="str">
            <v>Line</v>
          </cell>
          <cell r="O1567">
            <v>0</v>
          </cell>
          <cell r="P1567">
            <v>0</v>
          </cell>
          <cell r="Q1567">
            <v>0</v>
          </cell>
          <cell r="R1567">
            <v>286.44</v>
          </cell>
          <cell r="S1567">
            <v>0</v>
          </cell>
        </row>
        <row r="1568">
          <cell r="B1568" t="str">
            <v>Power Systems</v>
          </cell>
          <cell r="C1568">
            <v>527</v>
          </cell>
          <cell r="D1568" t="str">
            <v>Not A &amp; G</v>
          </cell>
          <cell r="E1568">
            <v>5271</v>
          </cell>
          <cell r="F1568" t="str">
            <v>Dsbn - Whitfield Operations</v>
          </cell>
          <cell r="G1568" t="str">
            <v>BU</v>
          </cell>
          <cell r="H1568" t="str">
            <v>I</v>
          </cell>
          <cell r="I1568" t="str">
            <v>05E84</v>
          </cell>
          <cell r="J1568" t="str">
            <v>SR LINE SPEC OL EARLY</v>
          </cell>
          <cell r="K1568">
            <v>9</v>
          </cell>
          <cell r="L1568">
            <v>27.37</v>
          </cell>
          <cell r="M1568">
            <v>246.33</v>
          </cell>
          <cell r="N1568" t="str">
            <v>Line</v>
          </cell>
          <cell r="O1568">
            <v>0</v>
          </cell>
          <cell r="P1568">
            <v>0</v>
          </cell>
          <cell r="Q1568">
            <v>0</v>
          </cell>
          <cell r="R1568">
            <v>246.33</v>
          </cell>
          <cell r="S1568">
            <v>0</v>
          </cell>
        </row>
        <row r="1569">
          <cell r="B1569" t="str">
            <v>Power Systems</v>
          </cell>
          <cell r="C1569">
            <v>716</v>
          </cell>
          <cell r="D1569" t="str">
            <v>Not A &amp; G</v>
          </cell>
          <cell r="E1569">
            <v>7161</v>
          </cell>
          <cell r="F1569" t="str">
            <v>Dsbn - Wingate Operations</v>
          </cell>
          <cell r="G1569" t="str">
            <v>BU</v>
          </cell>
          <cell r="H1569" t="str">
            <v>I</v>
          </cell>
          <cell r="I1569" t="str">
            <v>05140</v>
          </cell>
          <cell r="J1569" t="str">
            <v>CABLE SPLICER</v>
          </cell>
          <cell r="K1569">
            <v>1</v>
          </cell>
          <cell r="L1569">
            <v>26.3</v>
          </cell>
          <cell r="M1569">
            <v>26.3</v>
          </cell>
          <cell r="N1569" t="str">
            <v>Line</v>
          </cell>
          <cell r="O1569">
            <v>0</v>
          </cell>
          <cell r="P1569">
            <v>0</v>
          </cell>
          <cell r="Q1569">
            <v>0</v>
          </cell>
          <cell r="R1569">
            <v>26.3</v>
          </cell>
          <cell r="S1569">
            <v>0</v>
          </cell>
        </row>
        <row r="1570">
          <cell r="B1570" t="str">
            <v>Power Systems</v>
          </cell>
          <cell r="C1570">
            <v>716</v>
          </cell>
          <cell r="D1570" t="str">
            <v>Not A &amp; G</v>
          </cell>
          <cell r="E1570">
            <v>7161</v>
          </cell>
          <cell r="F1570" t="str">
            <v>Dsbn - Wingate Operations</v>
          </cell>
          <cell r="G1570" t="str">
            <v>BU</v>
          </cell>
          <cell r="H1570" t="str">
            <v>I</v>
          </cell>
          <cell r="I1570" t="str">
            <v>05475</v>
          </cell>
          <cell r="J1570" t="str">
            <v>LINE SPEC</v>
          </cell>
          <cell r="K1570">
            <v>2</v>
          </cell>
          <cell r="L1570">
            <v>26.04</v>
          </cell>
          <cell r="M1570">
            <v>52.08</v>
          </cell>
          <cell r="N1570" t="str">
            <v>Line</v>
          </cell>
          <cell r="O1570">
            <v>0</v>
          </cell>
          <cell r="P1570">
            <v>0</v>
          </cell>
          <cell r="Q1570">
            <v>0</v>
          </cell>
          <cell r="R1570">
            <v>52.08</v>
          </cell>
          <cell r="S1570">
            <v>0</v>
          </cell>
        </row>
        <row r="1571">
          <cell r="B1571" t="str">
            <v>Power Systems</v>
          </cell>
          <cell r="C1571">
            <v>716</v>
          </cell>
          <cell r="D1571" t="str">
            <v>Not A &amp; G</v>
          </cell>
          <cell r="E1571">
            <v>7161</v>
          </cell>
          <cell r="F1571" t="str">
            <v>Dsbn - Wingate Operations</v>
          </cell>
          <cell r="G1571" t="str">
            <v>BU</v>
          </cell>
          <cell r="H1571" t="str">
            <v>I</v>
          </cell>
          <cell r="I1571" t="str">
            <v>05937</v>
          </cell>
          <cell r="J1571" t="str">
            <v>GROUND WORKER</v>
          </cell>
          <cell r="K1571">
            <v>1</v>
          </cell>
          <cell r="L1571">
            <v>19.22</v>
          </cell>
          <cell r="M1571">
            <v>19.22</v>
          </cell>
          <cell r="N1571" t="str">
            <v>Line</v>
          </cell>
          <cell r="O1571">
            <v>0</v>
          </cell>
          <cell r="P1571">
            <v>0</v>
          </cell>
          <cell r="Q1571">
            <v>0</v>
          </cell>
          <cell r="R1571">
            <v>19.22</v>
          </cell>
          <cell r="S1571">
            <v>0</v>
          </cell>
        </row>
        <row r="1572">
          <cell r="B1572" t="str">
            <v>Power Systems</v>
          </cell>
          <cell r="C1572">
            <v>716</v>
          </cell>
          <cell r="D1572" t="str">
            <v>Not A &amp; G</v>
          </cell>
          <cell r="E1572">
            <v>7161</v>
          </cell>
          <cell r="F1572" t="str">
            <v>Dsbn - Wingate Operations</v>
          </cell>
          <cell r="G1572" t="str">
            <v>BU</v>
          </cell>
          <cell r="H1572" t="str">
            <v>I</v>
          </cell>
          <cell r="I1572" t="str">
            <v>05944</v>
          </cell>
          <cell r="J1572" t="str">
            <v>RESTORATION SPEC</v>
          </cell>
          <cell r="K1572">
            <v>14</v>
          </cell>
          <cell r="L1572">
            <v>26.3</v>
          </cell>
          <cell r="M1572">
            <v>368.2</v>
          </cell>
          <cell r="N1572" t="str">
            <v>Line</v>
          </cell>
          <cell r="O1572">
            <v>0</v>
          </cell>
          <cell r="P1572">
            <v>0</v>
          </cell>
          <cell r="Q1572">
            <v>0</v>
          </cell>
          <cell r="R1572">
            <v>368.2</v>
          </cell>
          <cell r="S1572">
            <v>0</v>
          </cell>
        </row>
        <row r="1573">
          <cell r="B1573" t="str">
            <v>Power Systems</v>
          </cell>
          <cell r="C1573">
            <v>716</v>
          </cell>
          <cell r="D1573" t="str">
            <v>Not A &amp; G</v>
          </cell>
          <cell r="E1573">
            <v>7161</v>
          </cell>
          <cell r="F1573" t="str">
            <v>Dsbn - Wingate Operations</v>
          </cell>
          <cell r="G1573" t="str">
            <v>BU</v>
          </cell>
          <cell r="H1573" t="str">
            <v>I</v>
          </cell>
          <cell r="I1573" t="str">
            <v>05984</v>
          </cell>
          <cell r="J1573" t="str">
            <v>SR LINE SPEC OL</v>
          </cell>
          <cell r="K1573">
            <v>2</v>
          </cell>
          <cell r="L1573">
            <v>27.37</v>
          </cell>
          <cell r="M1573">
            <v>54.74</v>
          </cell>
          <cell r="N1573" t="str">
            <v>Line</v>
          </cell>
          <cell r="O1573">
            <v>0</v>
          </cell>
          <cell r="P1573">
            <v>0</v>
          </cell>
          <cell r="Q1573">
            <v>0</v>
          </cell>
          <cell r="R1573">
            <v>54.74</v>
          </cell>
          <cell r="S1573">
            <v>0</v>
          </cell>
        </row>
        <row r="1574">
          <cell r="B1574" t="str">
            <v>Power Systems</v>
          </cell>
          <cell r="C1574">
            <v>716</v>
          </cell>
          <cell r="D1574" t="str">
            <v>Not A &amp; G</v>
          </cell>
          <cell r="E1574">
            <v>7161</v>
          </cell>
          <cell r="F1574" t="str">
            <v>Dsbn - Wingate Operations</v>
          </cell>
          <cell r="G1574" t="str">
            <v>BU</v>
          </cell>
          <cell r="H1574" t="str">
            <v>I</v>
          </cell>
          <cell r="I1574" t="str">
            <v>05E05</v>
          </cell>
          <cell r="J1574" t="str">
            <v>OPERATION CLERK A STENO EARLY</v>
          </cell>
          <cell r="K1574">
            <v>4</v>
          </cell>
          <cell r="L1574">
            <v>20.12</v>
          </cell>
          <cell r="M1574">
            <v>80.48</v>
          </cell>
          <cell r="N1574" t="str">
            <v>Barg Unit Supp</v>
          </cell>
          <cell r="O1574">
            <v>0</v>
          </cell>
          <cell r="P1574">
            <v>0</v>
          </cell>
          <cell r="Q1574">
            <v>80.48</v>
          </cell>
          <cell r="R1574">
            <v>0</v>
          </cell>
          <cell r="S1574">
            <v>0</v>
          </cell>
        </row>
        <row r="1575">
          <cell r="B1575" t="str">
            <v>Power Systems</v>
          </cell>
          <cell r="C1575">
            <v>804</v>
          </cell>
          <cell r="D1575" t="str">
            <v>Not A &amp; G</v>
          </cell>
          <cell r="E1575">
            <v>804</v>
          </cell>
          <cell r="F1575" t="str">
            <v>Fleet Svcs Techincal Operation</v>
          </cell>
          <cell r="G1575" t="str">
            <v>XM</v>
          </cell>
          <cell r="H1575" t="str">
            <v>I</v>
          </cell>
          <cell r="I1575" t="str">
            <v>01E6E</v>
          </cell>
          <cell r="J1575" t="str">
            <v>AUTO SPECIALIST I</v>
          </cell>
          <cell r="K1575">
            <v>1</v>
          </cell>
          <cell r="L1575">
            <v>27.31</v>
          </cell>
          <cell r="M1575">
            <v>27.31</v>
          </cell>
          <cell r="N1575" t="str">
            <v>Fleet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27.31</v>
          </cell>
        </row>
        <row r="1576">
          <cell r="B1576" t="str">
            <v>Power Systems</v>
          </cell>
          <cell r="C1576">
            <v>804</v>
          </cell>
          <cell r="D1576" t="str">
            <v>Not A &amp; G</v>
          </cell>
          <cell r="E1576">
            <v>804</v>
          </cell>
          <cell r="F1576" t="str">
            <v>Fleet Svcs Techincal Operation</v>
          </cell>
          <cell r="G1576" t="str">
            <v>XM</v>
          </cell>
          <cell r="H1576" t="str">
            <v>M</v>
          </cell>
          <cell r="I1576" t="str">
            <v>01EJ3</v>
          </cell>
          <cell r="J1576" t="str">
            <v>CORPORATE FLEET MAINTENANCE MG</v>
          </cell>
          <cell r="K1576">
            <v>1</v>
          </cell>
          <cell r="L1576">
            <v>38.24</v>
          </cell>
          <cell r="M1576">
            <v>38.24</v>
          </cell>
          <cell r="N1576" t="str">
            <v>Fleet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38.24</v>
          </cell>
        </row>
        <row r="1577">
          <cell r="B1577" t="str">
            <v>Power Systems</v>
          </cell>
          <cell r="C1577">
            <v>804</v>
          </cell>
          <cell r="D1577" t="str">
            <v>Not A &amp; G</v>
          </cell>
          <cell r="E1577">
            <v>804</v>
          </cell>
          <cell r="F1577" t="str">
            <v>Fleet Svcs Techincal Operation</v>
          </cell>
          <cell r="G1577" t="str">
            <v>XM</v>
          </cell>
          <cell r="H1577" t="str">
            <v>I</v>
          </cell>
          <cell r="I1577" t="str">
            <v>01EY3</v>
          </cell>
          <cell r="J1577" t="str">
            <v>FLEET MANAGEMENT COORDINATOR</v>
          </cell>
          <cell r="K1577">
            <v>1</v>
          </cell>
          <cell r="L1577">
            <v>28.19</v>
          </cell>
          <cell r="M1577">
            <v>28.19</v>
          </cell>
          <cell r="N1577" t="str">
            <v>Fleet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28.19</v>
          </cell>
        </row>
        <row r="1578">
          <cell r="B1578" t="str">
            <v>Power Systems</v>
          </cell>
          <cell r="C1578">
            <v>804</v>
          </cell>
          <cell r="D1578" t="str">
            <v>Not A &amp; G</v>
          </cell>
          <cell r="E1578">
            <v>804</v>
          </cell>
          <cell r="F1578" t="str">
            <v>Fleet Svcs Techincal Operation</v>
          </cell>
          <cell r="G1578" t="str">
            <v>XM</v>
          </cell>
          <cell r="H1578" t="str">
            <v>I</v>
          </cell>
          <cell r="I1578" t="str">
            <v>01MJ7</v>
          </cell>
          <cell r="J1578" t="str">
            <v>AUTOMOTIVE TECH OPERATIONS SUP</v>
          </cell>
          <cell r="K1578">
            <v>1</v>
          </cell>
          <cell r="L1578">
            <v>39.49</v>
          </cell>
          <cell r="M1578">
            <v>39.49</v>
          </cell>
          <cell r="N1578" t="str">
            <v>Fleet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39.49</v>
          </cell>
        </row>
        <row r="1579">
          <cell r="B1579" t="str">
            <v>Power Systems</v>
          </cell>
          <cell r="C1579">
            <v>804</v>
          </cell>
          <cell r="D1579" t="str">
            <v>Not A &amp; G</v>
          </cell>
          <cell r="E1579">
            <v>804</v>
          </cell>
          <cell r="F1579" t="str">
            <v>Fleet Svcs Techincal Operation</v>
          </cell>
          <cell r="G1579" t="str">
            <v>NB</v>
          </cell>
          <cell r="H1579" t="str">
            <v>I</v>
          </cell>
          <cell r="I1579" t="str">
            <v>01QH1</v>
          </cell>
          <cell r="J1579" t="str">
            <v>SR FLEET EQUIPMENT EXPEDITOR</v>
          </cell>
          <cell r="K1579">
            <v>1</v>
          </cell>
          <cell r="L1579">
            <v>20</v>
          </cell>
          <cell r="M1579">
            <v>20</v>
          </cell>
          <cell r="N1579" t="str">
            <v>Fleet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20</v>
          </cell>
        </row>
        <row r="1580">
          <cell r="B1580" t="str">
            <v>Power Systems</v>
          </cell>
          <cell r="C1580">
            <v>804</v>
          </cell>
          <cell r="D1580" t="str">
            <v>Not A &amp; G</v>
          </cell>
          <cell r="E1580">
            <v>804</v>
          </cell>
          <cell r="F1580" t="str">
            <v>Fleet Svcs Techincal Operation</v>
          </cell>
          <cell r="G1580" t="str">
            <v>NB</v>
          </cell>
          <cell r="H1580" t="str">
            <v>I</v>
          </cell>
          <cell r="I1580" t="str">
            <v>01X63</v>
          </cell>
          <cell r="J1580" t="str">
            <v>ADMINISTRATIVE SPECIALIST I</v>
          </cell>
          <cell r="K1580">
            <v>1</v>
          </cell>
          <cell r="L1580">
            <v>14.91</v>
          </cell>
          <cell r="M1580">
            <v>14.91</v>
          </cell>
          <cell r="N1580" t="str">
            <v>Fleet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14.91</v>
          </cell>
        </row>
        <row r="1581">
          <cell r="B1581" t="str">
            <v>Power Systems</v>
          </cell>
          <cell r="C1581">
            <v>812</v>
          </cell>
          <cell r="D1581" t="str">
            <v>A &amp; G</v>
          </cell>
          <cell r="E1581">
            <v>8140</v>
          </cell>
          <cell r="F1581" t="str">
            <v>Cnst Eng - Dade Sc</v>
          </cell>
          <cell r="G1581" t="str">
            <v>XM</v>
          </cell>
          <cell r="H1581" t="str">
            <v>S</v>
          </cell>
          <cell r="I1581" t="str">
            <v>01M05</v>
          </cell>
          <cell r="J1581" t="str">
            <v>DISTRIBUTION SUPV I</v>
          </cell>
          <cell r="K1581">
            <v>1</v>
          </cell>
          <cell r="L1581">
            <v>41.78</v>
          </cell>
          <cell r="M1581">
            <v>41.78</v>
          </cell>
          <cell r="N1581" t="str">
            <v>A &amp; G</v>
          </cell>
          <cell r="O1581">
            <v>41.78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</row>
        <row r="1582">
          <cell r="B1582" t="str">
            <v>Power Systems</v>
          </cell>
          <cell r="C1582">
            <v>812</v>
          </cell>
          <cell r="D1582" t="str">
            <v>A &amp; G</v>
          </cell>
          <cell r="E1582">
            <v>8140</v>
          </cell>
          <cell r="F1582" t="str">
            <v>Cnst Eng - Dade Sc</v>
          </cell>
          <cell r="G1582" t="str">
            <v>XM</v>
          </cell>
          <cell r="H1582" t="str">
            <v>I</v>
          </cell>
          <cell r="I1582" t="str">
            <v>01MAA</v>
          </cell>
          <cell r="J1582" t="str">
            <v>SR SYSTEM PROJECT MGR</v>
          </cell>
          <cell r="K1582">
            <v>1</v>
          </cell>
          <cell r="L1582">
            <v>32.54</v>
          </cell>
          <cell r="M1582">
            <v>32.54</v>
          </cell>
          <cell r="N1582" t="str">
            <v>A &amp; G</v>
          </cell>
          <cell r="O1582">
            <v>32.54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</row>
        <row r="1583">
          <cell r="B1583" t="str">
            <v>Power Systems</v>
          </cell>
          <cell r="C1583">
            <v>812</v>
          </cell>
          <cell r="D1583" t="str">
            <v>A &amp; G</v>
          </cell>
          <cell r="E1583">
            <v>8140</v>
          </cell>
          <cell r="F1583" t="str">
            <v>Cnst Eng - Dade Sc</v>
          </cell>
          <cell r="G1583" t="str">
            <v>XM</v>
          </cell>
          <cell r="H1583" t="str">
            <v>I</v>
          </cell>
          <cell r="I1583" t="str">
            <v>01MAA</v>
          </cell>
          <cell r="J1583" t="str">
            <v>SR SYSTEM PROJECT MGR</v>
          </cell>
          <cell r="K1583">
            <v>1</v>
          </cell>
          <cell r="L1583">
            <v>33.19</v>
          </cell>
          <cell r="M1583">
            <v>33.19</v>
          </cell>
          <cell r="N1583" t="str">
            <v>A &amp; G</v>
          </cell>
          <cell r="O1583">
            <v>33.19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</row>
        <row r="1584">
          <cell r="B1584" t="str">
            <v>Power Systems</v>
          </cell>
          <cell r="C1584">
            <v>812</v>
          </cell>
          <cell r="D1584" t="str">
            <v>A &amp; G</v>
          </cell>
          <cell r="E1584">
            <v>8140</v>
          </cell>
          <cell r="F1584" t="str">
            <v>Cnst Eng - Dade Sc</v>
          </cell>
          <cell r="G1584" t="str">
            <v>XM</v>
          </cell>
          <cell r="H1584" t="str">
            <v>I</v>
          </cell>
          <cell r="I1584" t="str">
            <v>01MAA</v>
          </cell>
          <cell r="J1584" t="str">
            <v>SR SYSTEM PROJECT MGR</v>
          </cell>
          <cell r="K1584">
            <v>1</v>
          </cell>
          <cell r="L1584">
            <v>33.25</v>
          </cell>
          <cell r="M1584">
            <v>33.25</v>
          </cell>
          <cell r="N1584" t="str">
            <v>A &amp; G</v>
          </cell>
          <cell r="O1584">
            <v>33.25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</row>
        <row r="1585">
          <cell r="B1585" t="str">
            <v>Power Systems</v>
          </cell>
          <cell r="C1585">
            <v>812</v>
          </cell>
          <cell r="D1585" t="str">
            <v>A &amp; G</v>
          </cell>
          <cell r="E1585">
            <v>8140</v>
          </cell>
          <cell r="F1585" t="str">
            <v>Cnst Eng - Dade Sc</v>
          </cell>
          <cell r="G1585" t="str">
            <v>XM</v>
          </cell>
          <cell r="H1585" t="str">
            <v>I</v>
          </cell>
          <cell r="I1585" t="str">
            <v>01MAA</v>
          </cell>
          <cell r="J1585" t="str">
            <v>SR SYSTEM PROJECT MGR</v>
          </cell>
          <cell r="K1585">
            <v>1</v>
          </cell>
          <cell r="L1585">
            <v>33.26</v>
          </cell>
          <cell r="M1585">
            <v>33.26</v>
          </cell>
          <cell r="N1585" t="str">
            <v>A &amp; G</v>
          </cell>
          <cell r="O1585">
            <v>33.26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B1586" t="str">
            <v>Power Systems</v>
          </cell>
          <cell r="C1586">
            <v>812</v>
          </cell>
          <cell r="D1586" t="str">
            <v>A &amp; G</v>
          </cell>
          <cell r="E1586">
            <v>8140</v>
          </cell>
          <cell r="F1586" t="str">
            <v>Cnst Eng - Dade Sc</v>
          </cell>
          <cell r="G1586" t="str">
            <v>XM</v>
          </cell>
          <cell r="H1586" t="str">
            <v>I</v>
          </cell>
          <cell r="I1586" t="str">
            <v>01MAA</v>
          </cell>
          <cell r="J1586" t="str">
            <v>SR SYSTEM PROJECT MGR</v>
          </cell>
          <cell r="K1586">
            <v>3</v>
          </cell>
          <cell r="L1586">
            <v>33.28</v>
          </cell>
          <cell r="M1586">
            <v>99.84</v>
          </cell>
          <cell r="N1586" t="str">
            <v>A &amp; G</v>
          </cell>
          <cell r="O1586">
            <v>99.84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</row>
        <row r="1587">
          <cell r="B1587" t="str">
            <v>Power Systems</v>
          </cell>
          <cell r="C1587">
            <v>812</v>
          </cell>
          <cell r="D1587" t="str">
            <v>A &amp; G</v>
          </cell>
          <cell r="E1587">
            <v>8140</v>
          </cell>
          <cell r="F1587" t="str">
            <v>Cnst Eng - Dade Sc</v>
          </cell>
          <cell r="G1587" t="str">
            <v>XM</v>
          </cell>
          <cell r="H1587" t="str">
            <v>I</v>
          </cell>
          <cell r="I1587" t="str">
            <v>01MAA</v>
          </cell>
          <cell r="J1587" t="str">
            <v>SR SYSTEM PROJECT MGR</v>
          </cell>
          <cell r="K1587">
            <v>2</v>
          </cell>
          <cell r="L1587">
            <v>34.25</v>
          </cell>
          <cell r="M1587">
            <v>68.5</v>
          </cell>
          <cell r="N1587" t="str">
            <v>A &amp; G</v>
          </cell>
          <cell r="O1587">
            <v>68.5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</row>
        <row r="1588">
          <cell r="B1588" t="str">
            <v>Power Systems</v>
          </cell>
          <cell r="C1588">
            <v>812</v>
          </cell>
          <cell r="D1588" t="str">
            <v>A &amp; G</v>
          </cell>
          <cell r="E1588">
            <v>8140</v>
          </cell>
          <cell r="F1588" t="str">
            <v>Cnst Eng - Dade Sc</v>
          </cell>
          <cell r="G1588" t="str">
            <v>XM</v>
          </cell>
          <cell r="H1588" t="str">
            <v>I</v>
          </cell>
          <cell r="I1588" t="str">
            <v>01MAA</v>
          </cell>
          <cell r="J1588" t="str">
            <v>SR SYSTEM PROJECT MGR</v>
          </cell>
          <cell r="K1588">
            <v>1</v>
          </cell>
          <cell r="L1588">
            <v>35.01</v>
          </cell>
          <cell r="M1588">
            <v>35.01</v>
          </cell>
          <cell r="N1588" t="str">
            <v>A &amp; G</v>
          </cell>
          <cell r="O1588">
            <v>35.01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B1589" t="str">
            <v>Power Systems</v>
          </cell>
          <cell r="C1589">
            <v>812</v>
          </cell>
          <cell r="D1589" t="str">
            <v>A &amp; G</v>
          </cell>
          <cell r="E1589">
            <v>8140</v>
          </cell>
          <cell r="F1589" t="str">
            <v>Cnst Eng - Dade Sc</v>
          </cell>
          <cell r="G1589" t="str">
            <v>XM</v>
          </cell>
          <cell r="H1589" t="str">
            <v>I</v>
          </cell>
          <cell r="I1589" t="str">
            <v>01MD7</v>
          </cell>
          <cell r="J1589" t="str">
            <v>CUSTOMER PROJECT MGR</v>
          </cell>
          <cell r="K1589">
            <v>1</v>
          </cell>
          <cell r="L1589">
            <v>29.75</v>
          </cell>
          <cell r="M1589">
            <v>29.75</v>
          </cell>
          <cell r="N1589" t="str">
            <v>A &amp; G</v>
          </cell>
          <cell r="O1589">
            <v>29.75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</row>
        <row r="1590">
          <cell r="B1590" t="str">
            <v>Power Systems</v>
          </cell>
          <cell r="C1590">
            <v>812</v>
          </cell>
          <cell r="D1590" t="str">
            <v>A &amp; G</v>
          </cell>
          <cell r="E1590">
            <v>8140</v>
          </cell>
          <cell r="F1590" t="str">
            <v>Cnst Eng - Dade Sc</v>
          </cell>
          <cell r="G1590" t="str">
            <v>XM</v>
          </cell>
          <cell r="H1590" t="str">
            <v>I</v>
          </cell>
          <cell r="I1590" t="str">
            <v>01ME6</v>
          </cell>
          <cell r="J1590" t="str">
            <v>PROJECT DESIGNER II</v>
          </cell>
          <cell r="K1590">
            <v>1</v>
          </cell>
          <cell r="L1590">
            <v>23.28</v>
          </cell>
          <cell r="M1590">
            <v>23.28</v>
          </cell>
          <cell r="N1590" t="str">
            <v>A &amp; G</v>
          </cell>
          <cell r="O1590">
            <v>23.28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</row>
        <row r="1591">
          <cell r="B1591" t="str">
            <v>Power Systems</v>
          </cell>
          <cell r="C1591">
            <v>812</v>
          </cell>
          <cell r="D1591" t="str">
            <v>A &amp; G</v>
          </cell>
          <cell r="E1591">
            <v>8140</v>
          </cell>
          <cell r="F1591" t="str">
            <v>Cnst Eng - Dade Sc</v>
          </cell>
          <cell r="G1591" t="str">
            <v>XM</v>
          </cell>
          <cell r="H1591" t="str">
            <v>I</v>
          </cell>
          <cell r="I1591" t="str">
            <v>01ME6</v>
          </cell>
          <cell r="J1591" t="str">
            <v>PROJECT DESIGNER II</v>
          </cell>
          <cell r="K1591">
            <v>1</v>
          </cell>
          <cell r="L1591">
            <v>23.33</v>
          </cell>
          <cell r="M1591">
            <v>23.33</v>
          </cell>
          <cell r="N1591" t="str">
            <v>A &amp; G</v>
          </cell>
          <cell r="O1591">
            <v>23.33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B1592" t="str">
            <v>Power Systems</v>
          </cell>
          <cell r="C1592">
            <v>812</v>
          </cell>
          <cell r="D1592" t="str">
            <v>A &amp; G</v>
          </cell>
          <cell r="E1592">
            <v>8140</v>
          </cell>
          <cell r="F1592" t="str">
            <v>Cnst Eng - Dade Sc</v>
          </cell>
          <cell r="G1592" t="str">
            <v>NB</v>
          </cell>
          <cell r="H1592" t="str">
            <v>I</v>
          </cell>
          <cell r="I1592" t="str">
            <v>01X63</v>
          </cell>
          <cell r="J1592" t="str">
            <v>ADMINISTRATIVE SPECIALIST I</v>
          </cell>
          <cell r="K1592">
            <v>1</v>
          </cell>
          <cell r="L1592">
            <v>16.16</v>
          </cell>
          <cell r="M1592">
            <v>16.16</v>
          </cell>
          <cell r="N1592" t="str">
            <v>A &amp; G</v>
          </cell>
          <cell r="O1592">
            <v>16.16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</row>
        <row r="1593">
          <cell r="B1593" t="str">
            <v>Power Systems</v>
          </cell>
          <cell r="C1593">
            <v>812</v>
          </cell>
          <cell r="D1593" t="str">
            <v>A &amp; G</v>
          </cell>
          <cell r="E1593">
            <v>8140</v>
          </cell>
          <cell r="F1593" t="str">
            <v>Cnst Eng - Dade Sc</v>
          </cell>
          <cell r="G1593" t="str">
            <v>NB</v>
          </cell>
          <cell r="H1593" t="str">
            <v>I</v>
          </cell>
          <cell r="I1593" t="str">
            <v>01XE5</v>
          </cell>
          <cell r="J1593" t="str">
            <v>DISTRIBUTION ENGINEERING TECHN</v>
          </cell>
          <cell r="K1593">
            <v>1</v>
          </cell>
          <cell r="L1593">
            <v>22.51</v>
          </cell>
          <cell r="M1593">
            <v>22.51</v>
          </cell>
          <cell r="N1593" t="str">
            <v>A &amp; G</v>
          </cell>
          <cell r="O1593">
            <v>22.51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B1594" t="str">
            <v>Power Systems</v>
          </cell>
          <cell r="C1594">
            <v>812</v>
          </cell>
          <cell r="D1594" t="str">
            <v>A &amp; G</v>
          </cell>
          <cell r="E1594">
            <v>8140</v>
          </cell>
          <cell r="F1594" t="str">
            <v>Cnst Eng - Dade Sc</v>
          </cell>
          <cell r="G1594" t="str">
            <v>NB</v>
          </cell>
          <cell r="H1594" t="str">
            <v>I</v>
          </cell>
          <cell r="I1594" t="str">
            <v>01XE6</v>
          </cell>
          <cell r="J1594" t="str">
            <v>SR DISTRIBUTION ENGINEERING TE</v>
          </cell>
          <cell r="K1594">
            <v>1</v>
          </cell>
          <cell r="L1594">
            <v>23.64</v>
          </cell>
          <cell r="M1594">
            <v>23.64</v>
          </cell>
          <cell r="N1594" t="str">
            <v>A &amp; G</v>
          </cell>
          <cell r="O1594">
            <v>23.64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B1595" t="str">
            <v>Power Systems</v>
          </cell>
          <cell r="C1595">
            <v>816</v>
          </cell>
          <cell r="D1595" t="str">
            <v>A &amp; G</v>
          </cell>
          <cell r="E1595">
            <v>816</v>
          </cell>
          <cell r="F1595" t="str">
            <v>Operational Excellence</v>
          </cell>
          <cell r="G1595" t="str">
            <v>XM</v>
          </cell>
          <cell r="H1595" t="str">
            <v>I</v>
          </cell>
          <cell r="I1595" t="str">
            <v>01MA4</v>
          </cell>
          <cell r="J1595" t="str">
            <v>SR DISTRIBUTION ANALYST</v>
          </cell>
          <cell r="K1595">
            <v>1</v>
          </cell>
          <cell r="L1595">
            <v>36.19</v>
          </cell>
          <cell r="M1595">
            <v>36.19</v>
          </cell>
          <cell r="N1595" t="str">
            <v>A &amp; G</v>
          </cell>
          <cell r="O1595">
            <v>36.19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</row>
        <row r="1596">
          <cell r="B1596" t="str">
            <v>Power Systems</v>
          </cell>
          <cell r="C1596">
            <v>716</v>
          </cell>
          <cell r="D1596" t="str">
            <v>Not A &amp; G</v>
          </cell>
          <cell r="E1596">
            <v>7161</v>
          </cell>
          <cell r="F1596" t="str">
            <v>Dsbn - Wingate Operations</v>
          </cell>
          <cell r="G1596" t="str">
            <v>BU</v>
          </cell>
          <cell r="H1596" t="str">
            <v>I</v>
          </cell>
          <cell r="I1596" t="str">
            <v>05E37</v>
          </cell>
          <cell r="J1596" t="str">
            <v>GROUND WORKER - EARLY</v>
          </cell>
          <cell r="K1596">
            <v>1</v>
          </cell>
          <cell r="L1596">
            <v>18.82</v>
          </cell>
          <cell r="M1596">
            <v>18.82</v>
          </cell>
          <cell r="N1596" t="str">
            <v>Line</v>
          </cell>
          <cell r="O1596">
            <v>0</v>
          </cell>
          <cell r="P1596">
            <v>0</v>
          </cell>
          <cell r="Q1596">
            <v>0</v>
          </cell>
          <cell r="R1596">
            <v>18.82</v>
          </cell>
          <cell r="S1596">
            <v>0</v>
          </cell>
        </row>
        <row r="1597">
          <cell r="B1597" t="str">
            <v>Power Systems</v>
          </cell>
          <cell r="C1597">
            <v>716</v>
          </cell>
          <cell r="D1597" t="str">
            <v>Not A &amp; G</v>
          </cell>
          <cell r="E1597">
            <v>7161</v>
          </cell>
          <cell r="F1597" t="str">
            <v>Dsbn - Wingate Operations</v>
          </cell>
          <cell r="G1597" t="str">
            <v>BU</v>
          </cell>
          <cell r="H1597" t="str">
            <v>I</v>
          </cell>
          <cell r="I1597" t="str">
            <v>05E37</v>
          </cell>
          <cell r="J1597" t="str">
            <v>GROUND WORKER - EARLY</v>
          </cell>
          <cell r="K1597">
            <v>4</v>
          </cell>
          <cell r="L1597">
            <v>19.22</v>
          </cell>
          <cell r="M1597">
            <v>76.88</v>
          </cell>
          <cell r="N1597" t="str">
            <v>Line</v>
          </cell>
          <cell r="O1597">
            <v>0</v>
          </cell>
          <cell r="P1597">
            <v>0</v>
          </cell>
          <cell r="Q1597">
            <v>0</v>
          </cell>
          <cell r="R1597">
            <v>76.88</v>
          </cell>
          <cell r="S1597">
            <v>0</v>
          </cell>
        </row>
        <row r="1598">
          <cell r="B1598" t="str">
            <v>Power Systems</v>
          </cell>
          <cell r="C1598">
            <v>716</v>
          </cell>
          <cell r="D1598" t="str">
            <v>Not A &amp; G</v>
          </cell>
          <cell r="E1598">
            <v>7161</v>
          </cell>
          <cell r="F1598" t="str">
            <v>Dsbn - Wingate Operations</v>
          </cell>
          <cell r="G1598" t="str">
            <v>BU</v>
          </cell>
          <cell r="H1598" t="str">
            <v>I</v>
          </cell>
          <cell r="I1598" t="str">
            <v>05E40</v>
          </cell>
          <cell r="J1598" t="str">
            <v>CABLE SPLICER - EARLY</v>
          </cell>
          <cell r="K1598">
            <v>7</v>
          </cell>
          <cell r="L1598">
            <v>26.3</v>
          </cell>
          <cell r="M1598">
            <v>184.1</v>
          </cell>
          <cell r="N1598" t="str">
            <v>Line</v>
          </cell>
          <cell r="O1598">
            <v>0</v>
          </cell>
          <cell r="P1598">
            <v>0</v>
          </cell>
          <cell r="Q1598">
            <v>0</v>
          </cell>
          <cell r="R1598">
            <v>184.1</v>
          </cell>
          <cell r="S1598">
            <v>0</v>
          </cell>
        </row>
        <row r="1599">
          <cell r="B1599" t="str">
            <v>Power Systems</v>
          </cell>
          <cell r="C1599">
            <v>716</v>
          </cell>
          <cell r="D1599" t="str">
            <v>Not A &amp; G</v>
          </cell>
          <cell r="E1599">
            <v>7161</v>
          </cell>
          <cell r="F1599" t="str">
            <v>Dsbn - Wingate Operations</v>
          </cell>
          <cell r="G1599" t="str">
            <v>BU</v>
          </cell>
          <cell r="H1599" t="str">
            <v>I</v>
          </cell>
          <cell r="I1599" t="str">
            <v>05E53</v>
          </cell>
          <cell r="J1599" t="str">
            <v>TRUCK ATTENDANT EARLY</v>
          </cell>
          <cell r="K1599">
            <v>1</v>
          </cell>
          <cell r="L1599">
            <v>18.170000000000002</v>
          </cell>
          <cell r="M1599">
            <v>18.170000000000002</v>
          </cell>
          <cell r="N1599" t="str">
            <v>Barg Unit Supp</v>
          </cell>
          <cell r="O1599">
            <v>0</v>
          </cell>
          <cell r="P1599">
            <v>0</v>
          </cell>
          <cell r="Q1599">
            <v>18.170000000000002</v>
          </cell>
          <cell r="R1599">
            <v>0</v>
          </cell>
          <cell r="S1599">
            <v>0</v>
          </cell>
        </row>
        <row r="1600">
          <cell r="B1600" t="str">
            <v>Power Systems</v>
          </cell>
          <cell r="C1600">
            <v>716</v>
          </cell>
          <cell r="D1600" t="str">
            <v>Not A &amp; G</v>
          </cell>
          <cell r="E1600">
            <v>7161</v>
          </cell>
          <cell r="F1600" t="str">
            <v>Dsbn - Wingate Operations</v>
          </cell>
          <cell r="G1600" t="str">
            <v>BU</v>
          </cell>
          <cell r="H1600" t="str">
            <v>I</v>
          </cell>
          <cell r="I1600" t="str">
            <v>05E58</v>
          </cell>
          <cell r="J1600" t="str">
            <v>DISPATCHER CLERK EARLY</v>
          </cell>
          <cell r="K1600">
            <v>1</v>
          </cell>
          <cell r="L1600">
            <v>20.25</v>
          </cell>
          <cell r="M1600">
            <v>20.25</v>
          </cell>
          <cell r="N1600" t="str">
            <v>Barg Unit Supp</v>
          </cell>
          <cell r="O1600">
            <v>0</v>
          </cell>
          <cell r="P1600">
            <v>0</v>
          </cell>
          <cell r="Q1600">
            <v>20.25</v>
          </cell>
          <cell r="R1600">
            <v>0</v>
          </cell>
          <cell r="S1600">
            <v>0</v>
          </cell>
        </row>
        <row r="1601">
          <cell r="B1601" t="str">
            <v>Power Systems</v>
          </cell>
          <cell r="C1601">
            <v>716</v>
          </cell>
          <cell r="D1601" t="str">
            <v>Not A &amp; G</v>
          </cell>
          <cell r="E1601">
            <v>7161</v>
          </cell>
          <cell r="F1601" t="str">
            <v>Dsbn - Wingate Operations</v>
          </cell>
          <cell r="G1601" t="str">
            <v>BU</v>
          </cell>
          <cell r="H1601" t="str">
            <v>I</v>
          </cell>
          <cell r="I1601" t="str">
            <v>05E75</v>
          </cell>
          <cell r="J1601" t="str">
            <v>LINE SPEC EARLY</v>
          </cell>
          <cell r="K1601">
            <v>20</v>
          </cell>
          <cell r="L1601">
            <v>26.04</v>
          </cell>
          <cell r="M1601">
            <v>520.79999999999995</v>
          </cell>
          <cell r="N1601" t="str">
            <v>Line</v>
          </cell>
          <cell r="O1601">
            <v>0</v>
          </cell>
          <cell r="P1601">
            <v>0</v>
          </cell>
          <cell r="Q1601">
            <v>0</v>
          </cell>
          <cell r="R1601">
            <v>520.79999999999995</v>
          </cell>
          <cell r="S1601">
            <v>0</v>
          </cell>
        </row>
        <row r="1602">
          <cell r="B1602" t="str">
            <v>Power Systems</v>
          </cell>
          <cell r="C1602">
            <v>716</v>
          </cell>
          <cell r="D1602" t="str">
            <v>Not A &amp; G</v>
          </cell>
          <cell r="E1602">
            <v>7161</v>
          </cell>
          <cell r="F1602" t="str">
            <v>Dsbn - Wingate Operations</v>
          </cell>
          <cell r="G1602" t="str">
            <v>BU</v>
          </cell>
          <cell r="H1602" t="str">
            <v>I</v>
          </cell>
          <cell r="I1602" t="str">
            <v>05E84</v>
          </cell>
          <cell r="J1602" t="str">
            <v>SR LINE SPEC OL EARLY</v>
          </cell>
          <cell r="K1602">
            <v>18</v>
          </cell>
          <cell r="L1602">
            <v>27.37</v>
          </cell>
          <cell r="M1602">
            <v>492.66</v>
          </cell>
          <cell r="N1602" t="str">
            <v>Line</v>
          </cell>
          <cell r="O1602">
            <v>0</v>
          </cell>
          <cell r="P1602">
            <v>0</v>
          </cell>
          <cell r="Q1602">
            <v>0</v>
          </cell>
          <cell r="R1602">
            <v>492.66</v>
          </cell>
          <cell r="S1602">
            <v>0</v>
          </cell>
        </row>
        <row r="1603">
          <cell r="B1603" t="str">
            <v>Power Systems</v>
          </cell>
          <cell r="C1603">
            <v>716</v>
          </cell>
          <cell r="D1603" t="str">
            <v>Not A &amp; G</v>
          </cell>
          <cell r="E1603">
            <v>7161</v>
          </cell>
          <cell r="F1603" t="str">
            <v>Dsbn - Wingate Operations</v>
          </cell>
          <cell r="G1603" t="str">
            <v>BU</v>
          </cell>
          <cell r="H1603" t="str">
            <v>I</v>
          </cell>
          <cell r="I1603" t="str">
            <v>05L75</v>
          </cell>
          <cell r="J1603" t="str">
            <v>LINE SPEC LATE</v>
          </cell>
          <cell r="K1603">
            <v>2</v>
          </cell>
          <cell r="L1603">
            <v>26.04</v>
          </cell>
          <cell r="M1603">
            <v>52.08</v>
          </cell>
          <cell r="N1603" t="str">
            <v>Line</v>
          </cell>
          <cell r="O1603">
            <v>0</v>
          </cell>
          <cell r="P1603">
            <v>0</v>
          </cell>
          <cell r="Q1603">
            <v>0</v>
          </cell>
          <cell r="R1603">
            <v>52.08</v>
          </cell>
          <cell r="S1603">
            <v>0</v>
          </cell>
        </row>
        <row r="1604">
          <cell r="B1604" t="str">
            <v>Power Systems</v>
          </cell>
          <cell r="C1604">
            <v>711</v>
          </cell>
          <cell r="D1604" t="str">
            <v>Not A &amp; G</v>
          </cell>
          <cell r="E1604">
            <v>7169</v>
          </cell>
          <cell r="F1604" t="str">
            <v>Dsbn - Wingate Supv/Design</v>
          </cell>
          <cell r="G1604" t="str">
            <v>XM</v>
          </cell>
          <cell r="H1604" t="str">
            <v>S</v>
          </cell>
          <cell r="I1604" t="str">
            <v>01M05</v>
          </cell>
          <cell r="J1604" t="str">
            <v>DISTRIBUTION SUPV I</v>
          </cell>
          <cell r="K1604">
            <v>1</v>
          </cell>
          <cell r="L1604">
            <v>40.409999999999997</v>
          </cell>
          <cell r="M1604">
            <v>40.409999999999997</v>
          </cell>
          <cell r="N1604" t="str">
            <v>Spv/Sup</v>
          </cell>
          <cell r="O1604">
            <v>0</v>
          </cell>
          <cell r="P1604">
            <v>40.409999999999997</v>
          </cell>
          <cell r="Q1604">
            <v>0</v>
          </cell>
          <cell r="R1604">
            <v>0</v>
          </cell>
          <cell r="S1604">
            <v>0</v>
          </cell>
        </row>
        <row r="1605">
          <cell r="B1605" t="str">
            <v>Power Systems</v>
          </cell>
          <cell r="C1605">
            <v>711</v>
          </cell>
          <cell r="D1605" t="str">
            <v>Not A &amp; G</v>
          </cell>
          <cell r="E1605">
            <v>7169</v>
          </cell>
          <cell r="F1605" t="str">
            <v>Dsbn - Wingate Supv/Design</v>
          </cell>
          <cell r="G1605" t="str">
            <v>XM</v>
          </cell>
          <cell r="H1605" t="str">
            <v>I</v>
          </cell>
          <cell r="I1605" t="str">
            <v>01MAA</v>
          </cell>
          <cell r="J1605" t="str">
            <v>SR SYSTEM PROJECT MGR</v>
          </cell>
          <cell r="K1605">
            <v>1</v>
          </cell>
          <cell r="L1605">
            <v>31.96</v>
          </cell>
          <cell r="M1605">
            <v>31.96</v>
          </cell>
          <cell r="N1605" t="str">
            <v>Spv/Sup</v>
          </cell>
          <cell r="O1605">
            <v>0</v>
          </cell>
          <cell r="P1605">
            <v>31.96</v>
          </cell>
          <cell r="Q1605">
            <v>0</v>
          </cell>
          <cell r="R1605">
            <v>0</v>
          </cell>
          <cell r="S1605">
            <v>0</v>
          </cell>
        </row>
        <row r="1606">
          <cell r="B1606" t="str">
            <v>Power Systems</v>
          </cell>
          <cell r="C1606">
            <v>711</v>
          </cell>
          <cell r="D1606" t="str">
            <v>Not A &amp; G</v>
          </cell>
          <cell r="E1606">
            <v>7169</v>
          </cell>
          <cell r="F1606" t="str">
            <v>Dsbn - Wingate Supv/Design</v>
          </cell>
          <cell r="G1606" t="str">
            <v>XM</v>
          </cell>
          <cell r="H1606" t="str">
            <v>I</v>
          </cell>
          <cell r="I1606" t="str">
            <v>01MAA</v>
          </cell>
          <cell r="J1606" t="str">
            <v>SR SYSTEM PROJECT MGR</v>
          </cell>
          <cell r="K1606">
            <v>1</v>
          </cell>
          <cell r="L1606">
            <v>33.299999999999997</v>
          </cell>
          <cell r="M1606">
            <v>33.299999999999997</v>
          </cell>
          <cell r="N1606" t="str">
            <v>Spv/Sup</v>
          </cell>
          <cell r="O1606">
            <v>0</v>
          </cell>
          <cell r="P1606">
            <v>33.299999999999997</v>
          </cell>
          <cell r="Q1606">
            <v>0</v>
          </cell>
          <cell r="R1606">
            <v>0</v>
          </cell>
          <cell r="S1606">
            <v>0</v>
          </cell>
        </row>
        <row r="1607">
          <cell r="B1607" t="str">
            <v>Power Systems</v>
          </cell>
          <cell r="C1607">
            <v>711</v>
          </cell>
          <cell r="D1607" t="str">
            <v>Not A &amp; G</v>
          </cell>
          <cell r="E1607">
            <v>7169</v>
          </cell>
          <cell r="F1607" t="str">
            <v>Dsbn - Wingate Supv/Design</v>
          </cell>
          <cell r="G1607" t="str">
            <v>XM</v>
          </cell>
          <cell r="H1607" t="str">
            <v>I</v>
          </cell>
          <cell r="I1607" t="str">
            <v>01MC6</v>
          </cell>
          <cell r="J1607" t="str">
            <v>PROJECT DESIGNER I</v>
          </cell>
          <cell r="K1607">
            <v>1</v>
          </cell>
          <cell r="L1607">
            <v>25.09</v>
          </cell>
          <cell r="M1607">
            <v>25.09</v>
          </cell>
          <cell r="N1607" t="str">
            <v>Spv/Sup</v>
          </cell>
          <cell r="O1607">
            <v>0</v>
          </cell>
          <cell r="P1607">
            <v>25.09</v>
          </cell>
          <cell r="Q1607">
            <v>0</v>
          </cell>
          <cell r="R1607">
            <v>0</v>
          </cell>
          <cell r="S1607">
            <v>0</v>
          </cell>
        </row>
        <row r="1608">
          <cell r="B1608" t="str">
            <v>Power Systems</v>
          </cell>
          <cell r="C1608">
            <v>711</v>
          </cell>
          <cell r="D1608" t="str">
            <v>Not A &amp; G</v>
          </cell>
          <cell r="E1608">
            <v>7169</v>
          </cell>
          <cell r="F1608" t="str">
            <v>Dsbn - Wingate Supv/Design</v>
          </cell>
          <cell r="G1608" t="str">
            <v>XM</v>
          </cell>
          <cell r="H1608" t="str">
            <v>I</v>
          </cell>
          <cell r="I1608" t="str">
            <v>01MD5</v>
          </cell>
          <cell r="J1608" t="str">
            <v>CUSTOMER PROJECT MGR II</v>
          </cell>
          <cell r="K1608">
            <v>3</v>
          </cell>
          <cell r="L1608">
            <v>23.33</v>
          </cell>
          <cell r="M1608">
            <v>69.989999999999995</v>
          </cell>
          <cell r="N1608" t="str">
            <v>Spv/Sup</v>
          </cell>
          <cell r="O1608">
            <v>0</v>
          </cell>
          <cell r="P1608">
            <v>69.989999999999995</v>
          </cell>
          <cell r="Q1608">
            <v>0</v>
          </cell>
          <cell r="R1608">
            <v>0</v>
          </cell>
          <cell r="S1608">
            <v>0</v>
          </cell>
        </row>
        <row r="1609">
          <cell r="B1609" t="str">
            <v>Power Systems</v>
          </cell>
          <cell r="C1609">
            <v>711</v>
          </cell>
          <cell r="D1609" t="str">
            <v>Not A &amp; G</v>
          </cell>
          <cell r="E1609">
            <v>7169</v>
          </cell>
          <cell r="F1609" t="str">
            <v>Dsbn - Wingate Supv/Design</v>
          </cell>
          <cell r="G1609" t="str">
            <v>XM</v>
          </cell>
          <cell r="H1609" t="str">
            <v>I</v>
          </cell>
          <cell r="I1609" t="str">
            <v>01MD6</v>
          </cell>
          <cell r="J1609" t="str">
            <v>CUSTOMER PROJECT MGR I</v>
          </cell>
          <cell r="K1609">
            <v>1</v>
          </cell>
          <cell r="L1609">
            <v>24.26</v>
          </cell>
          <cell r="M1609">
            <v>24.26</v>
          </cell>
          <cell r="N1609" t="str">
            <v>Spv/Sup</v>
          </cell>
          <cell r="O1609">
            <v>0</v>
          </cell>
          <cell r="P1609">
            <v>24.26</v>
          </cell>
          <cell r="Q1609">
            <v>0</v>
          </cell>
          <cell r="R1609">
            <v>0</v>
          </cell>
          <cell r="S1609">
            <v>0</v>
          </cell>
        </row>
        <row r="1610">
          <cell r="B1610" t="str">
            <v>Power Systems</v>
          </cell>
          <cell r="C1610">
            <v>711</v>
          </cell>
          <cell r="D1610" t="str">
            <v>Not A &amp; G</v>
          </cell>
          <cell r="E1610">
            <v>7169</v>
          </cell>
          <cell r="F1610" t="str">
            <v>Dsbn - Wingate Supv/Design</v>
          </cell>
          <cell r="G1610" t="str">
            <v>XM</v>
          </cell>
          <cell r="H1610" t="str">
            <v>I</v>
          </cell>
          <cell r="I1610" t="str">
            <v>01MD6</v>
          </cell>
          <cell r="J1610" t="str">
            <v>CUSTOMER PROJECT MGR I</v>
          </cell>
          <cell r="K1610">
            <v>1</v>
          </cell>
          <cell r="L1610">
            <v>25.36</v>
          </cell>
          <cell r="M1610">
            <v>25.36</v>
          </cell>
          <cell r="N1610" t="str">
            <v>Spv/Sup</v>
          </cell>
          <cell r="O1610">
            <v>0</v>
          </cell>
          <cell r="P1610">
            <v>25.36</v>
          </cell>
          <cell r="Q1610">
            <v>0</v>
          </cell>
          <cell r="R1610">
            <v>0</v>
          </cell>
          <cell r="S1610">
            <v>0</v>
          </cell>
        </row>
        <row r="1611">
          <cell r="B1611" t="str">
            <v>Power Systems</v>
          </cell>
          <cell r="C1611">
            <v>711</v>
          </cell>
          <cell r="D1611" t="str">
            <v>Not A &amp; G</v>
          </cell>
          <cell r="E1611">
            <v>7169</v>
          </cell>
          <cell r="F1611" t="str">
            <v>Dsbn - Wingate Supv/Design</v>
          </cell>
          <cell r="G1611" t="str">
            <v>XM</v>
          </cell>
          <cell r="H1611" t="str">
            <v>I</v>
          </cell>
          <cell r="I1611" t="str">
            <v>01MD6</v>
          </cell>
          <cell r="J1611" t="str">
            <v>CUSTOMER PROJECT MGR I</v>
          </cell>
          <cell r="K1611">
            <v>1</v>
          </cell>
          <cell r="L1611">
            <v>25.48</v>
          </cell>
          <cell r="M1611">
            <v>25.48</v>
          </cell>
          <cell r="N1611" t="str">
            <v>Spv/Sup</v>
          </cell>
          <cell r="O1611">
            <v>0</v>
          </cell>
          <cell r="P1611">
            <v>25.48</v>
          </cell>
          <cell r="Q1611">
            <v>0</v>
          </cell>
          <cell r="R1611">
            <v>0</v>
          </cell>
          <cell r="S1611">
            <v>0</v>
          </cell>
        </row>
        <row r="1612">
          <cell r="B1612" t="str">
            <v>Power Systems</v>
          </cell>
          <cell r="C1612">
            <v>711</v>
          </cell>
          <cell r="D1612" t="str">
            <v>Not A &amp; G</v>
          </cell>
          <cell r="E1612">
            <v>7169</v>
          </cell>
          <cell r="F1612" t="str">
            <v>Dsbn - Wingate Supv/Design</v>
          </cell>
          <cell r="G1612" t="str">
            <v>XM</v>
          </cell>
          <cell r="H1612" t="str">
            <v>I</v>
          </cell>
          <cell r="I1612" t="str">
            <v>01MD6</v>
          </cell>
          <cell r="J1612" t="str">
            <v>CUSTOMER PROJECT MGR I</v>
          </cell>
          <cell r="K1612">
            <v>1</v>
          </cell>
          <cell r="L1612">
            <v>25.89</v>
          </cell>
          <cell r="M1612">
            <v>25.89</v>
          </cell>
          <cell r="N1612" t="str">
            <v>Spv/Sup</v>
          </cell>
          <cell r="O1612">
            <v>0</v>
          </cell>
          <cell r="P1612">
            <v>25.89</v>
          </cell>
          <cell r="Q1612">
            <v>0</v>
          </cell>
          <cell r="R1612">
            <v>0</v>
          </cell>
          <cell r="S1612">
            <v>0</v>
          </cell>
        </row>
        <row r="1613">
          <cell r="B1613" t="str">
            <v>Power Systems</v>
          </cell>
          <cell r="C1613">
            <v>711</v>
          </cell>
          <cell r="D1613" t="str">
            <v>Not A &amp; G</v>
          </cell>
          <cell r="E1613">
            <v>7169</v>
          </cell>
          <cell r="F1613" t="str">
            <v>Dsbn - Wingate Supv/Design</v>
          </cell>
          <cell r="G1613" t="str">
            <v>XM</v>
          </cell>
          <cell r="H1613" t="str">
            <v>I</v>
          </cell>
          <cell r="I1613" t="str">
            <v>01MD7</v>
          </cell>
          <cell r="J1613" t="str">
            <v>CUSTOMER PROJECT MGR</v>
          </cell>
          <cell r="K1613">
            <v>1</v>
          </cell>
          <cell r="L1613">
            <v>28.25</v>
          </cell>
          <cell r="M1613">
            <v>28.25</v>
          </cell>
          <cell r="N1613" t="str">
            <v>Spv/Sup</v>
          </cell>
          <cell r="O1613">
            <v>0</v>
          </cell>
          <cell r="P1613">
            <v>28.25</v>
          </cell>
          <cell r="Q1613">
            <v>0</v>
          </cell>
          <cell r="R1613">
            <v>0</v>
          </cell>
          <cell r="S1613">
            <v>0</v>
          </cell>
        </row>
        <row r="1614">
          <cell r="B1614" t="str">
            <v>Power Systems</v>
          </cell>
          <cell r="C1614">
            <v>711</v>
          </cell>
          <cell r="D1614" t="str">
            <v>Not A &amp; G</v>
          </cell>
          <cell r="E1614">
            <v>7169</v>
          </cell>
          <cell r="F1614" t="str">
            <v>Dsbn - Wingate Supv/Design</v>
          </cell>
          <cell r="G1614" t="str">
            <v>XM</v>
          </cell>
          <cell r="H1614" t="str">
            <v>I</v>
          </cell>
          <cell r="I1614" t="str">
            <v>01ME6</v>
          </cell>
          <cell r="J1614" t="str">
            <v>PROJECT DESIGNER II</v>
          </cell>
          <cell r="K1614">
            <v>1</v>
          </cell>
          <cell r="L1614">
            <v>23.28</v>
          </cell>
          <cell r="M1614">
            <v>23.28</v>
          </cell>
          <cell r="N1614" t="str">
            <v>Spv/Sup</v>
          </cell>
          <cell r="O1614">
            <v>0</v>
          </cell>
          <cell r="P1614">
            <v>23.28</v>
          </cell>
          <cell r="Q1614">
            <v>0</v>
          </cell>
          <cell r="R1614">
            <v>0</v>
          </cell>
          <cell r="S1614">
            <v>0</v>
          </cell>
        </row>
        <row r="1615">
          <cell r="B1615" t="str">
            <v>Power Systems</v>
          </cell>
          <cell r="C1615">
            <v>711</v>
          </cell>
          <cell r="D1615" t="str">
            <v>Not A &amp; G</v>
          </cell>
          <cell r="E1615">
            <v>7169</v>
          </cell>
          <cell r="F1615" t="str">
            <v>Dsbn - Wingate Supv/Design</v>
          </cell>
          <cell r="G1615" t="str">
            <v>XM</v>
          </cell>
          <cell r="H1615" t="str">
            <v>I</v>
          </cell>
          <cell r="I1615" t="str">
            <v>01ME6</v>
          </cell>
          <cell r="J1615" t="str">
            <v>PROJECT DESIGNER II</v>
          </cell>
          <cell r="K1615">
            <v>2</v>
          </cell>
          <cell r="L1615">
            <v>23.33</v>
          </cell>
          <cell r="M1615">
            <v>46.66</v>
          </cell>
          <cell r="N1615" t="str">
            <v>Spv/Sup</v>
          </cell>
          <cell r="O1615">
            <v>0</v>
          </cell>
          <cell r="P1615">
            <v>46.66</v>
          </cell>
          <cell r="Q1615">
            <v>0</v>
          </cell>
          <cell r="R1615">
            <v>0</v>
          </cell>
          <cell r="S1615">
            <v>0</v>
          </cell>
        </row>
        <row r="1616">
          <cell r="B1616" t="str">
            <v>Power Systems</v>
          </cell>
          <cell r="C1616">
            <v>711</v>
          </cell>
          <cell r="D1616" t="str">
            <v>Not A &amp; G</v>
          </cell>
          <cell r="E1616">
            <v>7169</v>
          </cell>
          <cell r="F1616" t="str">
            <v>Dsbn - Wingate Supv/Design</v>
          </cell>
          <cell r="G1616" t="str">
            <v>XM</v>
          </cell>
          <cell r="H1616" t="str">
            <v>S</v>
          </cell>
          <cell r="I1616" t="str">
            <v>01MP5</v>
          </cell>
          <cell r="J1616" t="str">
            <v>DISTRIBUTION SUPV II</v>
          </cell>
          <cell r="K1616">
            <v>1</v>
          </cell>
          <cell r="L1616">
            <v>36.659999999999997</v>
          </cell>
          <cell r="M1616">
            <v>36.659999999999997</v>
          </cell>
          <cell r="N1616" t="str">
            <v>Spv/Sup</v>
          </cell>
          <cell r="O1616">
            <v>0</v>
          </cell>
          <cell r="P1616">
            <v>36.659999999999997</v>
          </cell>
          <cell r="Q1616">
            <v>0</v>
          </cell>
          <cell r="R1616">
            <v>0</v>
          </cell>
          <cell r="S1616">
            <v>0</v>
          </cell>
        </row>
        <row r="1617">
          <cell r="B1617" t="str">
            <v>Power Systems</v>
          </cell>
          <cell r="C1617">
            <v>711</v>
          </cell>
          <cell r="D1617" t="str">
            <v>Not A &amp; G</v>
          </cell>
          <cell r="E1617">
            <v>7169</v>
          </cell>
          <cell r="F1617" t="str">
            <v>Dsbn - Wingate Supv/Design</v>
          </cell>
          <cell r="G1617" t="str">
            <v>XM</v>
          </cell>
          <cell r="H1617" t="str">
            <v>S</v>
          </cell>
          <cell r="I1617" t="str">
            <v>01MP5</v>
          </cell>
          <cell r="J1617" t="str">
            <v>DISTRIBUTION SUPV II</v>
          </cell>
          <cell r="K1617">
            <v>1</v>
          </cell>
          <cell r="L1617">
            <v>36.799999999999997</v>
          </cell>
          <cell r="M1617">
            <v>36.799999999999997</v>
          </cell>
          <cell r="N1617" t="str">
            <v>Spv/Sup</v>
          </cell>
          <cell r="O1617">
            <v>0</v>
          </cell>
          <cell r="P1617">
            <v>36.799999999999997</v>
          </cell>
          <cell r="Q1617">
            <v>0</v>
          </cell>
          <cell r="R1617">
            <v>0</v>
          </cell>
          <cell r="S1617">
            <v>0</v>
          </cell>
        </row>
        <row r="1618">
          <cell r="B1618" t="str">
            <v>Power Systems</v>
          </cell>
          <cell r="C1618">
            <v>711</v>
          </cell>
          <cell r="D1618" t="str">
            <v>Not A &amp; G</v>
          </cell>
          <cell r="E1618">
            <v>7169</v>
          </cell>
          <cell r="F1618" t="str">
            <v>Dsbn - Wingate Supv/Design</v>
          </cell>
          <cell r="G1618" t="str">
            <v>XM</v>
          </cell>
          <cell r="H1618" t="str">
            <v>S</v>
          </cell>
          <cell r="I1618" t="str">
            <v>01MP5</v>
          </cell>
          <cell r="J1618" t="str">
            <v>DISTRIBUTION SUPV II</v>
          </cell>
          <cell r="K1618">
            <v>1</v>
          </cell>
          <cell r="L1618">
            <v>38.58</v>
          </cell>
          <cell r="M1618">
            <v>38.58</v>
          </cell>
          <cell r="N1618" t="str">
            <v>Spv/Sup</v>
          </cell>
          <cell r="O1618">
            <v>0</v>
          </cell>
          <cell r="P1618">
            <v>38.58</v>
          </cell>
          <cell r="Q1618">
            <v>0</v>
          </cell>
          <cell r="R1618">
            <v>0</v>
          </cell>
          <cell r="S1618">
            <v>0</v>
          </cell>
        </row>
        <row r="1619">
          <cell r="B1619" t="str">
            <v>Power Systems</v>
          </cell>
          <cell r="C1619">
            <v>711</v>
          </cell>
          <cell r="D1619" t="str">
            <v>Not A &amp; G</v>
          </cell>
          <cell r="E1619">
            <v>7169</v>
          </cell>
          <cell r="F1619" t="str">
            <v>Dsbn - Wingate Supv/Design</v>
          </cell>
          <cell r="G1619" t="str">
            <v>XM</v>
          </cell>
          <cell r="H1619" t="str">
            <v>S</v>
          </cell>
          <cell r="I1619" t="str">
            <v>01MQ5</v>
          </cell>
          <cell r="J1619" t="str">
            <v>DISTRIBUTION SUPV III</v>
          </cell>
          <cell r="K1619">
            <v>1</v>
          </cell>
          <cell r="L1619">
            <v>30.15</v>
          </cell>
          <cell r="M1619">
            <v>30.15</v>
          </cell>
          <cell r="N1619" t="str">
            <v>Spv/Sup</v>
          </cell>
          <cell r="O1619">
            <v>0</v>
          </cell>
          <cell r="P1619">
            <v>30.15</v>
          </cell>
          <cell r="Q1619">
            <v>0</v>
          </cell>
          <cell r="R1619">
            <v>0</v>
          </cell>
          <cell r="S1619">
            <v>0</v>
          </cell>
        </row>
        <row r="1620">
          <cell r="B1620" t="str">
            <v>Power Systems</v>
          </cell>
          <cell r="C1620">
            <v>711</v>
          </cell>
          <cell r="D1620" t="str">
            <v>Not A &amp; G</v>
          </cell>
          <cell r="E1620">
            <v>7169</v>
          </cell>
          <cell r="F1620" t="str">
            <v>Dsbn - Wingate Supv/Design</v>
          </cell>
          <cell r="G1620" t="str">
            <v>XM</v>
          </cell>
          <cell r="H1620" t="str">
            <v>S</v>
          </cell>
          <cell r="I1620" t="str">
            <v>01MQ5</v>
          </cell>
          <cell r="J1620" t="str">
            <v>DISTRIBUTION SUPV III</v>
          </cell>
          <cell r="K1620">
            <v>1</v>
          </cell>
          <cell r="L1620">
            <v>33.25</v>
          </cell>
          <cell r="M1620">
            <v>33.25</v>
          </cell>
          <cell r="N1620" t="str">
            <v>Spv/Sup</v>
          </cell>
          <cell r="O1620">
            <v>0</v>
          </cell>
          <cell r="P1620">
            <v>33.25</v>
          </cell>
          <cell r="Q1620">
            <v>0</v>
          </cell>
          <cell r="R1620">
            <v>0</v>
          </cell>
          <cell r="S1620">
            <v>0</v>
          </cell>
        </row>
        <row r="1621">
          <cell r="B1621" t="str">
            <v>Power Systems</v>
          </cell>
          <cell r="C1621">
            <v>711</v>
          </cell>
          <cell r="D1621" t="str">
            <v>Not A &amp; G</v>
          </cell>
          <cell r="E1621">
            <v>7169</v>
          </cell>
          <cell r="F1621" t="str">
            <v>Dsbn - Wingate Supv/Design</v>
          </cell>
          <cell r="G1621" t="str">
            <v>NB</v>
          </cell>
          <cell r="H1621" t="str">
            <v>I</v>
          </cell>
          <cell r="I1621" t="str">
            <v>01X63</v>
          </cell>
          <cell r="J1621" t="str">
            <v>ADMINISTRATIVE SPECIALIST I</v>
          </cell>
          <cell r="K1621">
            <v>1</v>
          </cell>
          <cell r="L1621">
            <v>17.11</v>
          </cell>
          <cell r="M1621">
            <v>17.11</v>
          </cell>
          <cell r="N1621" t="str">
            <v>Spv/Sup</v>
          </cell>
          <cell r="O1621">
            <v>0</v>
          </cell>
          <cell r="P1621">
            <v>17.11</v>
          </cell>
          <cell r="Q1621">
            <v>0</v>
          </cell>
          <cell r="R1621">
            <v>0</v>
          </cell>
          <cell r="S1621">
            <v>0</v>
          </cell>
        </row>
        <row r="1622">
          <cell r="B1622" t="str">
            <v>Power Systems</v>
          </cell>
          <cell r="C1622">
            <v>711</v>
          </cell>
          <cell r="D1622" t="str">
            <v>Not A &amp; G</v>
          </cell>
          <cell r="E1622">
            <v>7169</v>
          </cell>
          <cell r="F1622" t="str">
            <v>Dsbn - Wingate Supv/Design</v>
          </cell>
          <cell r="G1622" t="str">
            <v>NB</v>
          </cell>
          <cell r="H1622" t="str">
            <v>I</v>
          </cell>
          <cell r="I1622" t="str">
            <v>01X63</v>
          </cell>
          <cell r="J1622" t="str">
            <v>ADMINISTRATIVE SPECIALIST I</v>
          </cell>
          <cell r="K1622">
            <v>1</v>
          </cell>
          <cell r="L1622">
            <v>19.61</v>
          </cell>
          <cell r="M1622">
            <v>19.61</v>
          </cell>
          <cell r="N1622" t="str">
            <v>Spv/Sup</v>
          </cell>
          <cell r="O1622">
            <v>0</v>
          </cell>
          <cell r="P1622">
            <v>19.61</v>
          </cell>
          <cell r="Q1622">
            <v>0</v>
          </cell>
          <cell r="R1622">
            <v>0</v>
          </cell>
          <cell r="S1622">
            <v>0</v>
          </cell>
        </row>
        <row r="1623">
          <cell r="B1623" t="str">
            <v>Power Systems</v>
          </cell>
          <cell r="C1623">
            <v>711</v>
          </cell>
          <cell r="D1623" t="str">
            <v>Not A &amp; G</v>
          </cell>
          <cell r="E1623">
            <v>7169</v>
          </cell>
          <cell r="F1623" t="str">
            <v>Dsbn - Wingate Supv/Design</v>
          </cell>
          <cell r="G1623" t="str">
            <v>NB</v>
          </cell>
          <cell r="H1623" t="str">
            <v>I</v>
          </cell>
          <cell r="I1623" t="str">
            <v>01X64</v>
          </cell>
          <cell r="J1623" t="str">
            <v>ADMINISTRATIVE TECHNICIAN</v>
          </cell>
          <cell r="K1623">
            <v>1</v>
          </cell>
          <cell r="L1623">
            <v>19.53</v>
          </cell>
          <cell r="M1623">
            <v>19.53</v>
          </cell>
          <cell r="N1623" t="str">
            <v>Spv/Sup</v>
          </cell>
          <cell r="O1623">
            <v>0</v>
          </cell>
          <cell r="P1623">
            <v>19.53</v>
          </cell>
          <cell r="Q1623">
            <v>0</v>
          </cell>
          <cell r="R1623">
            <v>0</v>
          </cell>
          <cell r="S1623">
            <v>0</v>
          </cell>
        </row>
        <row r="1624">
          <cell r="B1624" t="str">
            <v>Power Systems</v>
          </cell>
          <cell r="C1624">
            <v>711</v>
          </cell>
          <cell r="D1624" t="str">
            <v>Not A &amp; G</v>
          </cell>
          <cell r="E1624">
            <v>7169</v>
          </cell>
          <cell r="F1624" t="str">
            <v>Dsbn - Wingate Supv/Design</v>
          </cell>
          <cell r="G1624" t="str">
            <v>NB</v>
          </cell>
          <cell r="H1624" t="str">
            <v>I</v>
          </cell>
          <cell r="I1624" t="str">
            <v>01XE4</v>
          </cell>
          <cell r="J1624" t="str">
            <v>DISTRIBUTION ENGINEERING TECHN</v>
          </cell>
          <cell r="K1624">
            <v>1</v>
          </cell>
          <cell r="L1624">
            <v>19.54</v>
          </cell>
          <cell r="M1624">
            <v>19.54</v>
          </cell>
          <cell r="N1624" t="str">
            <v>Spv/Sup</v>
          </cell>
          <cell r="O1624">
            <v>0</v>
          </cell>
          <cell r="P1624">
            <v>19.54</v>
          </cell>
          <cell r="Q1624">
            <v>0</v>
          </cell>
          <cell r="R1624">
            <v>0</v>
          </cell>
          <cell r="S1624">
            <v>0</v>
          </cell>
        </row>
        <row r="1625">
          <cell r="B1625" t="str">
            <v>Power Systems</v>
          </cell>
          <cell r="C1625">
            <v>711</v>
          </cell>
          <cell r="D1625" t="str">
            <v>Not A &amp; G</v>
          </cell>
          <cell r="E1625">
            <v>7169</v>
          </cell>
          <cell r="F1625" t="str">
            <v>Dsbn - Wingate Supv/Design</v>
          </cell>
          <cell r="G1625" t="str">
            <v>BU</v>
          </cell>
          <cell r="H1625" t="str">
            <v>I</v>
          </cell>
          <cell r="I1625" t="str">
            <v>05E37</v>
          </cell>
          <cell r="J1625" t="str">
            <v>GROUND WORKER - EARLY</v>
          </cell>
          <cell r="K1625">
            <v>1</v>
          </cell>
          <cell r="L1625">
            <v>23.45</v>
          </cell>
          <cell r="M1625">
            <v>23.45</v>
          </cell>
          <cell r="N1625" t="str">
            <v>Line</v>
          </cell>
          <cell r="O1625">
            <v>0</v>
          </cell>
          <cell r="P1625">
            <v>0</v>
          </cell>
          <cell r="Q1625">
            <v>0</v>
          </cell>
          <cell r="R1625">
            <v>23.45</v>
          </cell>
          <cell r="S1625">
            <v>0</v>
          </cell>
        </row>
        <row r="1626">
          <cell r="B1626" t="str">
            <v>Power Systems</v>
          </cell>
          <cell r="C1626">
            <v>711</v>
          </cell>
          <cell r="D1626" t="str">
            <v>Not A &amp; G</v>
          </cell>
          <cell r="E1626">
            <v>7169</v>
          </cell>
          <cell r="F1626" t="str">
            <v>Dsbn - Wingate Supv/Design</v>
          </cell>
          <cell r="G1626" t="str">
            <v>BU</v>
          </cell>
          <cell r="H1626" t="str">
            <v>I</v>
          </cell>
          <cell r="I1626" t="str">
            <v>05E44</v>
          </cell>
          <cell r="J1626" t="str">
            <v>APPR LINE SPEC - EARLY</v>
          </cell>
          <cell r="K1626">
            <v>1</v>
          </cell>
          <cell r="L1626">
            <v>19.77</v>
          </cell>
          <cell r="M1626">
            <v>19.77</v>
          </cell>
          <cell r="N1626" t="str">
            <v>Line</v>
          </cell>
          <cell r="O1626">
            <v>0</v>
          </cell>
          <cell r="P1626">
            <v>0</v>
          </cell>
          <cell r="Q1626">
            <v>0</v>
          </cell>
          <cell r="R1626">
            <v>19.77</v>
          </cell>
          <cell r="S1626">
            <v>0</v>
          </cell>
        </row>
        <row r="1627">
          <cell r="B1627" t="str">
            <v>Power Systems</v>
          </cell>
          <cell r="C1627">
            <v>711</v>
          </cell>
          <cell r="D1627" t="str">
            <v>Not A &amp; G</v>
          </cell>
          <cell r="E1627">
            <v>7169</v>
          </cell>
          <cell r="F1627" t="str">
            <v>Dsbn - Wingate Supv/Design</v>
          </cell>
          <cell r="G1627" t="str">
            <v>BU</v>
          </cell>
          <cell r="H1627" t="str">
            <v>I</v>
          </cell>
          <cell r="I1627" t="str">
            <v>05E53</v>
          </cell>
          <cell r="J1627" t="str">
            <v>TRUCK ATTENDANT EARLY</v>
          </cell>
          <cell r="K1627">
            <v>1</v>
          </cell>
          <cell r="L1627">
            <v>27.37</v>
          </cell>
          <cell r="M1627">
            <v>27.37</v>
          </cell>
          <cell r="N1627" t="str">
            <v>Barg Unit Supp</v>
          </cell>
          <cell r="O1627">
            <v>0</v>
          </cell>
          <cell r="P1627">
            <v>0</v>
          </cell>
          <cell r="Q1627">
            <v>27.37</v>
          </cell>
          <cell r="R1627">
            <v>0</v>
          </cell>
          <cell r="S1627">
            <v>0</v>
          </cell>
        </row>
        <row r="1628">
          <cell r="B1628" t="str">
            <v>Power Systems</v>
          </cell>
          <cell r="C1628">
            <v>451</v>
          </cell>
          <cell r="D1628" t="str">
            <v>Not A &amp; G</v>
          </cell>
          <cell r="E1628">
            <v>4519</v>
          </cell>
          <cell r="F1628" t="str">
            <v>Dsbn - Wpb Supvs &amp; Designer</v>
          </cell>
          <cell r="G1628" t="str">
            <v>XM</v>
          </cell>
          <cell r="H1628" t="str">
            <v>S</v>
          </cell>
          <cell r="I1628" t="str">
            <v>01M05</v>
          </cell>
          <cell r="J1628" t="str">
            <v>DISTRIBUTION SUPV I</v>
          </cell>
          <cell r="K1628">
            <v>1</v>
          </cell>
          <cell r="L1628">
            <v>38.69</v>
          </cell>
          <cell r="M1628">
            <v>38.69</v>
          </cell>
          <cell r="N1628" t="str">
            <v>Spv/Sup</v>
          </cell>
          <cell r="O1628">
            <v>0</v>
          </cell>
          <cell r="P1628">
            <v>38.69</v>
          </cell>
          <cell r="Q1628">
            <v>0</v>
          </cell>
          <cell r="R1628">
            <v>0</v>
          </cell>
          <cell r="S1628">
            <v>0</v>
          </cell>
        </row>
        <row r="1629">
          <cell r="B1629" t="str">
            <v>Power Systems</v>
          </cell>
          <cell r="C1629">
            <v>451</v>
          </cell>
          <cell r="D1629" t="str">
            <v>Not A &amp; G</v>
          </cell>
          <cell r="E1629">
            <v>4519</v>
          </cell>
          <cell r="F1629" t="str">
            <v>Dsbn - Wpb Supvs &amp; Designer</v>
          </cell>
          <cell r="G1629" t="str">
            <v>XM</v>
          </cell>
          <cell r="H1629" t="str">
            <v>S</v>
          </cell>
          <cell r="I1629" t="str">
            <v>01M05</v>
          </cell>
          <cell r="J1629" t="str">
            <v>DISTRIBUTION SUPV I</v>
          </cell>
          <cell r="K1629">
            <v>1</v>
          </cell>
          <cell r="L1629">
            <v>40.700000000000003</v>
          </cell>
          <cell r="M1629">
            <v>40.700000000000003</v>
          </cell>
          <cell r="N1629" t="str">
            <v>Spv/Sup</v>
          </cell>
          <cell r="O1629">
            <v>0</v>
          </cell>
          <cell r="P1629">
            <v>40.700000000000003</v>
          </cell>
          <cell r="Q1629">
            <v>0</v>
          </cell>
          <cell r="R1629">
            <v>0</v>
          </cell>
          <cell r="S1629">
            <v>0</v>
          </cell>
        </row>
        <row r="1630">
          <cell r="B1630" t="str">
            <v>Power Systems</v>
          </cell>
          <cell r="C1630">
            <v>451</v>
          </cell>
          <cell r="D1630" t="str">
            <v>Not A &amp; G</v>
          </cell>
          <cell r="E1630">
            <v>4519</v>
          </cell>
          <cell r="F1630" t="str">
            <v>Dsbn - Wpb Supvs &amp; Designer</v>
          </cell>
          <cell r="G1630" t="str">
            <v>XM</v>
          </cell>
          <cell r="H1630" t="str">
            <v>S</v>
          </cell>
          <cell r="I1630" t="str">
            <v>01M05</v>
          </cell>
          <cell r="J1630" t="str">
            <v>DISTRIBUTION SUPV I</v>
          </cell>
          <cell r="K1630">
            <v>1</v>
          </cell>
          <cell r="L1630">
            <v>41.43</v>
          </cell>
          <cell r="M1630">
            <v>41.43</v>
          </cell>
          <cell r="N1630" t="str">
            <v>Spv/Sup</v>
          </cell>
          <cell r="O1630">
            <v>0</v>
          </cell>
          <cell r="P1630">
            <v>41.43</v>
          </cell>
          <cell r="Q1630">
            <v>0</v>
          </cell>
          <cell r="R1630">
            <v>0</v>
          </cell>
          <cell r="S1630">
            <v>0</v>
          </cell>
        </row>
        <row r="1631">
          <cell r="B1631" t="str">
            <v>Power Systems</v>
          </cell>
          <cell r="C1631">
            <v>451</v>
          </cell>
          <cell r="D1631" t="str">
            <v>Not A &amp; G</v>
          </cell>
          <cell r="E1631">
            <v>4519</v>
          </cell>
          <cell r="F1631" t="str">
            <v>Dsbn - Wpb Supvs &amp; Designer</v>
          </cell>
          <cell r="G1631" t="str">
            <v>XM</v>
          </cell>
          <cell r="H1631" t="str">
            <v>I</v>
          </cell>
          <cell r="I1631" t="str">
            <v>01MAA</v>
          </cell>
          <cell r="J1631" t="str">
            <v>SR SYSTEM PROJECT MGR</v>
          </cell>
          <cell r="K1631">
            <v>1</v>
          </cell>
          <cell r="L1631">
            <v>32.18</v>
          </cell>
          <cell r="M1631">
            <v>32.18</v>
          </cell>
          <cell r="N1631" t="str">
            <v>Spv/Sup</v>
          </cell>
          <cell r="O1631">
            <v>0</v>
          </cell>
          <cell r="P1631">
            <v>32.18</v>
          </cell>
          <cell r="Q1631">
            <v>0</v>
          </cell>
          <cell r="R1631">
            <v>0</v>
          </cell>
          <cell r="S1631">
            <v>0</v>
          </cell>
        </row>
        <row r="1632">
          <cell r="B1632" t="str">
            <v>Power Systems</v>
          </cell>
          <cell r="C1632">
            <v>451</v>
          </cell>
          <cell r="D1632" t="str">
            <v>Not A &amp; G</v>
          </cell>
          <cell r="E1632">
            <v>4519</v>
          </cell>
          <cell r="F1632" t="str">
            <v>Dsbn - Wpb Supvs &amp; Designer</v>
          </cell>
          <cell r="G1632" t="str">
            <v>XM</v>
          </cell>
          <cell r="H1632" t="str">
            <v>I</v>
          </cell>
          <cell r="I1632" t="str">
            <v>01MAA</v>
          </cell>
          <cell r="J1632" t="str">
            <v>SR SYSTEM PROJECT MGR</v>
          </cell>
          <cell r="K1632">
            <v>1</v>
          </cell>
          <cell r="L1632">
            <v>33.28</v>
          </cell>
          <cell r="M1632">
            <v>33.28</v>
          </cell>
          <cell r="N1632" t="str">
            <v>Spv/Sup</v>
          </cell>
          <cell r="O1632">
            <v>0</v>
          </cell>
          <cell r="P1632">
            <v>33.28</v>
          </cell>
          <cell r="Q1632">
            <v>0</v>
          </cell>
          <cell r="R1632">
            <v>0</v>
          </cell>
          <cell r="S1632">
            <v>0</v>
          </cell>
        </row>
        <row r="1633">
          <cell r="B1633" t="str">
            <v>Power Systems</v>
          </cell>
          <cell r="C1633">
            <v>451</v>
          </cell>
          <cell r="D1633" t="str">
            <v>Not A &amp; G</v>
          </cell>
          <cell r="E1633">
            <v>4519</v>
          </cell>
          <cell r="F1633" t="str">
            <v>Dsbn - Wpb Supvs &amp; Designer</v>
          </cell>
          <cell r="G1633" t="str">
            <v>XM</v>
          </cell>
          <cell r="H1633" t="str">
            <v>I</v>
          </cell>
          <cell r="I1633" t="str">
            <v>01MAA</v>
          </cell>
          <cell r="J1633" t="str">
            <v>SR SYSTEM PROJECT MGR</v>
          </cell>
          <cell r="K1633">
            <v>1</v>
          </cell>
          <cell r="L1633">
            <v>33.33</v>
          </cell>
          <cell r="M1633">
            <v>33.33</v>
          </cell>
          <cell r="N1633" t="str">
            <v>Spv/Sup</v>
          </cell>
          <cell r="O1633">
            <v>0</v>
          </cell>
          <cell r="P1633">
            <v>33.33</v>
          </cell>
          <cell r="Q1633">
            <v>0</v>
          </cell>
          <cell r="R1633">
            <v>0</v>
          </cell>
          <cell r="S1633">
            <v>0</v>
          </cell>
        </row>
        <row r="1634">
          <cell r="B1634" t="str">
            <v>Power Systems</v>
          </cell>
          <cell r="C1634">
            <v>451</v>
          </cell>
          <cell r="D1634" t="str">
            <v>Not A &amp; G</v>
          </cell>
          <cell r="E1634">
            <v>4519</v>
          </cell>
          <cell r="F1634" t="str">
            <v>Dsbn - Wpb Supvs &amp; Designer</v>
          </cell>
          <cell r="G1634" t="str">
            <v>XM</v>
          </cell>
          <cell r="H1634" t="str">
            <v>I</v>
          </cell>
          <cell r="I1634" t="str">
            <v>01MAA</v>
          </cell>
          <cell r="J1634" t="str">
            <v>SR SYSTEM PROJECT MGR</v>
          </cell>
          <cell r="K1634">
            <v>1</v>
          </cell>
          <cell r="L1634">
            <v>33.43</v>
          </cell>
          <cell r="M1634">
            <v>33.43</v>
          </cell>
          <cell r="N1634" t="str">
            <v>Spv/Sup</v>
          </cell>
          <cell r="O1634">
            <v>0</v>
          </cell>
          <cell r="P1634">
            <v>33.43</v>
          </cell>
          <cell r="Q1634">
            <v>0</v>
          </cell>
          <cell r="R1634">
            <v>0</v>
          </cell>
          <cell r="S1634">
            <v>0</v>
          </cell>
        </row>
        <row r="1635">
          <cell r="B1635" t="str">
            <v>Power Systems</v>
          </cell>
          <cell r="C1635">
            <v>451</v>
          </cell>
          <cell r="D1635" t="str">
            <v>Not A &amp; G</v>
          </cell>
          <cell r="E1635">
            <v>4519</v>
          </cell>
          <cell r="F1635" t="str">
            <v>Dsbn - Wpb Supvs &amp; Designer</v>
          </cell>
          <cell r="G1635" t="str">
            <v>XM</v>
          </cell>
          <cell r="H1635" t="str">
            <v>I</v>
          </cell>
          <cell r="I1635" t="str">
            <v>01MAA</v>
          </cell>
          <cell r="J1635" t="str">
            <v>SR SYSTEM PROJECT MGR</v>
          </cell>
          <cell r="K1635">
            <v>1</v>
          </cell>
          <cell r="L1635">
            <v>33.51</v>
          </cell>
          <cell r="M1635">
            <v>33.51</v>
          </cell>
          <cell r="N1635" t="str">
            <v>Spv/Sup</v>
          </cell>
          <cell r="O1635">
            <v>0</v>
          </cell>
          <cell r="P1635">
            <v>33.51</v>
          </cell>
          <cell r="Q1635">
            <v>0</v>
          </cell>
          <cell r="R1635">
            <v>0</v>
          </cell>
          <cell r="S1635">
            <v>0</v>
          </cell>
        </row>
        <row r="1636">
          <cell r="B1636" t="str">
            <v>Power Systems</v>
          </cell>
          <cell r="C1636">
            <v>451</v>
          </cell>
          <cell r="D1636" t="str">
            <v>Not A &amp; G</v>
          </cell>
          <cell r="E1636">
            <v>4519</v>
          </cell>
          <cell r="F1636" t="str">
            <v>Dsbn - Wpb Supvs &amp; Designer</v>
          </cell>
          <cell r="G1636" t="str">
            <v>XM</v>
          </cell>
          <cell r="H1636" t="str">
            <v>I</v>
          </cell>
          <cell r="I1636" t="str">
            <v>01MC6</v>
          </cell>
          <cell r="J1636" t="str">
            <v>PROJECT DESIGNER I</v>
          </cell>
          <cell r="K1636">
            <v>1</v>
          </cell>
          <cell r="L1636">
            <v>24.83</v>
          </cell>
          <cell r="M1636">
            <v>24.83</v>
          </cell>
          <cell r="N1636" t="str">
            <v>Spv/Sup</v>
          </cell>
          <cell r="O1636">
            <v>0</v>
          </cell>
          <cell r="P1636">
            <v>24.83</v>
          </cell>
          <cell r="Q1636">
            <v>0</v>
          </cell>
          <cell r="R1636">
            <v>0</v>
          </cell>
          <cell r="S1636">
            <v>0</v>
          </cell>
        </row>
        <row r="1637">
          <cell r="B1637" t="str">
            <v>Power Systems</v>
          </cell>
          <cell r="C1637">
            <v>451</v>
          </cell>
          <cell r="D1637" t="str">
            <v>Not A &amp; G</v>
          </cell>
          <cell r="E1637">
            <v>4519</v>
          </cell>
          <cell r="F1637" t="str">
            <v>Dsbn - Wpb Supvs &amp; Designer</v>
          </cell>
          <cell r="G1637" t="str">
            <v>XM</v>
          </cell>
          <cell r="H1637" t="str">
            <v>I</v>
          </cell>
          <cell r="I1637" t="str">
            <v>01MC6</v>
          </cell>
          <cell r="J1637" t="str">
            <v>PROJECT DESIGNER I</v>
          </cell>
          <cell r="K1637">
            <v>1</v>
          </cell>
          <cell r="L1637">
            <v>26.11</v>
          </cell>
          <cell r="M1637">
            <v>26.11</v>
          </cell>
          <cell r="N1637" t="str">
            <v>Spv/Sup</v>
          </cell>
          <cell r="O1637">
            <v>0</v>
          </cell>
          <cell r="P1637">
            <v>26.11</v>
          </cell>
          <cell r="Q1637">
            <v>0</v>
          </cell>
          <cell r="R1637">
            <v>0</v>
          </cell>
          <cell r="S1637">
            <v>0</v>
          </cell>
        </row>
        <row r="1638">
          <cell r="B1638" t="str">
            <v>Power Systems</v>
          </cell>
          <cell r="C1638">
            <v>451</v>
          </cell>
          <cell r="D1638" t="str">
            <v>Not A &amp; G</v>
          </cell>
          <cell r="E1638">
            <v>4519</v>
          </cell>
          <cell r="F1638" t="str">
            <v>Dsbn - Wpb Supvs &amp; Designer</v>
          </cell>
          <cell r="G1638" t="str">
            <v>XM</v>
          </cell>
          <cell r="H1638" t="str">
            <v>I</v>
          </cell>
          <cell r="I1638" t="str">
            <v>01MD5</v>
          </cell>
          <cell r="J1638" t="str">
            <v>CUSTOMER PROJECT MGR II</v>
          </cell>
          <cell r="K1638">
            <v>3</v>
          </cell>
          <cell r="L1638">
            <v>23.33</v>
          </cell>
          <cell r="M1638">
            <v>69.989999999999995</v>
          </cell>
          <cell r="N1638" t="str">
            <v>Spv/Sup</v>
          </cell>
          <cell r="O1638">
            <v>0</v>
          </cell>
          <cell r="P1638">
            <v>69.989999999999995</v>
          </cell>
          <cell r="Q1638">
            <v>0</v>
          </cell>
          <cell r="R1638">
            <v>0</v>
          </cell>
          <cell r="S1638">
            <v>0</v>
          </cell>
        </row>
        <row r="1639">
          <cell r="B1639" t="str">
            <v>Power Systems</v>
          </cell>
          <cell r="C1639">
            <v>451</v>
          </cell>
          <cell r="D1639" t="str">
            <v>Not A &amp; G</v>
          </cell>
          <cell r="E1639">
            <v>4519</v>
          </cell>
          <cell r="F1639" t="str">
            <v>Dsbn - Wpb Supvs &amp; Designer</v>
          </cell>
          <cell r="G1639" t="str">
            <v>XM</v>
          </cell>
          <cell r="H1639" t="str">
            <v>I</v>
          </cell>
          <cell r="I1639" t="str">
            <v>01MD5</v>
          </cell>
          <cell r="J1639" t="str">
            <v>CUSTOMER PROJECT MGR II</v>
          </cell>
          <cell r="K1639">
            <v>1</v>
          </cell>
          <cell r="L1639">
            <v>23.55</v>
          </cell>
          <cell r="M1639">
            <v>23.55</v>
          </cell>
          <cell r="N1639" t="str">
            <v>Spv/Sup</v>
          </cell>
          <cell r="O1639">
            <v>0</v>
          </cell>
          <cell r="P1639">
            <v>23.55</v>
          </cell>
          <cell r="Q1639">
            <v>0</v>
          </cell>
          <cell r="R1639">
            <v>0</v>
          </cell>
          <cell r="S1639">
            <v>0</v>
          </cell>
        </row>
        <row r="1640">
          <cell r="B1640" t="str">
            <v>Power Systems</v>
          </cell>
          <cell r="C1640">
            <v>451</v>
          </cell>
          <cell r="D1640" t="str">
            <v>Not A &amp; G</v>
          </cell>
          <cell r="E1640">
            <v>4519</v>
          </cell>
          <cell r="F1640" t="str">
            <v>Dsbn - Wpb Supvs &amp; Designer</v>
          </cell>
          <cell r="G1640" t="str">
            <v>XM</v>
          </cell>
          <cell r="H1640" t="str">
            <v>I</v>
          </cell>
          <cell r="I1640" t="str">
            <v>01MD6</v>
          </cell>
          <cell r="J1640" t="str">
            <v>CUSTOMER PROJECT MGR I</v>
          </cell>
          <cell r="K1640">
            <v>1</v>
          </cell>
          <cell r="L1640">
            <v>25.49</v>
          </cell>
          <cell r="M1640">
            <v>25.49</v>
          </cell>
          <cell r="N1640" t="str">
            <v>Spv/Sup</v>
          </cell>
          <cell r="O1640">
            <v>0</v>
          </cell>
          <cell r="P1640">
            <v>25.49</v>
          </cell>
          <cell r="Q1640">
            <v>0</v>
          </cell>
          <cell r="R1640">
            <v>0</v>
          </cell>
          <cell r="S1640">
            <v>0</v>
          </cell>
        </row>
        <row r="1641">
          <cell r="B1641" t="str">
            <v>Power Systems</v>
          </cell>
          <cell r="C1641">
            <v>451</v>
          </cell>
          <cell r="D1641" t="str">
            <v>Not A &amp; G</v>
          </cell>
          <cell r="E1641">
            <v>4519</v>
          </cell>
          <cell r="F1641" t="str">
            <v>Dsbn - Wpb Supvs &amp; Designer</v>
          </cell>
          <cell r="G1641" t="str">
            <v>XM</v>
          </cell>
          <cell r="H1641" t="str">
            <v>I</v>
          </cell>
          <cell r="I1641" t="str">
            <v>01MD6</v>
          </cell>
          <cell r="J1641" t="str">
            <v>CUSTOMER PROJECT MGR I</v>
          </cell>
          <cell r="K1641">
            <v>1</v>
          </cell>
          <cell r="L1641">
            <v>25.6</v>
          </cell>
          <cell r="M1641">
            <v>25.6</v>
          </cell>
          <cell r="N1641" t="str">
            <v>Spv/Sup</v>
          </cell>
          <cell r="O1641">
            <v>0</v>
          </cell>
          <cell r="P1641">
            <v>25.6</v>
          </cell>
          <cell r="Q1641">
            <v>0</v>
          </cell>
          <cell r="R1641">
            <v>0</v>
          </cell>
          <cell r="S1641">
            <v>0</v>
          </cell>
        </row>
        <row r="1642">
          <cell r="B1642" t="str">
            <v>Power Systems</v>
          </cell>
          <cell r="C1642">
            <v>451</v>
          </cell>
          <cell r="D1642" t="str">
            <v>Not A &amp; G</v>
          </cell>
          <cell r="E1642">
            <v>4519</v>
          </cell>
          <cell r="F1642" t="str">
            <v>Dsbn - Wpb Supvs &amp; Designer</v>
          </cell>
          <cell r="G1642" t="str">
            <v>XM</v>
          </cell>
          <cell r="H1642" t="str">
            <v>I</v>
          </cell>
          <cell r="I1642" t="str">
            <v>01MD6</v>
          </cell>
          <cell r="J1642" t="str">
            <v>CUSTOMER PROJECT MGR I</v>
          </cell>
          <cell r="K1642">
            <v>1</v>
          </cell>
          <cell r="L1642">
            <v>25.75</v>
          </cell>
          <cell r="M1642">
            <v>25.75</v>
          </cell>
          <cell r="N1642" t="str">
            <v>Spv/Sup</v>
          </cell>
          <cell r="O1642">
            <v>0</v>
          </cell>
          <cell r="P1642">
            <v>25.75</v>
          </cell>
          <cell r="Q1642">
            <v>0</v>
          </cell>
          <cell r="R1642">
            <v>0</v>
          </cell>
          <cell r="S1642">
            <v>0</v>
          </cell>
        </row>
        <row r="1643">
          <cell r="B1643" t="str">
            <v>Power Systems</v>
          </cell>
          <cell r="C1643">
            <v>451</v>
          </cell>
          <cell r="D1643" t="str">
            <v>Not A &amp; G</v>
          </cell>
          <cell r="E1643">
            <v>4519</v>
          </cell>
          <cell r="F1643" t="str">
            <v>Dsbn - Wpb Supvs &amp; Designer</v>
          </cell>
          <cell r="G1643" t="str">
            <v>XM</v>
          </cell>
          <cell r="H1643" t="str">
            <v>I</v>
          </cell>
          <cell r="I1643" t="str">
            <v>01MD6</v>
          </cell>
          <cell r="J1643" t="str">
            <v>CUSTOMER PROJECT MGR I</v>
          </cell>
          <cell r="K1643">
            <v>1</v>
          </cell>
          <cell r="L1643">
            <v>25.96</v>
          </cell>
          <cell r="M1643">
            <v>25.96</v>
          </cell>
          <cell r="N1643" t="str">
            <v>Spv/Sup</v>
          </cell>
          <cell r="O1643">
            <v>0</v>
          </cell>
          <cell r="P1643">
            <v>25.96</v>
          </cell>
          <cell r="Q1643">
            <v>0</v>
          </cell>
          <cell r="R1643">
            <v>0</v>
          </cell>
          <cell r="S1643">
            <v>0</v>
          </cell>
        </row>
        <row r="1644">
          <cell r="B1644" t="str">
            <v>Power Systems</v>
          </cell>
          <cell r="C1644">
            <v>451</v>
          </cell>
          <cell r="D1644" t="str">
            <v>Not A &amp; G</v>
          </cell>
          <cell r="E1644">
            <v>4519</v>
          </cell>
          <cell r="F1644" t="str">
            <v>Dsbn - Wpb Supvs &amp; Designer</v>
          </cell>
          <cell r="G1644" t="str">
            <v>XM</v>
          </cell>
          <cell r="H1644" t="str">
            <v>I</v>
          </cell>
          <cell r="I1644" t="str">
            <v>01MD7</v>
          </cell>
          <cell r="J1644" t="str">
            <v>CUSTOMER PROJECT MGR</v>
          </cell>
          <cell r="K1644">
            <v>1</v>
          </cell>
          <cell r="L1644">
            <v>27.21</v>
          </cell>
          <cell r="M1644">
            <v>27.21</v>
          </cell>
          <cell r="N1644" t="str">
            <v>Spv/Sup</v>
          </cell>
          <cell r="O1644">
            <v>0</v>
          </cell>
          <cell r="P1644">
            <v>27.21</v>
          </cell>
          <cell r="Q1644">
            <v>0</v>
          </cell>
          <cell r="R1644">
            <v>0</v>
          </cell>
          <cell r="S1644">
            <v>0</v>
          </cell>
        </row>
        <row r="1645">
          <cell r="B1645" t="str">
            <v>Power Systems</v>
          </cell>
          <cell r="C1645">
            <v>451</v>
          </cell>
          <cell r="D1645" t="str">
            <v>Not A &amp; G</v>
          </cell>
          <cell r="E1645">
            <v>4519</v>
          </cell>
          <cell r="F1645" t="str">
            <v>Dsbn - Wpb Supvs &amp; Designer</v>
          </cell>
          <cell r="G1645" t="str">
            <v>XM</v>
          </cell>
          <cell r="H1645" t="str">
            <v>I</v>
          </cell>
          <cell r="I1645" t="str">
            <v>01MD7</v>
          </cell>
          <cell r="J1645" t="str">
            <v>CUSTOMER PROJECT MGR</v>
          </cell>
          <cell r="K1645">
            <v>1</v>
          </cell>
          <cell r="L1645">
            <v>27.98</v>
          </cell>
          <cell r="M1645">
            <v>27.98</v>
          </cell>
          <cell r="N1645" t="str">
            <v>Spv/Sup</v>
          </cell>
          <cell r="O1645">
            <v>0</v>
          </cell>
          <cell r="P1645">
            <v>27.98</v>
          </cell>
          <cell r="Q1645">
            <v>0</v>
          </cell>
          <cell r="R1645">
            <v>0</v>
          </cell>
          <cell r="S1645">
            <v>0</v>
          </cell>
        </row>
        <row r="1646">
          <cell r="B1646" t="str">
            <v>Power Systems</v>
          </cell>
          <cell r="C1646">
            <v>451</v>
          </cell>
          <cell r="D1646" t="str">
            <v>Not A &amp; G</v>
          </cell>
          <cell r="E1646">
            <v>4519</v>
          </cell>
          <cell r="F1646" t="str">
            <v>Dsbn - Wpb Supvs &amp; Designer</v>
          </cell>
          <cell r="G1646" t="str">
            <v>XM</v>
          </cell>
          <cell r="H1646" t="str">
            <v>I</v>
          </cell>
          <cell r="I1646" t="str">
            <v>01MD7</v>
          </cell>
          <cell r="J1646" t="str">
            <v>CUSTOMER PROJECT MGR</v>
          </cell>
          <cell r="K1646">
            <v>1</v>
          </cell>
          <cell r="L1646">
            <v>28.63</v>
          </cell>
          <cell r="M1646">
            <v>28.63</v>
          </cell>
          <cell r="N1646" t="str">
            <v>Spv/Sup</v>
          </cell>
          <cell r="O1646">
            <v>0</v>
          </cell>
          <cell r="P1646">
            <v>28.63</v>
          </cell>
          <cell r="Q1646">
            <v>0</v>
          </cell>
          <cell r="R1646">
            <v>0</v>
          </cell>
          <cell r="S1646">
            <v>0</v>
          </cell>
        </row>
        <row r="1647">
          <cell r="B1647" t="str">
            <v>Power Systems</v>
          </cell>
          <cell r="C1647">
            <v>451</v>
          </cell>
          <cell r="D1647" t="str">
            <v>Not A &amp; G</v>
          </cell>
          <cell r="E1647">
            <v>4519</v>
          </cell>
          <cell r="F1647" t="str">
            <v>Dsbn - Wpb Supvs &amp; Designer</v>
          </cell>
          <cell r="G1647" t="str">
            <v>XM</v>
          </cell>
          <cell r="H1647" t="str">
            <v>I</v>
          </cell>
          <cell r="I1647" t="str">
            <v>01MD7</v>
          </cell>
          <cell r="J1647" t="str">
            <v>CUSTOMER PROJECT MGR</v>
          </cell>
          <cell r="K1647">
            <v>1</v>
          </cell>
          <cell r="L1647">
            <v>30.01</v>
          </cell>
          <cell r="M1647">
            <v>30.01</v>
          </cell>
          <cell r="N1647" t="str">
            <v>Spv/Sup</v>
          </cell>
          <cell r="O1647">
            <v>0</v>
          </cell>
          <cell r="P1647">
            <v>30.01</v>
          </cell>
          <cell r="Q1647">
            <v>0</v>
          </cell>
          <cell r="R1647">
            <v>0</v>
          </cell>
          <cell r="S1647">
            <v>0</v>
          </cell>
        </row>
        <row r="1648">
          <cell r="B1648" t="str">
            <v>Power Systems</v>
          </cell>
          <cell r="C1648">
            <v>451</v>
          </cell>
          <cell r="D1648" t="str">
            <v>Not A &amp; G</v>
          </cell>
          <cell r="E1648">
            <v>4519</v>
          </cell>
          <cell r="F1648" t="str">
            <v>Dsbn - Wpb Supvs &amp; Designer</v>
          </cell>
          <cell r="G1648" t="str">
            <v>XM</v>
          </cell>
          <cell r="H1648" t="str">
            <v>M</v>
          </cell>
          <cell r="I1648" t="str">
            <v>01ME3</v>
          </cell>
          <cell r="J1648" t="str">
            <v>DISTRIBUTION AREA MGR I</v>
          </cell>
          <cell r="K1648">
            <v>1</v>
          </cell>
          <cell r="L1648">
            <v>51.7</v>
          </cell>
          <cell r="M1648">
            <v>51.7</v>
          </cell>
          <cell r="N1648" t="str">
            <v>Spv/Sup</v>
          </cell>
          <cell r="O1648">
            <v>0</v>
          </cell>
          <cell r="P1648">
            <v>51.7</v>
          </cell>
          <cell r="Q1648">
            <v>0</v>
          </cell>
          <cell r="R1648">
            <v>0</v>
          </cell>
          <cell r="S1648">
            <v>0</v>
          </cell>
        </row>
        <row r="1649">
          <cell r="B1649" t="str">
            <v>Power Systems</v>
          </cell>
          <cell r="C1649">
            <v>451</v>
          </cell>
          <cell r="D1649" t="str">
            <v>Not A &amp; G</v>
          </cell>
          <cell r="E1649">
            <v>4519</v>
          </cell>
          <cell r="F1649" t="str">
            <v>Dsbn - Wpb Supvs &amp; Designer</v>
          </cell>
          <cell r="G1649" t="str">
            <v>XM</v>
          </cell>
          <cell r="H1649" t="str">
            <v>I</v>
          </cell>
          <cell r="I1649" t="str">
            <v>01ME6</v>
          </cell>
          <cell r="J1649" t="str">
            <v>PROJECT DESIGNER II</v>
          </cell>
          <cell r="K1649">
            <v>1</v>
          </cell>
          <cell r="L1649">
            <v>26.51</v>
          </cell>
          <cell r="M1649">
            <v>26.51</v>
          </cell>
          <cell r="N1649" t="str">
            <v>Spv/Sup</v>
          </cell>
          <cell r="O1649">
            <v>0</v>
          </cell>
          <cell r="P1649">
            <v>26.51</v>
          </cell>
          <cell r="Q1649">
            <v>0</v>
          </cell>
          <cell r="R1649">
            <v>0</v>
          </cell>
          <cell r="S1649">
            <v>0</v>
          </cell>
        </row>
        <row r="1650">
          <cell r="B1650" t="str">
            <v>Power Systems</v>
          </cell>
          <cell r="C1650">
            <v>451</v>
          </cell>
          <cell r="D1650" t="str">
            <v>Not A &amp; G</v>
          </cell>
          <cell r="E1650">
            <v>4519</v>
          </cell>
          <cell r="F1650" t="str">
            <v>Dsbn - Wpb Supvs &amp; Designer</v>
          </cell>
          <cell r="G1650" t="str">
            <v>XM</v>
          </cell>
          <cell r="H1650" t="str">
            <v>I</v>
          </cell>
          <cell r="I1650" t="str">
            <v>01MF6</v>
          </cell>
          <cell r="J1650" t="str">
            <v>ASSOCIATE PROJECT DESIGNER</v>
          </cell>
          <cell r="K1650">
            <v>1</v>
          </cell>
          <cell r="L1650">
            <v>17.440000000000001</v>
          </cell>
          <cell r="M1650">
            <v>17.440000000000001</v>
          </cell>
          <cell r="N1650" t="str">
            <v>Spv/Sup</v>
          </cell>
          <cell r="O1650">
            <v>0</v>
          </cell>
          <cell r="P1650">
            <v>17.440000000000001</v>
          </cell>
          <cell r="Q1650">
            <v>0</v>
          </cell>
          <cell r="R1650">
            <v>0</v>
          </cell>
          <cell r="S1650">
            <v>0</v>
          </cell>
        </row>
        <row r="1651">
          <cell r="B1651" t="str">
            <v>Power Systems</v>
          </cell>
          <cell r="C1651">
            <v>451</v>
          </cell>
          <cell r="D1651" t="str">
            <v>Not A &amp; G</v>
          </cell>
          <cell r="E1651">
            <v>4519</v>
          </cell>
          <cell r="F1651" t="str">
            <v>Dsbn - Wpb Supvs &amp; Designer</v>
          </cell>
          <cell r="G1651" t="str">
            <v>XM</v>
          </cell>
          <cell r="H1651" t="str">
            <v>S</v>
          </cell>
          <cell r="I1651" t="str">
            <v>01MK5</v>
          </cell>
          <cell r="J1651" t="str">
            <v>SR CONTR CONSTRUCTION REPRESEN</v>
          </cell>
          <cell r="K1651">
            <v>1</v>
          </cell>
          <cell r="L1651">
            <v>34.18</v>
          </cell>
          <cell r="M1651">
            <v>34.18</v>
          </cell>
          <cell r="N1651" t="str">
            <v>Spv/Sup</v>
          </cell>
          <cell r="O1651">
            <v>0</v>
          </cell>
          <cell r="P1651">
            <v>34.18</v>
          </cell>
          <cell r="Q1651">
            <v>0</v>
          </cell>
          <cell r="R1651">
            <v>0</v>
          </cell>
          <cell r="S1651">
            <v>0</v>
          </cell>
        </row>
        <row r="1652">
          <cell r="B1652" t="str">
            <v>Power Systems</v>
          </cell>
          <cell r="C1652">
            <v>451</v>
          </cell>
          <cell r="D1652" t="str">
            <v>Not A &amp; G</v>
          </cell>
          <cell r="E1652">
            <v>4519</v>
          </cell>
          <cell r="F1652" t="str">
            <v>Dsbn - Wpb Supvs &amp; Designer</v>
          </cell>
          <cell r="G1652" t="str">
            <v>XM</v>
          </cell>
          <cell r="H1652" t="str">
            <v>S</v>
          </cell>
          <cell r="I1652" t="str">
            <v>01MK5</v>
          </cell>
          <cell r="J1652" t="str">
            <v>SR CONTR CONSTRUCTION REPRESEN</v>
          </cell>
          <cell r="K1652">
            <v>1</v>
          </cell>
          <cell r="L1652">
            <v>40.380000000000003</v>
          </cell>
          <cell r="M1652">
            <v>40.380000000000003</v>
          </cell>
          <cell r="N1652" t="str">
            <v>Spv/Sup</v>
          </cell>
          <cell r="O1652">
            <v>0</v>
          </cell>
          <cell r="P1652">
            <v>40.380000000000003</v>
          </cell>
          <cell r="Q1652">
            <v>0</v>
          </cell>
          <cell r="R1652">
            <v>0</v>
          </cell>
          <cell r="S1652">
            <v>0</v>
          </cell>
        </row>
        <row r="1653">
          <cell r="B1653" t="str">
            <v>Power Systems</v>
          </cell>
          <cell r="C1653">
            <v>451</v>
          </cell>
          <cell r="D1653" t="str">
            <v>Not A &amp; G</v>
          </cell>
          <cell r="E1653">
            <v>4519</v>
          </cell>
          <cell r="F1653" t="str">
            <v>Dsbn - Wpb Supvs &amp; Designer</v>
          </cell>
          <cell r="G1653" t="str">
            <v>XM</v>
          </cell>
          <cell r="H1653" t="str">
            <v>S</v>
          </cell>
          <cell r="I1653" t="str">
            <v>01MP5</v>
          </cell>
          <cell r="J1653" t="str">
            <v>DISTRIBUTION SUPV II</v>
          </cell>
          <cell r="K1653">
            <v>1</v>
          </cell>
          <cell r="L1653">
            <v>34.04</v>
          </cell>
          <cell r="M1653">
            <v>34.04</v>
          </cell>
          <cell r="N1653" t="str">
            <v>Spv/Sup</v>
          </cell>
          <cell r="O1653">
            <v>0</v>
          </cell>
          <cell r="P1653">
            <v>34.04</v>
          </cell>
          <cell r="Q1653">
            <v>0</v>
          </cell>
          <cell r="R1653">
            <v>0</v>
          </cell>
          <cell r="S1653">
            <v>0</v>
          </cell>
        </row>
        <row r="1654">
          <cell r="B1654" t="str">
            <v>Power Systems</v>
          </cell>
          <cell r="C1654">
            <v>451</v>
          </cell>
          <cell r="D1654" t="str">
            <v>Not A &amp; G</v>
          </cell>
          <cell r="E1654">
            <v>4519</v>
          </cell>
          <cell r="F1654" t="str">
            <v>Dsbn - Wpb Supvs &amp; Designer</v>
          </cell>
          <cell r="G1654" t="str">
            <v>XM</v>
          </cell>
          <cell r="H1654" t="str">
            <v>S</v>
          </cell>
          <cell r="I1654" t="str">
            <v>01MP5</v>
          </cell>
          <cell r="J1654" t="str">
            <v>DISTRIBUTION SUPV II</v>
          </cell>
          <cell r="K1654">
            <v>1</v>
          </cell>
          <cell r="L1654">
            <v>34.86</v>
          </cell>
          <cell r="M1654">
            <v>34.86</v>
          </cell>
          <cell r="N1654" t="str">
            <v>Spv/Sup</v>
          </cell>
          <cell r="O1654">
            <v>0</v>
          </cell>
          <cell r="P1654">
            <v>34.86</v>
          </cell>
          <cell r="Q1654">
            <v>0</v>
          </cell>
          <cell r="R1654">
            <v>0</v>
          </cell>
          <cell r="S1654">
            <v>0</v>
          </cell>
        </row>
        <row r="1655">
          <cell r="B1655" t="str">
            <v>Power Systems</v>
          </cell>
          <cell r="C1655">
            <v>451</v>
          </cell>
          <cell r="D1655" t="str">
            <v>Not A &amp; G</v>
          </cell>
          <cell r="E1655">
            <v>4519</v>
          </cell>
          <cell r="F1655" t="str">
            <v>Dsbn - Wpb Supvs &amp; Designer</v>
          </cell>
          <cell r="G1655" t="str">
            <v>XM</v>
          </cell>
          <cell r="H1655" t="str">
            <v>S</v>
          </cell>
          <cell r="I1655" t="str">
            <v>01MP5</v>
          </cell>
          <cell r="J1655" t="str">
            <v>DISTRIBUTION SUPV II</v>
          </cell>
          <cell r="K1655">
            <v>1</v>
          </cell>
          <cell r="L1655">
            <v>35.28</v>
          </cell>
          <cell r="M1655">
            <v>35.28</v>
          </cell>
          <cell r="N1655" t="str">
            <v>Spv/Sup</v>
          </cell>
          <cell r="O1655">
            <v>0</v>
          </cell>
          <cell r="P1655">
            <v>35.28</v>
          </cell>
          <cell r="Q1655">
            <v>0</v>
          </cell>
          <cell r="R1655">
            <v>0</v>
          </cell>
          <cell r="S1655">
            <v>0</v>
          </cell>
        </row>
        <row r="1656">
          <cell r="B1656" t="str">
            <v>Power Systems</v>
          </cell>
          <cell r="C1656">
            <v>451</v>
          </cell>
          <cell r="D1656" t="str">
            <v>Not A &amp; G</v>
          </cell>
          <cell r="E1656">
            <v>4519</v>
          </cell>
          <cell r="F1656" t="str">
            <v>Dsbn - Wpb Supvs &amp; Designer</v>
          </cell>
          <cell r="G1656" t="str">
            <v>XM</v>
          </cell>
          <cell r="H1656" t="str">
            <v>S</v>
          </cell>
          <cell r="I1656" t="str">
            <v>01MP5</v>
          </cell>
          <cell r="J1656" t="str">
            <v>DISTRIBUTION SUPV II</v>
          </cell>
          <cell r="K1656">
            <v>1</v>
          </cell>
          <cell r="L1656">
            <v>35.56</v>
          </cell>
          <cell r="M1656">
            <v>35.56</v>
          </cell>
          <cell r="N1656" t="str">
            <v>Spv/Sup</v>
          </cell>
          <cell r="O1656">
            <v>0</v>
          </cell>
          <cell r="P1656">
            <v>35.56</v>
          </cell>
          <cell r="Q1656">
            <v>0</v>
          </cell>
          <cell r="R1656">
            <v>0</v>
          </cell>
          <cell r="S1656">
            <v>0</v>
          </cell>
        </row>
        <row r="1657">
          <cell r="B1657" t="str">
            <v>Power Systems</v>
          </cell>
          <cell r="C1657">
            <v>451</v>
          </cell>
          <cell r="D1657" t="str">
            <v>Not A &amp; G</v>
          </cell>
          <cell r="E1657">
            <v>4519</v>
          </cell>
          <cell r="F1657" t="str">
            <v>Dsbn - Wpb Supvs &amp; Designer</v>
          </cell>
          <cell r="G1657" t="str">
            <v>XM</v>
          </cell>
          <cell r="H1657" t="str">
            <v>S</v>
          </cell>
          <cell r="I1657" t="str">
            <v>01MP5</v>
          </cell>
          <cell r="J1657" t="str">
            <v>DISTRIBUTION SUPV II</v>
          </cell>
          <cell r="K1657">
            <v>1</v>
          </cell>
          <cell r="L1657">
            <v>36.229999999999997</v>
          </cell>
          <cell r="M1657">
            <v>36.229999999999997</v>
          </cell>
          <cell r="N1657" t="str">
            <v>Spv/Sup</v>
          </cell>
          <cell r="O1657">
            <v>0</v>
          </cell>
          <cell r="P1657">
            <v>36.229999999999997</v>
          </cell>
          <cell r="Q1657">
            <v>0</v>
          </cell>
          <cell r="R1657">
            <v>0</v>
          </cell>
          <cell r="S1657">
            <v>0</v>
          </cell>
        </row>
        <row r="1658">
          <cell r="B1658" t="str">
            <v>Power Systems</v>
          </cell>
          <cell r="C1658">
            <v>451</v>
          </cell>
          <cell r="D1658" t="str">
            <v>Not A &amp; G</v>
          </cell>
          <cell r="E1658">
            <v>4519</v>
          </cell>
          <cell r="F1658" t="str">
            <v>Dsbn - Wpb Supvs &amp; Designer</v>
          </cell>
          <cell r="G1658" t="str">
            <v>XM</v>
          </cell>
          <cell r="H1658" t="str">
            <v>S</v>
          </cell>
          <cell r="I1658" t="str">
            <v>01MP5</v>
          </cell>
          <cell r="J1658" t="str">
            <v>DISTRIBUTION SUPV II</v>
          </cell>
          <cell r="K1658">
            <v>1</v>
          </cell>
          <cell r="L1658">
            <v>36.340000000000003</v>
          </cell>
          <cell r="M1658">
            <v>36.340000000000003</v>
          </cell>
          <cell r="N1658" t="str">
            <v>Spv/Sup</v>
          </cell>
          <cell r="O1658">
            <v>0</v>
          </cell>
          <cell r="P1658">
            <v>36.340000000000003</v>
          </cell>
          <cell r="Q1658">
            <v>0</v>
          </cell>
          <cell r="R1658">
            <v>0</v>
          </cell>
          <cell r="S1658">
            <v>0</v>
          </cell>
        </row>
        <row r="1659">
          <cell r="B1659" t="str">
            <v>Power Systems</v>
          </cell>
          <cell r="C1659">
            <v>451</v>
          </cell>
          <cell r="D1659" t="str">
            <v>Not A &amp; G</v>
          </cell>
          <cell r="E1659">
            <v>4519</v>
          </cell>
          <cell r="F1659" t="str">
            <v>Dsbn - Wpb Supvs &amp; Designer</v>
          </cell>
          <cell r="G1659" t="str">
            <v>XM</v>
          </cell>
          <cell r="H1659" t="str">
            <v>S</v>
          </cell>
          <cell r="I1659" t="str">
            <v>01MP5</v>
          </cell>
          <cell r="J1659" t="str">
            <v>DISTRIBUTION SUPV II</v>
          </cell>
          <cell r="K1659">
            <v>1</v>
          </cell>
          <cell r="L1659">
            <v>36.61</v>
          </cell>
          <cell r="M1659">
            <v>36.61</v>
          </cell>
          <cell r="N1659" t="str">
            <v>Spv/Sup</v>
          </cell>
          <cell r="O1659">
            <v>0</v>
          </cell>
          <cell r="P1659">
            <v>36.61</v>
          </cell>
          <cell r="Q1659">
            <v>0</v>
          </cell>
          <cell r="R1659">
            <v>0</v>
          </cell>
          <cell r="S1659">
            <v>0</v>
          </cell>
        </row>
        <row r="1660">
          <cell r="B1660" t="str">
            <v>Power Systems</v>
          </cell>
          <cell r="C1660">
            <v>451</v>
          </cell>
          <cell r="D1660" t="str">
            <v>Not A &amp; G</v>
          </cell>
          <cell r="E1660">
            <v>4519</v>
          </cell>
          <cell r="F1660" t="str">
            <v>Dsbn - Wpb Supvs &amp; Designer</v>
          </cell>
          <cell r="G1660" t="str">
            <v>XM</v>
          </cell>
          <cell r="H1660" t="str">
            <v>S</v>
          </cell>
          <cell r="I1660" t="str">
            <v>01MP5</v>
          </cell>
          <cell r="J1660" t="str">
            <v>DISTRIBUTION SUPV II</v>
          </cell>
          <cell r="K1660">
            <v>1</v>
          </cell>
          <cell r="L1660">
            <v>36.85</v>
          </cell>
          <cell r="M1660">
            <v>36.85</v>
          </cell>
          <cell r="N1660" t="str">
            <v>Spv/Sup</v>
          </cell>
          <cell r="O1660">
            <v>0</v>
          </cell>
          <cell r="P1660">
            <v>36.85</v>
          </cell>
          <cell r="Q1660">
            <v>0</v>
          </cell>
          <cell r="R1660">
            <v>0</v>
          </cell>
          <cell r="S1660">
            <v>0</v>
          </cell>
        </row>
        <row r="1661">
          <cell r="B1661" t="str">
            <v>Power Systems</v>
          </cell>
          <cell r="C1661">
            <v>451</v>
          </cell>
          <cell r="D1661" t="str">
            <v>Not A &amp; G</v>
          </cell>
          <cell r="E1661">
            <v>4519</v>
          </cell>
          <cell r="F1661" t="str">
            <v>Dsbn - Wpb Supvs &amp; Designer</v>
          </cell>
          <cell r="G1661" t="str">
            <v>NB</v>
          </cell>
          <cell r="H1661" t="str">
            <v>I</v>
          </cell>
          <cell r="I1661" t="str">
            <v>01X63</v>
          </cell>
          <cell r="J1661" t="str">
            <v>ADMINISTRATIVE SPECIALIST I</v>
          </cell>
          <cell r="K1661">
            <v>1</v>
          </cell>
          <cell r="L1661">
            <v>15.1</v>
          </cell>
          <cell r="M1661">
            <v>15.1</v>
          </cell>
          <cell r="N1661" t="str">
            <v>Spv/Sup</v>
          </cell>
          <cell r="O1661">
            <v>0</v>
          </cell>
          <cell r="P1661">
            <v>15.1</v>
          </cell>
          <cell r="Q1661">
            <v>0</v>
          </cell>
          <cell r="R1661">
            <v>0</v>
          </cell>
          <cell r="S1661">
            <v>0</v>
          </cell>
        </row>
        <row r="1662">
          <cell r="B1662" t="str">
            <v>Power Systems</v>
          </cell>
          <cell r="C1662">
            <v>451</v>
          </cell>
          <cell r="D1662" t="str">
            <v>Not A &amp; G</v>
          </cell>
          <cell r="E1662">
            <v>4519</v>
          </cell>
          <cell r="F1662" t="str">
            <v>Dsbn - Wpb Supvs &amp; Designer</v>
          </cell>
          <cell r="G1662" t="str">
            <v>NB</v>
          </cell>
          <cell r="H1662" t="str">
            <v>I</v>
          </cell>
          <cell r="I1662" t="str">
            <v>01X63</v>
          </cell>
          <cell r="J1662" t="str">
            <v>ADMINISTRATIVE SPECIALIST I</v>
          </cell>
          <cell r="K1662">
            <v>1</v>
          </cell>
          <cell r="L1662">
            <v>15.78</v>
          </cell>
          <cell r="M1662">
            <v>15.78</v>
          </cell>
          <cell r="N1662" t="str">
            <v>Spv/Sup</v>
          </cell>
          <cell r="O1662">
            <v>0</v>
          </cell>
          <cell r="P1662">
            <v>15.78</v>
          </cell>
          <cell r="Q1662">
            <v>0</v>
          </cell>
          <cell r="R1662">
            <v>0</v>
          </cell>
          <cell r="S1662">
            <v>0</v>
          </cell>
        </row>
        <row r="1663">
          <cell r="B1663" t="str">
            <v>Power Systems</v>
          </cell>
          <cell r="C1663">
            <v>451</v>
          </cell>
          <cell r="D1663" t="str">
            <v>Not A &amp; G</v>
          </cell>
          <cell r="E1663">
            <v>4519</v>
          </cell>
          <cell r="F1663" t="str">
            <v>Dsbn - Wpb Supvs &amp; Designer</v>
          </cell>
          <cell r="G1663" t="str">
            <v>NB</v>
          </cell>
          <cell r="H1663" t="str">
            <v>I</v>
          </cell>
          <cell r="I1663" t="str">
            <v>01X63</v>
          </cell>
          <cell r="J1663" t="str">
            <v>ADMINISTRATIVE SPECIALIST I</v>
          </cell>
          <cell r="K1663">
            <v>1</v>
          </cell>
          <cell r="L1663">
            <v>16.86</v>
          </cell>
          <cell r="M1663">
            <v>16.86</v>
          </cell>
          <cell r="N1663" t="str">
            <v>Spv/Sup</v>
          </cell>
          <cell r="O1663">
            <v>0</v>
          </cell>
          <cell r="P1663">
            <v>16.86</v>
          </cell>
          <cell r="Q1663">
            <v>0</v>
          </cell>
          <cell r="R1663">
            <v>0</v>
          </cell>
          <cell r="S1663">
            <v>0</v>
          </cell>
        </row>
        <row r="1664">
          <cell r="B1664" t="str">
            <v>Power Systems</v>
          </cell>
          <cell r="C1664">
            <v>451</v>
          </cell>
          <cell r="D1664" t="str">
            <v>Not A &amp; G</v>
          </cell>
          <cell r="E1664">
            <v>4519</v>
          </cell>
          <cell r="F1664" t="str">
            <v>Dsbn - Wpb Supvs &amp; Designer</v>
          </cell>
          <cell r="G1664" t="str">
            <v>NB</v>
          </cell>
          <cell r="H1664" t="str">
            <v>I</v>
          </cell>
          <cell r="I1664" t="str">
            <v>01X64</v>
          </cell>
          <cell r="J1664" t="str">
            <v>ADMINISTRATIVE TECHNICIAN</v>
          </cell>
          <cell r="K1664">
            <v>1</v>
          </cell>
          <cell r="L1664">
            <v>16.73</v>
          </cell>
          <cell r="M1664">
            <v>16.73</v>
          </cell>
          <cell r="N1664" t="str">
            <v>Spv/Sup</v>
          </cell>
          <cell r="O1664">
            <v>0</v>
          </cell>
          <cell r="P1664">
            <v>16.73</v>
          </cell>
          <cell r="Q1664">
            <v>0</v>
          </cell>
          <cell r="R1664">
            <v>0</v>
          </cell>
          <cell r="S1664">
            <v>0</v>
          </cell>
        </row>
        <row r="1665">
          <cell r="B1665" t="str">
            <v>Power Systems</v>
          </cell>
          <cell r="C1665">
            <v>451</v>
          </cell>
          <cell r="D1665" t="str">
            <v>Not A &amp; G</v>
          </cell>
          <cell r="E1665">
            <v>4519</v>
          </cell>
          <cell r="F1665" t="str">
            <v>Dsbn - Wpb Supvs &amp; Designer</v>
          </cell>
          <cell r="G1665" t="str">
            <v>NB</v>
          </cell>
          <cell r="H1665" t="str">
            <v>I</v>
          </cell>
          <cell r="I1665" t="str">
            <v>01X64</v>
          </cell>
          <cell r="J1665" t="str">
            <v>ADMINISTRATIVE TECHNICIAN</v>
          </cell>
          <cell r="K1665">
            <v>1</v>
          </cell>
          <cell r="L1665">
            <v>16.93</v>
          </cell>
          <cell r="M1665">
            <v>16.93</v>
          </cell>
          <cell r="N1665" t="str">
            <v>Spv/Sup</v>
          </cell>
          <cell r="O1665">
            <v>0</v>
          </cell>
          <cell r="P1665">
            <v>16.93</v>
          </cell>
          <cell r="Q1665">
            <v>0</v>
          </cell>
          <cell r="R1665">
            <v>0</v>
          </cell>
          <cell r="S1665">
            <v>0</v>
          </cell>
        </row>
        <row r="1666">
          <cell r="B1666" t="str">
            <v>Power Systems</v>
          </cell>
          <cell r="C1666">
            <v>451</v>
          </cell>
          <cell r="D1666" t="str">
            <v>Not A &amp; G</v>
          </cell>
          <cell r="E1666">
            <v>4519</v>
          </cell>
          <cell r="F1666" t="str">
            <v>Dsbn - Wpb Supvs &amp; Designer</v>
          </cell>
          <cell r="G1666" t="str">
            <v>NB</v>
          </cell>
          <cell r="H1666" t="str">
            <v>I</v>
          </cell>
          <cell r="I1666" t="str">
            <v>01XH3</v>
          </cell>
          <cell r="J1666" t="str">
            <v>CONSTRUCTION REGULATION PERMIT</v>
          </cell>
          <cell r="K1666">
            <v>1</v>
          </cell>
          <cell r="L1666">
            <v>18.28</v>
          </cell>
          <cell r="M1666">
            <v>18.28</v>
          </cell>
          <cell r="N1666" t="str">
            <v>Spv/Sup</v>
          </cell>
          <cell r="O1666">
            <v>0</v>
          </cell>
          <cell r="P1666">
            <v>18.28</v>
          </cell>
          <cell r="Q1666">
            <v>0</v>
          </cell>
          <cell r="R1666">
            <v>0</v>
          </cell>
          <cell r="S1666">
            <v>0</v>
          </cell>
        </row>
        <row r="1667">
          <cell r="B1667" t="str">
            <v>Power Systems</v>
          </cell>
          <cell r="C1667">
            <v>451</v>
          </cell>
          <cell r="D1667" t="str">
            <v>Not A &amp; G</v>
          </cell>
          <cell r="E1667">
            <v>4519</v>
          </cell>
          <cell r="F1667" t="str">
            <v>Dsbn - Wpb Supvs &amp; Designer</v>
          </cell>
          <cell r="G1667" t="str">
            <v>BU</v>
          </cell>
          <cell r="H1667" t="str">
            <v>I</v>
          </cell>
          <cell r="I1667" t="str">
            <v>05E37</v>
          </cell>
          <cell r="J1667" t="str">
            <v>GROUND WORKER EARLY</v>
          </cell>
          <cell r="K1667">
            <v>1</v>
          </cell>
          <cell r="L1667">
            <v>18.170000000000002</v>
          </cell>
          <cell r="M1667">
            <v>18.170000000000002</v>
          </cell>
          <cell r="N1667" t="str">
            <v>Line</v>
          </cell>
          <cell r="O1667">
            <v>0</v>
          </cell>
          <cell r="P1667">
            <v>0</v>
          </cell>
          <cell r="Q1667">
            <v>0</v>
          </cell>
          <cell r="R1667">
            <v>18.170000000000002</v>
          </cell>
          <cell r="S1667">
            <v>0</v>
          </cell>
        </row>
        <row r="1668">
          <cell r="B1668" t="str">
            <v>Power Systems</v>
          </cell>
          <cell r="C1668">
            <v>451</v>
          </cell>
          <cell r="D1668" t="str">
            <v>Not A &amp; G</v>
          </cell>
          <cell r="E1668">
            <v>4519</v>
          </cell>
          <cell r="F1668" t="str">
            <v>Dsbn - Wpb Supvs &amp; Designer</v>
          </cell>
          <cell r="G1668" t="str">
            <v>BU</v>
          </cell>
          <cell r="H1668" t="str">
            <v>I</v>
          </cell>
          <cell r="I1668" t="str">
            <v>05E37</v>
          </cell>
          <cell r="J1668" t="str">
            <v>GROUND WORKER EARLY</v>
          </cell>
          <cell r="K1668">
            <v>1</v>
          </cell>
          <cell r="L1668">
            <v>19.22</v>
          </cell>
          <cell r="M1668">
            <v>19.22</v>
          </cell>
          <cell r="N1668" t="str">
            <v>Line</v>
          </cell>
          <cell r="O1668">
            <v>0</v>
          </cell>
          <cell r="P1668">
            <v>0</v>
          </cell>
          <cell r="Q1668">
            <v>0</v>
          </cell>
          <cell r="R1668">
            <v>19.22</v>
          </cell>
          <cell r="S1668">
            <v>0</v>
          </cell>
        </row>
        <row r="1669">
          <cell r="B1669" t="str">
            <v>Power Systems</v>
          </cell>
          <cell r="C1669">
            <v>451</v>
          </cell>
          <cell r="D1669" t="str">
            <v>Not A &amp; G</v>
          </cell>
          <cell r="E1669">
            <v>4519</v>
          </cell>
          <cell r="F1669" t="str">
            <v>Dsbn - Wpb Supvs &amp; Designer</v>
          </cell>
          <cell r="G1669" t="str">
            <v>BU</v>
          </cell>
          <cell r="H1669" t="str">
            <v>I</v>
          </cell>
          <cell r="I1669" t="str">
            <v>05E75</v>
          </cell>
          <cell r="J1669" t="str">
            <v>LINE SPEC EARLY</v>
          </cell>
          <cell r="K1669">
            <v>1</v>
          </cell>
          <cell r="L1669">
            <v>26.04</v>
          </cell>
          <cell r="M1669">
            <v>26.04</v>
          </cell>
          <cell r="N1669" t="str">
            <v>Line</v>
          </cell>
          <cell r="O1669">
            <v>0</v>
          </cell>
          <cell r="P1669">
            <v>0</v>
          </cell>
          <cell r="Q1669">
            <v>0</v>
          </cell>
          <cell r="R1669">
            <v>26.04</v>
          </cell>
          <cell r="S1669">
            <v>0</v>
          </cell>
        </row>
        <row r="1670">
          <cell r="B1670" t="str">
            <v>Power Systems</v>
          </cell>
          <cell r="C1670">
            <v>451</v>
          </cell>
          <cell r="D1670" t="str">
            <v>Not A &amp; G</v>
          </cell>
          <cell r="E1670">
            <v>4519</v>
          </cell>
          <cell r="F1670" t="str">
            <v>Dsbn - Wpb Supvs &amp; Designer</v>
          </cell>
          <cell r="G1670" t="str">
            <v>BU</v>
          </cell>
          <cell r="H1670" t="str">
            <v>I</v>
          </cell>
          <cell r="I1670" t="str">
            <v>05E75</v>
          </cell>
          <cell r="J1670" t="str">
            <v>LINE SPECIALIST EARLY</v>
          </cell>
          <cell r="K1670">
            <v>1</v>
          </cell>
          <cell r="L1670">
            <v>26.04</v>
          </cell>
          <cell r="M1670">
            <v>26.04</v>
          </cell>
          <cell r="N1670" t="str">
            <v>Line</v>
          </cell>
          <cell r="O1670">
            <v>0</v>
          </cell>
          <cell r="P1670">
            <v>0</v>
          </cell>
          <cell r="Q1670">
            <v>0</v>
          </cell>
          <cell r="R1670">
            <v>26.04</v>
          </cell>
          <cell r="S1670">
            <v>0</v>
          </cell>
        </row>
        <row r="1671">
          <cell r="B1671" t="str">
            <v>Power Systems</v>
          </cell>
          <cell r="C1671">
            <v>724</v>
          </cell>
          <cell r="D1671" t="str">
            <v>Not A &amp; G</v>
          </cell>
          <cell r="E1671">
            <v>7241</v>
          </cell>
          <cell r="F1671" t="str">
            <v>Dsbn Cable Rehab</v>
          </cell>
          <cell r="G1671" t="str">
            <v>XM</v>
          </cell>
          <cell r="H1671" t="str">
            <v>M</v>
          </cell>
          <cell r="I1671" t="str">
            <v>01M88</v>
          </cell>
          <cell r="J1671" t="str">
            <v>MGR DISTRIBUTION OPERATIONS SU</v>
          </cell>
          <cell r="K1671">
            <v>1</v>
          </cell>
          <cell r="L1671">
            <v>43.3</v>
          </cell>
          <cell r="M1671">
            <v>43.3</v>
          </cell>
          <cell r="N1671" t="str">
            <v>Spv/Sup</v>
          </cell>
          <cell r="O1671">
            <v>0</v>
          </cell>
          <cell r="P1671">
            <v>43.3</v>
          </cell>
          <cell r="Q1671">
            <v>0</v>
          </cell>
          <cell r="R1671">
            <v>0</v>
          </cell>
          <cell r="S1671">
            <v>0</v>
          </cell>
        </row>
        <row r="1672">
          <cell r="B1672" t="str">
            <v>Power Systems</v>
          </cell>
          <cell r="C1672">
            <v>724</v>
          </cell>
          <cell r="D1672" t="str">
            <v>Not A &amp; G</v>
          </cell>
          <cell r="E1672">
            <v>7241</v>
          </cell>
          <cell r="F1672" t="str">
            <v>Dsbn Cable Rehab</v>
          </cell>
          <cell r="G1672" t="str">
            <v>XM</v>
          </cell>
          <cell r="H1672" t="str">
            <v>I</v>
          </cell>
          <cell r="I1672" t="str">
            <v>01MB6</v>
          </cell>
          <cell r="J1672" t="str">
            <v>SYSTEM PROJECT MGR</v>
          </cell>
          <cell r="K1672">
            <v>1</v>
          </cell>
          <cell r="L1672">
            <v>27.24</v>
          </cell>
          <cell r="M1672">
            <v>27.24</v>
          </cell>
          <cell r="N1672" t="str">
            <v>Spv/Sup</v>
          </cell>
          <cell r="O1672">
            <v>0</v>
          </cell>
          <cell r="P1672">
            <v>27.24</v>
          </cell>
          <cell r="Q1672">
            <v>0</v>
          </cell>
          <cell r="R1672">
            <v>0</v>
          </cell>
          <cell r="S1672">
            <v>0</v>
          </cell>
        </row>
        <row r="1673">
          <cell r="B1673" t="str">
            <v>Power Systems</v>
          </cell>
          <cell r="C1673">
            <v>724</v>
          </cell>
          <cell r="D1673" t="str">
            <v>Not A &amp; G</v>
          </cell>
          <cell r="E1673">
            <v>7241</v>
          </cell>
          <cell r="F1673" t="str">
            <v>Dsbn Cable Rehab</v>
          </cell>
          <cell r="G1673" t="str">
            <v>XM</v>
          </cell>
          <cell r="H1673" t="str">
            <v>I</v>
          </cell>
          <cell r="I1673" t="str">
            <v>01MC6</v>
          </cell>
          <cell r="J1673" t="str">
            <v>PROJECT DESIGNER I</v>
          </cell>
          <cell r="K1673">
            <v>1</v>
          </cell>
          <cell r="L1673">
            <v>25.19</v>
          </cell>
          <cell r="M1673">
            <v>25.19</v>
          </cell>
          <cell r="N1673" t="str">
            <v>Spv/Sup</v>
          </cell>
          <cell r="O1673">
            <v>0</v>
          </cell>
          <cell r="P1673">
            <v>25.19</v>
          </cell>
          <cell r="Q1673">
            <v>0</v>
          </cell>
          <cell r="R1673">
            <v>0</v>
          </cell>
          <cell r="S1673">
            <v>0</v>
          </cell>
        </row>
        <row r="1674">
          <cell r="B1674" t="str">
            <v>Power Systems</v>
          </cell>
          <cell r="C1674">
            <v>724</v>
          </cell>
          <cell r="D1674" t="str">
            <v>Not A &amp; G</v>
          </cell>
          <cell r="E1674">
            <v>7241</v>
          </cell>
          <cell r="F1674" t="str">
            <v>Dsbn Cable Rehab</v>
          </cell>
          <cell r="G1674" t="str">
            <v>XM</v>
          </cell>
          <cell r="H1674" t="str">
            <v>I</v>
          </cell>
          <cell r="I1674" t="str">
            <v>01ME6</v>
          </cell>
          <cell r="J1674" t="str">
            <v>PROJECT DESIGNER II</v>
          </cell>
          <cell r="K1674">
            <v>1</v>
          </cell>
          <cell r="L1674">
            <v>22.21</v>
          </cell>
          <cell r="M1674">
            <v>22.21</v>
          </cell>
          <cell r="N1674" t="str">
            <v>Spv/Sup</v>
          </cell>
          <cell r="O1674">
            <v>0</v>
          </cell>
          <cell r="P1674">
            <v>22.21</v>
          </cell>
          <cell r="Q1674">
            <v>0</v>
          </cell>
          <cell r="R1674">
            <v>0</v>
          </cell>
          <cell r="S1674">
            <v>0</v>
          </cell>
        </row>
        <row r="1675">
          <cell r="B1675" t="str">
            <v>Power Systems</v>
          </cell>
          <cell r="C1675">
            <v>724</v>
          </cell>
          <cell r="D1675" t="str">
            <v>Not A &amp; G</v>
          </cell>
          <cell r="E1675">
            <v>7241</v>
          </cell>
          <cell r="F1675" t="str">
            <v>Dsbn Cable Rehab</v>
          </cell>
          <cell r="G1675" t="str">
            <v>XM</v>
          </cell>
          <cell r="H1675" t="str">
            <v>S</v>
          </cell>
          <cell r="I1675" t="str">
            <v>01MJ5</v>
          </cell>
          <cell r="J1675" t="str">
            <v>DISTRIBUTION CONTR PROCESS COO</v>
          </cell>
          <cell r="K1675">
            <v>1</v>
          </cell>
          <cell r="L1675">
            <v>36.4</v>
          </cell>
          <cell r="M1675">
            <v>36.4</v>
          </cell>
          <cell r="N1675" t="str">
            <v>Spv/Sup</v>
          </cell>
          <cell r="O1675">
            <v>0</v>
          </cell>
          <cell r="P1675">
            <v>36.4</v>
          </cell>
          <cell r="Q1675">
            <v>0</v>
          </cell>
          <cell r="R1675">
            <v>0</v>
          </cell>
          <cell r="S1675">
            <v>0</v>
          </cell>
        </row>
        <row r="1676">
          <cell r="B1676" t="str">
            <v>Power Systems</v>
          </cell>
          <cell r="C1676">
            <v>724</v>
          </cell>
          <cell r="D1676" t="str">
            <v>Not A &amp; G</v>
          </cell>
          <cell r="E1676">
            <v>7241</v>
          </cell>
          <cell r="F1676" t="str">
            <v>Dsbn Cable Rehab</v>
          </cell>
          <cell r="G1676" t="str">
            <v>XM</v>
          </cell>
          <cell r="H1676" t="str">
            <v>S</v>
          </cell>
          <cell r="I1676" t="str">
            <v>01MJ5</v>
          </cell>
          <cell r="J1676" t="str">
            <v>DISTRIBUTION CONTR PROCESS COO</v>
          </cell>
          <cell r="K1676">
            <v>1</v>
          </cell>
          <cell r="L1676">
            <v>36.49</v>
          </cell>
          <cell r="M1676">
            <v>36.49</v>
          </cell>
          <cell r="N1676" t="str">
            <v>Spv/Sup</v>
          </cell>
          <cell r="O1676">
            <v>0</v>
          </cell>
          <cell r="P1676">
            <v>36.49</v>
          </cell>
          <cell r="Q1676">
            <v>0</v>
          </cell>
          <cell r="R1676">
            <v>0</v>
          </cell>
          <cell r="S1676">
            <v>0</v>
          </cell>
        </row>
        <row r="1677">
          <cell r="B1677" t="str">
            <v>Power Systems</v>
          </cell>
          <cell r="C1677">
            <v>724</v>
          </cell>
          <cell r="D1677" t="str">
            <v>Not A &amp; G</v>
          </cell>
          <cell r="E1677">
            <v>7241</v>
          </cell>
          <cell r="F1677" t="str">
            <v>Dsbn Cable Rehab</v>
          </cell>
          <cell r="G1677" t="str">
            <v>XM</v>
          </cell>
          <cell r="H1677" t="str">
            <v>S</v>
          </cell>
          <cell r="I1677" t="str">
            <v>01MJ5</v>
          </cell>
          <cell r="J1677" t="str">
            <v>DISTRIBUTION CONTR PROCESS COO</v>
          </cell>
          <cell r="K1677">
            <v>1</v>
          </cell>
          <cell r="L1677">
            <v>37.340000000000003</v>
          </cell>
          <cell r="M1677">
            <v>37.340000000000003</v>
          </cell>
          <cell r="N1677" t="str">
            <v>Spv/Sup</v>
          </cell>
          <cell r="O1677">
            <v>0</v>
          </cell>
          <cell r="P1677">
            <v>37.340000000000003</v>
          </cell>
          <cell r="Q1677">
            <v>0</v>
          </cell>
          <cell r="R1677">
            <v>0</v>
          </cell>
          <cell r="S1677">
            <v>0</v>
          </cell>
        </row>
        <row r="1678">
          <cell r="B1678" t="str">
            <v>Power Systems</v>
          </cell>
          <cell r="C1678">
            <v>724</v>
          </cell>
          <cell r="D1678" t="str">
            <v>Not A &amp; G</v>
          </cell>
          <cell r="E1678">
            <v>7241</v>
          </cell>
          <cell r="F1678" t="str">
            <v>Dsbn Cable Rehab</v>
          </cell>
          <cell r="G1678" t="str">
            <v>XM</v>
          </cell>
          <cell r="H1678" t="str">
            <v>S</v>
          </cell>
          <cell r="I1678" t="str">
            <v>01MK5</v>
          </cell>
          <cell r="J1678" t="str">
            <v>SR CONTR CONSTRUCTION REPRESEN</v>
          </cell>
          <cell r="K1678">
            <v>1</v>
          </cell>
          <cell r="L1678">
            <v>30.79</v>
          </cell>
          <cell r="M1678">
            <v>30.79</v>
          </cell>
          <cell r="N1678" t="str">
            <v>Spv/Sup</v>
          </cell>
          <cell r="O1678">
            <v>0</v>
          </cell>
          <cell r="P1678">
            <v>30.79</v>
          </cell>
          <cell r="Q1678">
            <v>0</v>
          </cell>
          <cell r="R1678">
            <v>0</v>
          </cell>
          <cell r="S1678">
            <v>0</v>
          </cell>
        </row>
        <row r="1679">
          <cell r="B1679" t="str">
            <v>Power Systems</v>
          </cell>
          <cell r="C1679">
            <v>724</v>
          </cell>
          <cell r="D1679" t="str">
            <v>Not A &amp; G</v>
          </cell>
          <cell r="E1679">
            <v>7241</v>
          </cell>
          <cell r="F1679" t="str">
            <v>Dsbn Cable Rehab</v>
          </cell>
          <cell r="G1679" t="str">
            <v>XM</v>
          </cell>
          <cell r="H1679" t="str">
            <v>S</v>
          </cell>
          <cell r="I1679" t="str">
            <v>01MK5</v>
          </cell>
          <cell r="J1679" t="str">
            <v>SR CONTR CONSTRUCTION REPRESEN</v>
          </cell>
          <cell r="K1679">
            <v>1</v>
          </cell>
          <cell r="L1679">
            <v>31.28</v>
          </cell>
          <cell r="M1679">
            <v>31.28</v>
          </cell>
          <cell r="N1679" t="str">
            <v>Spv/Sup</v>
          </cell>
          <cell r="O1679">
            <v>0</v>
          </cell>
          <cell r="P1679">
            <v>31.28</v>
          </cell>
          <cell r="Q1679">
            <v>0</v>
          </cell>
          <cell r="R1679">
            <v>0</v>
          </cell>
          <cell r="S1679">
            <v>0</v>
          </cell>
        </row>
        <row r="1680">
          <cell r="B1680" t="str">
            <v>Power Systems</v>
          </cell>
          <cell r="C1680">
            <v>724</v>
          </cell>
          <cell r="D1680" t="str">
            <v>Not A &amp; G</v>
          </cell>
          <cell r="E1680">
            <v>7241</v>
          </cell>
          <cell r="F1680" t="str">
            <v>Dsbn Cable Rehab</v>
          </cell>
          <cell r="G1680" t="str">
            <v>XM</v>
          </cell>
          <cell r="H1680" t="str">
            <v>S</v>
          </cell>
          <cell r="I1680" t="str">
            <v>01MK5</v>
          </cell>
          <cell r="J1680" t="str">
            <v>SR CONTR CONSTRUCTION REPRESEN</v>
          </cell>
          <cell r="K1680">
            <v>1</v>
          </cell>
          <cell r="L1680">
            <v>33.479999999999997</v>
          </cell>
          <cell r="M1680">
            <v>33.479999999999997</v>
          </cell>
          <cell r="N1680" t="str">
            <v>Spv/Sup</v>
          </cell>
          <cell r="O1680">
            <v>0</v>
          </cell>
          <cell r="P1680">
            <v>33.479999999999997</v>
          </cell>
          <cell r="Q1680">
            <v>0</v>
          </cell>
          <cell r="R1680">
            <v>0</v>
          </cell>
          <cell r="S1680">
            <v>0</v>
          </cell>
        </row>
        <row r="1681">
          <cell r="B1681" t="str">
            <v>Power Systems</v>
          </cell>
          <cell r="C1681">
            <v>724</v>
          </cell>
          <cell r="D1681" t="str">
            <v>Not A &amp; G</v>
          </cell>
          <cell r="E1681">
            <v>7241</v>
          </cell>
          <cell r="F1681" t="str">
            <v>Dsbn Cable Rehab</v>
          </cell>
          <cell r="G1681" t="str">
            <v>XM</v>
          </cell>
          <cell r="H1681" t="str">
            <v>S</v>
          </cell>
          <cell r="I1681" t="str">
            <v>01MK5</v>
          </cell>
          <cell r="J1681" t="str">
            <v>SR CONTR CONSTRUCTION REPRESEN</v>
          </cell>
          <cell r="K1681">
            <v>1</v>
          </cell>
          <cell r="L1681">
            <v>33.53</v>
          </cell>
          <cell r="M1681">
            <v>33.53</v>
          </cell>
          <cell r="N1681" t="str">
            <v>Spv/Sup</v>
          </cell>
          <cell r="O1681">
            <v>0</v>
          </cell>
          <cell r="P1681">
            <v>33.53</v>
          </cell>
          <cell r="Q1681">
            <v>0</v>
          </cell>
          <cell r="R1681">
            <v>0</v>
          </cell>
          <cell r="S1681">
            <v>0</v>
          </cell>
        </row>
        <row r="1682">
          <cell r="B1682" t="str">
            <v>Power Systems</v>
          </cell>
          <cell r="C1682">
            <v>724</v>
          </cell>
          <cell r="D1682" t="str">
            <v>Not A &amp; G</v>
          </cell>
          <cell r="E1682">
            <v>7241</v>
          </cell>
          <cell r="F1682" t="str">
            <v>Dsbn Cable Rehab</v>
          </cell>
          <cell r="G1682" t="str">
            <v>XM</v>
          </cell>
          <cell r="H1682" t="str">
            <v>S</v>
          </cell>
          <cell r="I1682" t="str">
            <v>01MQ1</v>
          </cell>
          <cell r="J1682" t="str">
            <v>OPERATIONS SUPPORT SUPV I</v>
          </cell>
          <cell r="K1682">
            <v>1</v>
          </cell>
          <cell r="L1682">
            <v>39.15</v>
          </cell>
          <cell r="M1682">
            <v>39.15</v>
          </cell>
          <cell r="N1682" t="str">
            <v>Spv/Sup</v>
          </cell>
          <cell r="O1682">
            <v>0</v>
          </cell>
          <cell r="P1682">
            <v>39.15</v>
          </cell>
          <cell r="Q1682">
            <v>0</v>
          </cell>
          <cell r="R1682">
            <v>0</v>
          </cell>
          <cell r="S1682">
            <v>0</v>
          </cell>
        </row>
        <row r="1683">
          <cell r="B1683" t="str">
            <v>Power Systems</v>
          </cell>
          <cell r="C1683">
            <v>724</v>
          </cell>
          <cell r="D1683" t="str">
            <v>Not A &amp; G</v>
          </cell>
          <cell r="E1683">
            <v>7241</v>
          </cell>
          <cell r="F1683" t="str">
            <v>Dsbn Cable Rehab</v>
          </cell>
          <cell r="G1683" t="str">
            <v>NB</v>
          </cell>
          <cell r="H1683" t="str">
            <v>I</v>
          </cell>
          <cell r="I1683" t="str">
            <v>01QBH</v>
          </cell>
          <cell r="J1683" t="str">
            <v>ENGINEERING TECHNICIAN I</v>
          </cell>
          <cell r="K1683">
            <v>1</v>
          </cell>
          <cell r="L1683">
            <v>19.190000000000001</v>
          </cell>
          <cell r="M1683">
            <v>19.190000000000001</v>
          </cell>
          <cell r="N1683" t="str">
            <v>Spv/Sup</v>
          </cell>
          <cell r="O1683">
            <v>0</v>
          </cell>
          <cell r="P1683">
            <v>19.190000000000001</v>
          </cell>
          <cell r="Q1683">
            <v>0</v>
          </cell>
          <cell r="R1683">
            <v>0</v>
          </cell>
          <cell r="S1683">
            <v>0</v>
          </cell>
        </row>
        <row r="1684">
          <cell r="B1684" t="str">
            <v>Power Systems</v>
          </cell>
          <cell r="C1684">
            <v>428</v>
          </cell>
          <cell r="D1684" t="str">
            <v>Not A &amp; G</v>
          </cell>
          <cell r="E1684">
            <v>4280</v>
          </cell>
          <cell r="F1684" t="str">
            <v>Dsbn Meters Northeast</v>
          </cell>
          <cell r="G1684" t="str">
            <v>BU</v>
          </cell>
          <cell r="H1684" t="str">
            <v>I</v>
          </cell>
          <cell r="I1684" t="str">
            <v>05193</v>
          </cell>
          <cell r="J1684" t="str">
            <v>CONNECT &amp; DISCONNECT SPEC</v>
          </cell>
          <cell r="K1684">
            <v>1</v>
          </cell>
          <cell r="L1684">
            <v>19.22</v>
          </cell>
          <cell r="M1684">
            <v>19.22</v>
          </cell>
          <cell r="N1684" t="str">
            <v>Line</v>
          </cell>
          <cell r="O1684">
            <v>0</v>
          </cell>
          <cell r="P1684">
            <v>0</v>
          </cell>
          <cell r="Q1684">
            <v>0</v>
          </cell>
          <cell r="R1684">
            <v>19.22</v>
          </cell>
          <cell r="S1684">
            <v>0</v>
          </cell>
        </row>
        <row r="1685">
          <cell r="B1685" t="str">
            <v>Power Systems</v>
          </cell>
          <cell r="C1685">
            <v>428</v>
          </cell>
          <cell r="D1685" t="str">
            <v>Not A &amp; G</v>
          </cell>
          <cell r="E1685">
            <v>4280</v>
          </cell>
          <cell r="F1685" t="str">
            <v>Dsbn Meters Northeast</v>
          </cell>
          <cell r="G1685" t="str">
            <v>BU</v>
          </cell>
          <cell r="H1685" t="str">
            <v>I</v>
          </cell>
          <cell r="I1685" t="str">
            <v>05193</v>
          </cell>
          <cell r="J1685" t="str">
            <v>CONNECT &amp; DISCONNECT SPEC</v>
          </cell>
          <cell r="K1685">
            <v>1</v>
          </cell>
          <cell r="L1685">
            <v>21.33</v>
          </cell>
          <cell r="M1685">
            <v>21.33</v>
          </cell>
          <cell r="N1685" t="str">
            <v>Line</v>
          </cell>
          <cell r="O1685">
            <v>0</v>
          </cell>
          <cell r="P1685">
            <v>0</v>
          </cell>
          <cell r="Q1685">
            <v>0</v>
          </cell>
          <cell r="R1685">
            <v>21.33</v>
          </cell>
          <cell r="S1685">
            <v>0</v>
          </cell>
        </row>
        <row r="1686">
          <cell r="B1686" t="str">
            <v>Power Systems</v>
          </cell>
          <cell r="C1686">
            <v>873</v>
          </cell>
          <cell r="D1686" t="str">
            <v>A &amp; G</v>
          </cell>
          <cell r="E1686">
            <v>873</v>
          </cell>
          <cell r="F1686" t="str">
            <v>Ps Support Services Admin</v>
          </cell>
          <cell r="G1686" t="str">
            <v>XM</v>
          </cell>
          <cell r="H1686" t="str">
            <v>S</v>
          </cell>
          <cell r="I1686" t="str">
            <v>01M05</v>
          </cell>
          <cell r="J1686" t="str">
            <v>DISTRIBUTION SUPV I</v>
          </cell>
          <cell r="K1686">
            <v>1</v>
          </cell>
          <cell r="L1686">
            <v>40.880000000000003</v>
          </cell>
          <cell r="M1686">
            <v>40.880000000000003</v>
          </cell>
          <cell r="N1686" t="str">
            <v>A &amp; G</v>
          </cell>
          <cell r="O1686">
            <v>40.880000000000003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B1687" t="str">
            <v>Power Systems</v>
          </cell>
          <cell r="C1687">
            <v>873</v>
          </cell>
          <cell r="D1687" t="str">
            <v>A &amp; G</v>
          </cell>
          <cell r="E1687">
            <v>873</v>
          </cell>
          <cell r="F1687" t="str">
            <v>Ps Support Services Admin</v>
          </cell>
          <cell r="G1687" t="str">
            <v>XM</v>
          </cell>
          <cell r="H1687" t="str">
            <v>I</v>
          </cell>
          <cell r="I1687" t="str">
            <v>01MA4</v>
          </cell>
          <cell r="J1687" t="str">
            <v>SR DISTRIBUTION ANALYST</v>
          </cell>
          <cell r="K1687">
            <v>1</v>
          </cell>
          <cell r="L1687">
            <v>32.26</v>
          </cell>
          <cell r="M1687">
            <v>32.26</v>
          </cell>
          <cell r="N1687" t="str">
            <v>A &amp; G</v>
          </cell>
          <cell r="O1687">
            <v>32.26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</row>
        <row r="1688">
          <cell r="B1688" t="str">
            <v>Power Systems</v>
          </cell>
          <cell r="C1688">
            <v>873</v>
          </cell>
          <cell r="D1688" t="str">
            <v>A &amp; G</v>
          </cell>
          <cell r="E1688">
            <v>873</v>
          </cell>
          <cell r="F1688" t="str">
            <v>Ps Support Services Admin</v>
          </cell>
          <cell r="G1688" t="str">
            <v>XM</v>
          </cell>
          <cell r="H1688" t="str">
            <v>D</v>
          </cell>
          <cell r="I1688" t="str">
            <v>01MC2</v>
          </cell>
          <cell r="J1688" t="str">
            <v>DIRECTOR DISTRIBUTION SUPPORT</v>
          </cell>
          <cell r="K1688">
            <v>1</v>
          </cell>
          <cell r="L1688">
            <v>59.96</v>
          </cell>
          <cell r="M1688">
            <v>59.96</v>
          </cell>
          <cell r="N1688" t="str">
            <v>A &amp; G</v>
          </cell>
          <cell r="O1688">
            <v>59.96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B1689" t="str">
            <v>Power Systems</v>
          </cell>
          <cell r="C1689">
            <v>873</v>
          </cell>
          <cell r="D1689" t="str">
            <v>A &amp; G</v>
          </cell>
          <cell r="E1689">
            <v>873</v>
          </cell>
          <cell r="F1689" t="str">
            <v>Ps Support Services Admin</v>
          </cell>
          <cell r="G1689" t="str">
            <v>XM</v>
          </cell>
          <cell r="H1689" t="str">
            <v>I</v>
          </cell>
          <cell r="I1689" t="str">
            <v>01ME4</v>
          </cell>
          <cell r="J1689" t="str">
            <v>ASSOCIATE DISTRIBUTION ANALYST</v>
          </cell>
          <cell r="K1689">
            <v>1</v>
          </cell>
          <cell r="L1689">
            <v>21</v>
          </cell>
          <cell r="M1689">
            <v>21</v>
          </cell>
          <cell r="N1689" t="str">
            <v>A &amp; G</v>
          </cell>
          <cell r="O1689">
            <v>21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B1690" t="str">
            <v>Power Systems</v>
          </cell>
          <cell r="C1690">
            <v>428</v>
          </cell>
          <cell r="D1690" t="str">
            <v>Not A &amp; G</v>
          </cell>
          <cell r="E1690">
            <v>4280</v>
          </cell>
          <cell r="F1690" t="str">
            <v>Dsbn Meters Northeast</v>
          </cell>
          <cell r="G1690" t="str">
            <v>BU</v>
          </cell>
          <cell r="H1690" t="str">
            <v>I</v>
          </cell>
          <cell r="I1690" t="str">
            <v>05193</v>
          </cell>
          <cell r="J1690" t="str">
            <v>CONNECT &amp; DISCONNECT SPECIALIS</v>
          </cell>
          <cell r="K1690">
            <v>2</v>
          </cell>
          <cell r="L1690">
            <v>19.22</v>
          </cell>
          <cell r="M1690">
            <v>38.44</v>
          </cell>
          <cell r="N1690" t="str">
            <v>Line</v>
          </cell>
          <cell r="O1690">
            <v>0</v>
          </cell>
          <cell r="P1690">
            <v>0</v>
          </cell>
          <cell r="Q1690">
            <v>0</v>
          </cell>
          <cell r="R1690">
            <v>38.44</v>
          </cell>
          <cell r="S1690">
            <v>0</v>
          </cell>
        </row>
        <row r="1691">
          <cell r="B1691" t="str">
            <v>Power Systems</v>
          </cell>
          <cell r="C1691">
            <v>428</v>
          </cell>
          <cell r="D1691" t="str">
            <v>Not A &amp; G</v>
          </cell>
          <cell r="E1691">
            <v>4280</v>
          </cell>
          <cell r="F1691" t="str">
            <v>Dsbn Meters Northeast</v>
          </cell>
          <cell r="G1691" t="str">
            <v>BU</v>
          </cell>
          <cell r="H1691" t="str">
            <v>I</v>
          </cell>
          <cell r="I1691" t="str">
            <v>05534</v>
          </cell>
          <cell r="J1691" t="str">
            <v>METER ELECT B</v>
          </cell>
          <cell r="K1691">
            <v>1</v>
          </cell>
          <cell r="L1691">
            <v>25.59</v>
          </cell>
          <cell r="M1691">
            <v>25.59</v>
          </cell>
          <cell r="N1691" t="str">
            <v>Line</v>
          </cell>
          <cell r="O1691">
            <v>0</v>
          </cell>
          <cell r="P1691">
            <v>0</v>
          </cell>
          <cell r="Q1691">
            <v>0</v>
          </cell>
          <cell r="R1691">
            <v>25.59</v>
          </cell>
          <cell r="S1691">
            <v>0</v>
          </cell>
        </row>
        <row r="1692">
          <cell r="B1692" t="str">
            <v>Power Systems</v>
          </cell>
          <cell r="C1692">
            <v>428</v>
          </cell>
          <cell r="D1692" t="str">
            <v>Not A &amp; G</v>
          </cell>
          <cell r="E1692">
            <v>4280</v>
          </cell>
          <cell r="F1692" t="str">
            <v>Dsbn Meters Northeast</v>
          </cell>
          <cell r="G1692" t="str">
            <v>BU</v>
          </cell>
          <cell r="H1692" t="str">
            <v>I</v>
          </cell>
          <cell r="I1692" t="str">
            <v>05E34</v>
          </cell>
          <cell r="J1692" t="str">
            <v>METER ELECT B EARLY</v>
          </cell>
          <cell r="K1692">
            <v>1</v>
          </cell>
          <cell r="L1692">
            <v>19.39</v>
          </cell>
          <cell r="M1692">
            <v>19.39</v>
          </cell>
          <cell r="N1692" t="str">
            <v>Line</v>
          </cell>
          <cell r="O1692">
            <v>0</v>
          </cell>
          <cell r="P1692">
            <v>0</v>
          </cell>
          <cell r="Q1692">
            <v>0</v>
          </cell>
          <cell r="R1692">
            <v>19.39</v>
          </cell>
          <cell r="S1692">
            <v>0</v>
          </cell>
        </row>
        <row r="1693">
          <cell r="B1693" t="str">
            <v>Power Systems</v>
          </cell>
          <cell r="C1693">
            <v>428</v>
          </cell>
          <cell r="D1693" t="str">
            <v>Not A &amp; G</v>
          </cell>
          <cell r="E1693">
            <v>4280</v>
          </cell>
          <cell r="F1693" t="str">
            <v>Dsbn Meters Northeast</v>
          </cell>
          <cell r="G1693" t="str">
            <v>BU</v>
          </cell>
          <cell r="H1693" t="str">
            <v>I</v>
          </cell>
          <cell r="I1693" t="str">
            <v>05E34</v>
          </cell>
          <cell r="J1693" t="str">
            <v>METER ELECT B EARLY</v>
          </cell>
          <cell r="K1693">
            <v>1</v>
          </cell>
          <cell r="L1693">
            <v>20.37</v>
          </cell>
          <cell r="M1693">
            <v>20.37</v>
          </cell>
          <cell r="N1693" t="str">
            <v>Line</v>
          </cell>
          <cell r="O1693">
            <v>0</v>
          </cell>
          <cell r="P1693">
            <v>0</v>
          </cell>
          <cell r="Q1693">
            <v>0</v>
          </cell>
          <cell r="R1693">
            <v>20.37</v>
          </cell>
          <cell r="S1693">
            <v>0</v>
          </cell>
        </row>
        <row r="1694">
          <cell r="B1694" t="str">
            <v>Power Systems</v>
          </cell>
          <cell r="C1694">
            <v>428</v>
          </cell>
          <cell r="D1694" t="str">
            <v>Not A &amp; G</v>
          </cell>
          <cell r="E1694">
            <v>4280</v>
          </cell>
          <cell r="F1694" t="str">
            <v>Dsbn Meters Northeast</v>
          </cell>
          <cell r="G1694" t="str">
            <v>BU</v>
          </cell>
          <cell r="H1694" t="str">
            <v>I</v>
          </cell>
          <cell r="I1694" t="str">
            <v>05E35</v>
          </cell>
          <cell r="J1694" t="str">
            <v>METER ELECT A EARLY</v>
          </cell>
          <cell r="K1694">
            <v>3</v>
          </cell>
          <cell r="L1694">
            <v>25.28</v>
          </cell>
          <cell r="M1694">
            <v>75.84</v>
          </cell>
          <cell r="N1694" t="str">
            <v>Line</v>
          </cell>
          <cell r="O1694">
            <v>0</v>
          </cell>
          <cell r="P1694">
            <v>0</v>
          </cell>
          <cell r="Q1694">
            <v>0</v>
          </cell>
          <cell r="R1694">
            <v>75.84</v>
          </cell>
          <cell r="S1694">
            <v>0</v>
          </cell>
        </row>
        <row r="1695">
          <cell r="B1695" t="str">
            <v>Power Systems</v>
          </cell>
          <cell r="C1695">
            <v>428</v>
          </cell>
          <cell r="D1695" t="str">
            <v>Not A &amp; G</v>
          </cell>
          <cell r="E1695">
            <v>4289</v>
          </cell>
          <cell r="F1695" t="str">
            <v>Dsbn Meters Northeast - Supv</v>
          </cell>
          <cell r="G1695" t="str">
            <v>XM</v>
          </cell>
          <cell r="H1695" t="str">
            <v>S</v>
          </cell>
          <cell r="I1695" t="str">
            <v>01MP5</v>
          </cell>
          <cell r="J1695" t="str">
            <v>DISTRIBUTION SUPV II</v>
          </cell>
          <cell r="K1695">
            <v>1</v>
          </cell>
          <cell r="L1695">
            <v>36.5</v>
          </cell>
          <cell r="M1695">
            <v>36.5</v>
          </cell>
          <cell r="N1695" t="str">
            <v>Spv/Sup</v>
          </cell>
          <cell r="O1695">
            <v>0</v>
          </cell>
          <cell r="P1695">
            <v>36.5</v>
          </cell>
          <cell r="Q1695">
            <v>0</v>
          </cell>
          <cell r="R1695">
            <v>0</v>
          </cell>
          <cell r="S1695">
            <v>0</v>
          </cell>
        </row>
        <row r="1696">
          <cell r="B1696" t="str">
            <v>Power Systems</v>
          </cell>
          <cell r="C1696">
            <v>50</v>
          </cell>
          <cell r="D1696" t="str">
            <v>Not A &amp; G</v>
          </cell>
          <cell r="E1696">
            <v>500</v>
          </cell>
          <cell r="F1696" t="str">
            <v>Dsbn Sup Svc/Erc</v>
          </cell>
          <cell r="G1696" t="str">
            <v>BU</v>
          </cell>
          <cell r="H1696" t="str">
            <v>I</v>
          </cell>
          <cell r="I1696" t="str">
            <v>05358</v>
          </cell>
          <cell r="J1696" t="str">
            <v>EQUIPMENT REPAIR LEAD</v>
          </cell>
          <cell r="K1696">
            <v>6</v>
          </cell>
          <cell r="L1696">
            <v>27.71</v>
          </cell>
          <cell r="M1696">
            <v>166.26</v>
          </cell>
          <cell r="N1696" t="str">
            <v>Line</v>
          </cell>
          <cell r="O1696">
            <v>0</v>
          </cell>
          <cell r="P1696">
            <v>0</v>
          </cell>
          <cell r="Q1696">
            <v>0</v>
          </cell>
          <cell r="R1696">
            <v>166.26</v>
          </cell>
          <cell r="S1696">
            <v>0</v>
          </cell>
        </row>
        <row r="1697">
          <cell r="B1697" t="str">
            <v>Power Systems</v>
          </cell>
          <cell r="C1697">
            <v>50</v>
          </cell>
          <cell r="D1697" t="str">
            <v>Not A &amp; G</v>
          </cell>
          <cell r="E1697">
            <v>500</v>
          </cell>
          <cell r="F1697" t="str">
            <v>Dsbn Sup Svc/Erc</v>
          </cell>
          <cell r="G1697" t="str">
            <v>BU</v>
          </cell>
          <cell r="H1697" t="str">
            <v>I</v>
          </cell>
          <cell r="I1697" t="str">
            <v>05605</v>
          </cell>
          <cell r="J1697" t="str">
            <v>OPERATION CLERK A STENO</v>
          </cell>
          <cell r="K1697">
            <v>2</v>
          </cell>
          <cell r="L1697">
            <v>20.12</v>
          </cell>
          <cell r="M1697">
            <v>40.24</v>
          </cell>
          <cell r="N1697" t="str">
            <v>Barg Unit Supp</v>
          </cell>
          <cell r="O1697">
            <v>0</v>
          </cell>
          <cell r="P1697">
            <v>0</v>
          </cell>
          <cell r="Q1697">
            <v>40.24</v>
          </cell>
          <cell r="R1697">
            <v>0</v>
          </cell>
          <cell r="S1697">
            <v>0</v>
          </cell>
        </row>
        <row r="1698">
          <cell r="B1698" t="str">
            <v>Power Systems</v>
          </cell>
          <cell r="C1698">
            <v>50</v>
          </cell>
          <cell r="D1698" t="str">
            <v>Not A &amp; G</v>
          </cell>
          <cell r="E1698">
            <v>500</v>
          </cell>
          <cell r="F1698" t="str">
            <v>Dsbn Sup Svc/Erc</v>
          </cell>
          <cell r="G1698" t="str">
            <v>BU</v>
          </cell>
          <cell r="H1698" t="str">
            <v>I</v>
          </cell>
          <cell r="I1698" t="str">
            <v>05708</v>
          </cell>
          <cell r="J1698" t="str">
            <v>REPAIR TECH A EQUIPMENT</v>
          </cell>
          <cell r="K1698">
            <v>17</v>
          </cell>
          <cell r="L1698">
            <v>25.28</v>
          </cell>
          <cell r="M1698">
            <v>429.76</v>
          </cell>
          <cell r="N1698" t="str">
            <v>Line</v>
          </cell>
          <cell r="O1698">
            <v>0</v>
          </cell>
          <cell r="P1698">
            <v>0</v>
          </cell>
          <cell r="Q1698">
            <v>0</v>
          </cell>
          <cell r="R1698">
            <v>429.76</v>
          </cell>
          <cell r="S1698">
            <v>0</v>
          </cell>
        </row>
        <row r="1699">
          <cell r="B1699" t="str">
            <v>Power Systems</v>
          </cell>
          <cell r="C1699">
            <v>50</v>
          </cell>
          <cell r="D1699" t="str">
            <v>Not A &amp; G</v>
          </cell>
          <cell r="E1699">
            <v>500</v>
          </cell>
          <cell r="F1699" t="str">
            <v>Dsbn Sup Svc/Erc</v>
          </cell>
          <cell r="G1699" t="str">
            <v>BU</v>
          </cell>
          <cell r="H1699" t="str">
            <v>I</v>
          </cell>
          <cell r="I1699" t="str">
            <v>05714</v>
          </cell>
          <cell r="J1699" t="str">
            <v>REPAIR TECH B EQUIP</v>
          </cell>
          <cell r="K1699">
            <v>1</v>
          </cell>
          <cell r="L1699">
            <v>20.07</v>
          </cell>
          <cell r="M1699">
            <v>20.07</v>
          </cell>
          <cell r="N1699" t="str">
            <v>Line</v>
          </cell>
          <cell r="O1699">
            <v>0</v>
          </cell>
          <cell r="P1699">
            <v>0</v>
          </cell>
          <cell r="Q1699">
            <v>0</v>
          </cell>
          <cell r="R1699">
            <v>20.07</v>
          </cell>
          <cell r="S1699">
            <v>0</v>
          </cell>
        </row>
        <row r="1700">
          <cell r="B1700" t="str">
            <v>Power Systems</v>
          </cell>
          <cell r="C1700">
            <v>50</v>
          </cell>
          <cell r="D1700" t="str">
            <v>Not A &amp; G</v>
          </cell>
          <cell r="E1700">
            <v>500</v>
          </cell>
          <cell r="F1700" t="str">
            <v>Dsbn Sup Svc/Erc</v>
          </cell>
          <cell r="G1700" t="str">
            <v>BU</v>
          </cell>
          <cell r="H1700" t="str">
            <v>I</v>
          </cell>
          <cell r="I1700" t="str">
            <v>05714</v>
          </cell>
          <cell r="J1700" t="str">
            <v>REPAIR TECH B EQUIP</v>
          </cell>
          <cell r="K1700">
            <v>1</v>
          </cell>
          <cell r="L1700">
            <v>20.22</v>
          </cell>
          <cell r="M1700">
            <v>20.22</v>
          </cell>
          <cell r="N1700" t="str">
            <v>Line</v>
          </cell>
          <cell r="O1700">
            <v>0</v>
          </cell>
          <cell r="P1700">
            <v>0</v>
          </cell>
          <cell r="Q1700">
            <v>0</v>
          </cell>
          <cell r="R1700">
            <v>20.22</v>
          </cell>
          <cell r="S1700">
            <v>0</v>
          </cell>
        </row>
        <row r="1701">
          <cell r="B1701" t="str">
            <v>Power Systems</v>
          </cell>
          <cell r="C1701">
            <v>50</v>
          </cell>
          <cell r="D1701" t="str">
            <v>Not A &amp; G</v>
          </cell>
          <cell r="E1701">
            <v>500</v>
          </cell>
          <cell r="F1701" t="str">
            <v>Dsbn Sup Svc/Erc</v>
          </cell>
          <cell r="G1701" t="str">
            <v>BU</v>
          </cell>
          <cell r="H1701" t="str">
            <v>I</v>
          </cell>
          <cell r="I1701" t="str">
            <v>05714</v>
          </cell>
          <cell r="J1701" t="str">
            <v>REPAIR TECH B EQUIP</v>
          </cell>
          <cell r="K1701">
            <v>1</v>
          </cell>
          <cell r="L1701">
            <v>20.309999999999999</v>
          </cell>
          <cell r="M1701">
            <v>20.309999999999999</v>
          </cell>
          <cell r="N1701" t="str">
            <v>Line</v>
          </cell>
          <cell r="O1701">
            <v>0</v>
          </cell>
          <cell r="P1701">
            <v>0</v>
          </cell>
          <cell r="Q1701">
            <v>0</v>
          </cell>
          <cell r="R1701">
            <v>20.309999999999999</v>
          </cell>
          <cell r="S1701">
            <v>0</v>
          </cell>
        </row>
        <row r="1702">
          <cell r="B1702" t="str">
            <v>Power Systems</v>
          </cell>
          <cell r="C1702">
            <v>50</v>
          </cell>
          <cell r="D1702" t="str">
            <v>Not A &amp; G</v>
          </cell>
          <cell r="E1702">
            <v>500</v>
          </cell>
          <cell r="F1702" t="str">
            <v>Dsbn Sup Svc/Erc</v>
          </cell>
          <cell r="G1702" t="str">
            <v>BU</v>
          </cell>
          <cell r="H1702" t="str">
            <v>I</v>
          </cell>
          <cell r="I1702" t="str">
            <v>05714</v>
          </cell>
          <cell r="J1702" t="str">
            <v>REPAIR TECH B EQUIP</v>
          </cell>
          <cell r="K1702">
            <v>22</v>
          </cell>
          <cell r="L1702">
            <v>20.37</v>
          </cell>
          <cell r="M1702">
            <v>448.14000000000004</v>
          </cell>
          <cell r="N1702" t="str">
            <v>Line</v>
          </cell>
          <cell r="O1702">
            <v>0</v>
          </cell>
          <cell r="P1702">
            <v>0</v>
          </cell>
          <cell r="Q1702">
            <v>0</v>
          </cell>
          <cell r="R1702">
            <v>448.14000000000004</v>
          </cell>
          <cell r="S1702">
            <v>0</v>
          </cell>
        </row>
        <row r="1703">
          <cell r="B1703" t="str">
            <v>Power Systems</v>
          </cell>
          <cell r="C1703">
            <v>50</v>
          </cell>
          <cell r="D1703" t="str">
            <v>Not A &amp; G</v>
          </cell>
          <cell r="E1703">
            <v>500</v>
          </cell>
          <cell r="F1703" t="str">
            <v>Dsbn Sup Svc/Erc</v>
          </cell>
          <cell r="G1703" t="str">
            <v>BU</v>
          </cell>
          <cell r="H1703" t="str">
            <v>I</v>
          </cell>
          <cell r="I1703" t="str">
            <v>05921</v>
          </cell>
          <cell r="J1703" t="str">
            <v>ELECTRONIC TECH REP CNT</v>
          </cell>
          <cell r="K1703">
            <v>2</v>
          </cell>
          <cell r="L1703">
            <v>27.53</v>
          </cell>
          <cell r="M1703">
            <v>55.06</v>
          </cell>
          <cell r="N1703" t="str">
            <v>Line</v>
          </cell>
          <cell r="O1703">
            <v>0</v>
          </cell>
          <cell r="P1703">
            <v>0</v>
          </cell>
          <cell r="Q1703">
            <v>0</v>
          </cell>
          <cell r="R1703">
            <v>55.06</v>
          </cell>
          <cell r="S1703">
            <v>0</v>
          </cell>
        </row>
        <row r="1704">
          <cell r="B1704" t="str">
            <v>Power Systems</v>
          </cell>
          <cell r="C1704">
            <v>50</v>
          </cell>
          <cell r="D1704" t="str">
            <v>Not A &amp; G</v>
          </cell>
          <cell r="E1704">
            <v>504</v>
          </cell>
          <cell r="F1704" t="str">
            <v>Dsbn Sup Svc/Erc Labor</v>
          </cell>
          <cell r="G1704" t="str">
            <v>BU</v>
          </cell>
          <cell r="H1704" t="str">
            <v>I</v>
          </cell>
          <cell r="I1704" t="str">
            <v>05471</v>
          </cell>
          <cell r="J1704" t="str">
            <v>CONSTR SPEC MECH</v>
          </cell>
          <cell r="K1704">
            <v>8</v>
          </cell>
          <cell r="L1704">
            <v>25.28</v>
          </cell>
          <cell r="M1704">
            <v>202.24</v>
          </cell>
          <cell r="N1704" t="str">
            <v>Line</v>
          </cell>
          <cell r="O1704">
            <v>0</v>
          </cell>
          <cell r="P1704">
            <v>0</v>
          </cell>
          <cell r="Q1704">
            <v>0</v>
          </cell>
          <cell r="R1704">
            <v>202.24</v>
          </cell>
          <cell r="S1704">
            <v>0</v>
          </cell>
        </row>
        <row r="1705">
          <cell r="B1705" t="str">
            <v>Power Systems</v>
          </cell>
          <cell r="C1705">
            <v>50</v>
          </cell>
          <cell r="D1705" t="str">
            <v>Not A &amp; G</v>
          </cell>
          <cell r="E1705">
            <v>509</v>
          </cell>
          <cell r="F1705" t="str">
            <v>Dsbn Sup Svc/Erc Supv</v>
          </cell>
          <cell r="G1705" t="str">
            <v>XM</v>
          </cell>
          <cell r="H1705" t="str">
            <v>S</v>
          </cell>
          <cell r="I1705" t="str">
            <v>01M05</v>
          </cell>
          <cell r="J1705" t="str">
            <v>DISTRIBUTION SUPV I</v>
          </cell>
          <cell r="K1705">
            <v>1</v>
          </cell>
          <cell r="L1705">
            <v>38.94</v>
          </cell>
          <cell r="M1705">
            <v>38.94</v>
          </cell>
          <cell r="N1705" t="str">
            <v>Spv/Sup</v>
          </cell>
          <cell r="O1705">
            <v>0</v>
          </cell>
          <cell r="P1705">
            <v>38.94</v>
          </cell>
          <cell r="Q1705">
            <v>0</v>
          </cell>
          <cell r="R1705">
            <v>0</v>
          </cell>
          <cell r="S1705">
            <v>0</v>
          </cell>
        </row>
        <row r="1706">
          <cell r="B1706" t="str">
            <v>Power Systems</v>
          </cell>
          <cell r="C1706">
            <v>50</v>
          </cell>
          <cell r="D1706" t="str">
            <v>Not A &amp; G</v>
          </cell>
          <cell r="E1706">
            <v>509</v>
          </cell>
          <cell r="F1706" t="str">
            <v>Dsbn Sup Svc/Erc Supv</v>
          </cell>
          <cell r="G1706" t="str">
            <v>XM</v>
          </cell>
          <cell r="H1706" t="str">
            <v>S</v>
          </cell>
          <cell r="I1706" t="str">
            <v>01M05</v>
          </cell>
          <cell r="J1706" t="str">
            <v>DISTRIBUTION SUPV I</v>
          </cell>
          <cell r="K1706">
            <v>1</v>
          </cell>
          <cell r="L1706">
            <v>39.35</v>
          </cell>
          <cell r="M1706">
            <v>39.35</v>
          </cell>
          <cell r="N1706" t="str">
            <v>Spv/Sup</v>
          </cell>
          <cell r="O1706">
            <v>0</v>
          </cell>
          <cell r="P1706">
            <v>39.35</v>
          </cell>
          <cell r="Q1706">
            <v>0</v>
          </cell>
          <cell r="R1706">
            <v>0</v>
          </cell>
          <cell r="S1706">
            <v>0</v>
          </cell>
        </row>
        <row r="1707">
          <cell r="B1707" t="str">
            <v>Power Systems</v>
          </cell>
          <cell r="C1707">
            <v>50</v>
          </cell>
          <cell r="D1707" t="str">
            <v>Not A &amp; G</v>
          </cell>
          <cell r="E1707">
            <v>509</v>
          </cell>
          <cell r="F1707" t="str">
            <v>Dsbn Sup Svc/Erc Supv</v>
          </cell>
          <cell r="G1707" t="str">
            <v>XM</v>
          </cell>
          <cell r="H1707" t="str">
            <v>S</v>
          </cell>
          <cell r="I1707" t="str">
            <v>01M05</v>
          </cell>
          <cell r="J1707" t="str">
            <v>DISTRIBUTION SUPV I</v>
          </cell>
          <cell r="K1707">
            <v>1</v>
          </cell>
          <cell r="L1707">
            <v>39.49</v>
          </cell>
          <cell r="M1707">
            <v>39.49</v>
          </cell>
          <cell r="N1707" t="str">
            <v>Spv/Sup</v>
          </cell>
          <cell r="O1707">
            <v>0</v>
          </cell>
          <cell r="P1707">
            <v>39.49</v>
          </cell>
          <cell r="Q1707">
            <v>0</v>
          </cell>
          <cell r="R1707">
            <v>0</v>
          </cell>
          <cell r="S1707">
            <v>0</v>
          </cell>
        </row>
        <row r="1708">
          <cell r="B1708" t="str">
            <v>Power Systems</v>
          </cell>
          <cell r="C1708">
            <v>50</v>
          </cell>
          <cell r="D1708" t="str">
            <v>Not A &amp; G</v>
          </cell>
          <cell r="E1708">
            <v>509</v>
          </cell>
          <cell r="F1708" t="str">
            <v>Dsbn Sup Svc/Erc Supv</v>
          </cell>
          <cell r="G1708" t="str">
            <v>XM</v>
          </cell>
          <cell r="H1708" t="str">
            <v>S</v>
          </cell>
          <cell r="I1708" t="str">
            <v>01M05</v>
          </cell>
          <cell r="J1708" t="str">
            <v>DISTRIBUTION SUPV I</v>
          </cell>
          <cell r="K1708">
            <v>1</v>
          </cell>
          <cell r="L1708">
            <v>39.93</v>
          </cell>
          <cell r="M1708">
            <v>39.93</v>
          </cell>
          <cell r="N1708" t="str">
            <v>Spv/Sup</v>
          </cell>
          <cell r="O1708">
            <v>0</v>
          </cell>
          <cell r="P1708">
            <v>39.93</v>
          </cell>
          <cell r="Q1708">
            <v>0</v>
          </cell>
          <cell r="R1708">
            <v>0</v>
          </cell>
          <cell r="S1708">
            <v>0</v>
          </cell>
        </row>
        <row r="1709">
          <cell r="B1709" t="str">
            <v>Power Systems</v>
          </cell>
          <cell r="C1709">
            <v>50</v>
          </cell>
          <cell r="D1709" t="str">
            <v>Not A &amp; G</v>
          </cell>
          <cell r="E1709">
            <v>509</v>
          </cell>
          <cell r="F1709" t="str">
            <v>Dsbn Sup Svc/Erc Supv</v>
          </cell>
          <cell r="G1709" t="str">
            <v>XM</v>
          </cell>
          <cell r="H1709" t="str">
            <v>I</v>
          </cell>
          <cell r="I1709" t="str">
            <v>01M24</v>
          </cell>
          <cell r="J1709" t="str">
            <v>DIST ENGINEERING &amp; OPERATIONS</v>
          </cell>
          <cell r="K1709">
            <v>1</v>
          </cell>
          <cell r="L1709">
            <v>30.86</v>
          </cell>
          <cell r="M1709">
            <v>30.86</v>
          </cell>
          <cell r="N1709" t="str">
            <v>Spv/Sup</v>
          </cell>
          <cell r="O1709">
            <v>0</v>
          </cell>
          <cell r="P1709">
            <v>30.86</v>
          </cell>
          <cell r="Q1709">
            <v>0</v>
          </cell>
          <cell r="R1709">
            <v>0</v>
          </cell>
          <cell r="S1709">
            <v>0</v>
          </cell>
        </row>
        <row r="1710">
          <cell r="B1710" t="str">
            <v>Power Systems</v>
          </cell>
          <cell r="C1710">
            <v>50</v>
          </cell>
          <cell r="D1710" t="str">
            <v>Not A &amp; G</v>
          </cell>
          <cell r="E1710">
            <v>509</v>
          </cell>
          <cell r="F1710" t="str">
            <v>Dsbn Sup Svc/Erc Supv</v>
          </cell>
          <cell r="G1710" t="str">
            <v>XM</v>
          </cell>
          <cell r="H1710" t="str">
            <v>I</v>
          </cell>
          <cell r="I1710" t="str">
            <v>01MA4</v>
          </cell>
          <cell r="J1710" t="str">
            <v>SR DISTRIBUTION ANALYST</v>
          </cell>
          <cell r="K1710">
            <v>1</v>
          </cell>
          <cell r="L1710">
            <v>35.9</v>
          </cell>
          <cell r="M1710">
            <v>35.9</v>
          </cell>
          <cell r="N1710" t="str">
            <v>Spv/Sup</v>
          </cell>
          <cell r="O1710">
            <v>0</v>
          </cell>
          <cell r="P1710">
            <v>35.9</v>
          </cell>
          <cell r="Q1710">
            <v>0</v>
          </cell>
          <cell r="R1710">
            <v>0</v>
          </cell>
          <cell r="S1710">
            <v>0</v>
          </cell>
        </row>
        <row r="1711">
          <cell r="B1711" t="str">
            <v>Power Systems</v>
          </cell>
          <cell r="C1711">
            <v>50</v>
          </cell>
          <cell r="D1711" t="str">
            <v>Not A &amp; G</v>
          </cell>
          <cell r="E1711">
            <v>509</v>
          </cell>
          <cell r="F1711" t="str">
            <v>Dsbn Sup Svc/Erc Supv</v>
          </cell>
          <cell r="G1711" t="str">
            <v>XM</v>
          </cell>
          <cell r="H1711" t="str">
            <v>M</v>
          </cell>
          <cell r="I1711" t="str">
            <v>01MR3</v>
          </cell>
          <cell r="J1711" t="str">
            <v>MGR DIST EQUIPMENT REPAIR &amp; MA</v>
          </cell>
          <cell r="K1711">
            <v>1</v>
          </cell>
          <cell r="L1711">
            <v>49.28</v>
          </cell>
          <cell r="M1711">
            <v>49.28</v>
          </cell>
          <cell r="N1711" t="str">
            <v>Spv/Sup</v>
          </cell>
          <cell r="O1711">
            <v>0</v>
          </cell>
          <cell r="P1711">
            <v>49.28</v>
          </cell>
          <cell r="Q1711">
            <v>0</v>
          </cell>
          <cell r="R1711">
            <v>0</v>
          </cell>
          <cell r="S1711">
            <v>0</v>
          </cell>
        </row>
        <row r="1712">
          <cell r="B1712" t="str">
            <v>Power Systems</v>
          </cell>
          <cell r="C1712">
            <v>50</v>
          </cell>
          <cell r="D1712" t="str">
            <v>Not A &amp; G</v>
          </cell>
          <cell r="E1712">
            <v>509</v>
          </cell>
          <cell r="F1712" t="str">
            <v>Dsbn Sup Svc/Erc Supv</v>
          </cell>
          <cell r="G1712" t="str">
            <v>NB</v>
          </cell>
          <cell r="H1712" t="str">
            <v>I</v>
          </cell>
          <cell r="I1712" t="str">
            <v>01XE4</v>
          </cell>
          <cell r="J1712" t="str">
            <v>DISTRIBUTION ENGINEERING TECHN</v>
          </cell>
          <cell r="K1712">
            <v>1</v>
          </cell>
          <cell r="L1712">
            <v>16.649999999999999</v>
          </cell>
          <cell r="M1712">
            <v>16.649999999999999</v>
          </cell>
          <cell r="N1712" t="str">
            <v>Spv/Sup</v>
          </cell>
          <cell r="O1712">
            <v>0</v>
          </cell>
          <cell r="P1712">
            <v>16.649999999999999</v>
          </cell>
          <cell r="Q1712">
            <v>0</v>
          </cell>
          <cell r="R1712">
            <v>0</v>
          </cell>
          <cell r="S1712">
            <v>0</v>
          </cell>
        </row>
        <row r="1713">
          <cell r="B1713" t="str">
            <v>Power Systems</v>
          </cell>
          <cell r="C1713">
            <v>50</v>
          </cell>
          <cell r="D1713" t="str">
            <v>Not A &amp; G</v>
          </cell>
          <cell r="E1713">
            <v>509</v>
          </cell>
          <cell r="F1713" t="str">
            <v>Dsbn Sup Svc/Erc Supv</v>
          </cell>
          <cell r="G1713" t="str">
            <v>BU</v>
          </cell>
          <cell r="H1713" t="str">
            <v>I</v>
          </cell>
          <cell r="I1713" t="str">
            <v>05714</v>
          </cell>
          <cell r="J1713" t="str">
            <v>REPAIR TECH B EQUIP</v>
          </cell>
          <cell r="K1713">
            <v>1</v>
          </cell>
          <cell r="L1713">
            <v>19.32</v>
          </cell>
          <cell r="M1713">
            <v>19.32</v>
          </cell>
          <cell r="N1713" t="str">
            <v>Line</v>
          </cell>
          <cell r="O1713">
            <v>0</v>
          </cell>
          <cell r="P1713">
            <v>0</v>
          </cell>
          <cell r="Q1713">
            <v>0</v>
          </cell>
          <cell r="R1713">
            <v>19.32</v>
          </cell>
          <cell r="S1713">
            <v>0</v>
          </cell>
        </row>
        <row r="1714">
          <cell r="B1714" t="str">
            <v>Power Systems</v>
          </cell>
          <cell r="C1714">
            <v>50</v>
          </cell>
          <cell r="D1714" t="str">
            <v>Not A &amp; G</v>
          </cell>
          <cell r="E1714">
            <v>502</v>
          </cell>
          <cell r="F1714" t="str">
            <v>Dsbn Sup Svc/Erc Tools</v>
          </cell>
          <cell r="G1714" t="str">
            <v>BU</v>
          </cell>
          <cell r="H1714" t="str">
            <v>I</v>
          </cell>
          <cell r="I1714" t="str">
            <v>05056</v>
          </cell>
          <cell r="J1714" t="str">
            <v>APPR REPAIR TECH A - TOOLS</v>
          </cell>
          <cell r="K1714">
            <v>2</v>
          </cell>
          <cell r="L1714">
            <v>20.37</v>
          </cell>
          <cell r="M1714">
            <v>40.74</v>
          </cell>
          <cell r="N1714" t="str">
            <v>Line</v>
          </cell>
          <cell r="O1714">
            <v>0</v>
          </cell>
          <cell r="P1714">
            <v>0</v>
          </cell>
          <cell r="Q1714">
            <v>0</v>
          </cell>
          <cell r="R1714">
            <v>40.74</v>
          </cell>
          <cell r="S1714">
            <v>0</v>
          </cell>
        </row>
        <row r="1715">
          <cell r="B1715" t="str">
            <v>Power Systems</v>
          </cell>
          <cell r="C1715">
            <v>50</v>
          </cell>
          <cell r="D1715" t="str">
            <v>Not A &amp; G</v>
          </cell>
          <cell r="E1715">
            <v>502</v>
          </cell>
          <cell r="F1715" t="str">
            <v>Dsbn Sup Svc/Erc Tools</v>
          </cell>
          <cell r="G1715" t="str">
            <v>BU</v>
          </cell>
          <cell r="H1715" t="str">
            <v>I</v>
          </cell>
          <cell r="I1715" t="str">
            <v>05358</v>
          </cell>
          <cell r="J1715" t="str">
            <v>EQUIPMENT REPAIR LEAD</v>
          </cell>
          <cell r="K1715">
            <v>1</v>
          </cell>
          <cell r="L1715">
            <v>27.71</v>
          </cell>
          <cell r="M1715">
            <v>27.71</v>
          </cell>
          <cell r="N1715" t="str">
            <v>Line</v>
          </cell>
          <cell r="O1715">
            <v>0</v>
          </cell>
          <cell r="P1715">
            <v>0</v>
          </cell>
          <cell r="Q1715">
            <v>0</v>
          </cell>
          <cell r="R1715">
            <v>27.71</v>
          </cell>
          <cell r="S1715">
            <v>0</v>
          </cell>
        </row>
        <row r="1716">
          <cell r="B1716" t="str">
            <v>Power Systems</v>
          </cell>
          <cell r="C1716">
            <v>50</v>
          </cell>
          <cell r="D1716" t="str">
            <v>Not A &amp; G</v>
          </cell>
          <cell r="E1716">
            <v>502</v>
          </cell>
          <cell r="F1716" t="str">
            <v>Dsbn Sup Svc/Erc Tools</v>
          </cell>
          <cell r="G1716" t="str">
            <v>BU</v>
          </cell>
          <cell r="H1716" t="str">
            <v>I</v>
          </cell>
          <cell r="I1716" t="str">
            <v>05713</v>
          </cell>
          <cell r="J1716" t="str">
            <v>REPAIR TECH A TOOLS</v>
          </cell>
          <cell r="K1716">
            <v>5</v>
          </cell>
          <cell r="L1716">
            <v>25.28</v>
          </cell>
          <cell r="M1716">
            <v>126.4</v>
          </cell>
          <cell r="N1716" t="str">
            <v>Line</v>
          </cell>
          <cell r="O1716">
            <v>0</v>
          </cell>
          <cell r="P1716">
            <v>0</v>
          </cell>
          <cell r="Q1716">
            <v>0</v>
          </cell>
          <cell r="R1716">
            <v>126.4</v>
          </cell>
          <cell r="S1716">
            <v>0</v>
          </cell>
        </row>
        <row r="1717">
          <cell r="B1717" t="str">
            <v>Power Systems</v>
          </cell>
          <cell r="C1717">
            <v>50</v>
          </cell>
          <cell r="D1717" t="str">
            <v>Not A &amp; G</v>
          </cell>
          <cell r="E1717">
            <v>502</v>
          </cell>
          <cell r="F1717" t="str">
            <v>Dsbn Sup Svc/Erc Tools</v>
          </cell>
          <cell r="G1717" t="str">
            <v>BU</v>
          </cell>
          <cell r="H1717" t="str">
            <v>I</v>
          </cell>
          <cell r="I1717" t="str">
            <v>05714</v>
          </cell>
          <cell r="J1717" t="str">
            <v>REPAIR TECH B EQUIP</v>
          </cell>
          <cell r="K1717">
            <v>1</v>
          </cell>
          <cell r="L1717">
            <v>20.37</v>
          </cell>
          <cell r="M1717">
            <v>20.37</v>
          </cell>
          <cell r="N1717" t="str">
            <v>Line</v>
          </cell>
          <cell r="O1717">
            <v>0</v>
          </cell>
          <cell r="P1717">
            <v>0</v>
          </cell>
          <cell r="Q1717">
            <v>0</v>
          </cell>
          <cell r="R1717">
            <v>20.37</v>
          </cell>
          <cell r="S1717">
            <v>0</v>
          </cell>
        </row>
        <row r="1718">
          <cell r="B1718" t="str">
            <v>Power Systems</v>
          </cell>
          <cell r="C1718">
            <v>60</v>
          </cell>
          <cell r="D1718" t="str">
            <v>Not A &amp; G</v>
          </cell>
          <cell r="E1718">
            <v>560</v>
          </cell>
          <cell r="F1718" t="str">
            <v>Dsbn Sup Svc/Meter Test</v>
          </cell>
          <cell r="G1718" t="str">
            <v>BU</v>
          </cell>
          <cell r="H1718" t="str">
            <v>I</v>
          </cell>
          <cell r="I1718" t="str">
            <v>05465</v>
          </cell>
          <cell r="J1718" t="str">
            <v>LABORATORY METER ELECT</v>
          </cell>
          <cell r="K1718">
            <v>3</v>
          </cell>
          <cell r="L1718">
            <v>27.71</v>
          </cell>
          <cell r="M1718">
            <v>83.13</v>
          </cell>
          <cell r="N1718" t="str">
            <v>Line</v>
          </cell>
          <cell r="O1718">
            <v>0</v>
          </cell>
          <cell r="P1718">
            <v>0</v>
          </cell>
          <cell r="Q1718">
            <v>0</v>
          </cell>
          <cell r="R1718">
            <v>83.13</v>
          </cell>
          <cell r="S1718">
            <v>0</v>
          </cell>
        </row>
        <row r="1719">
          <cell r="B1719" t="str">
            <v>Power Systems</v>
          </cell>
          <cell r="C1719">
            <v>60</v>
          </cell>
          <cell r="D1719" t="str">
            <v>Not A &amp; G</v>
          </cell>
          <cell r="E1719">
            <v>560</v>
          </cell>
          <cell r="F1719" t="str">
            <v>Dsbn Sup Svc/Meter Test</v>
          </cell>
          <cell r="G1719" t="str">
            <v>BU</v>
          </cell>
          <cell r="H1719" t="str">
            <v>I</v>
          </cell>
          <cell r="I1719" t="str">
            <v>05525</v>
          </cell>
          <cell r="J1719" t="str">
            <v>CHIEF METER ELECT</v>
          </cell>
          <cell r="K1719">
            <v>1</v>
          </cell>
          <cell r="L1719">
            <v>27.71</v>
          </cell>
          <cell r="M1719">
            <v>27.71</v>
          </cell>
          <cell r="N1719" t="str">
            <v>Line</v>
          </cell>
          <cell r="O1719">
            <v>0</v>
          </cell>
          <cell r="P1719">
            <v>0</v>
          </cell>
          <cell r="Q1719">
            <v>0</v>
          </cell>
          <cell r="R1719">
            <v>27.71</v>
          </cell>
          <cell r="S1719">
            <v>0</v>
          </cell>
        </row>
        <row r="1720">
          <cell r="B1720" t="str">
            <v>Power Systems</v>
          </cell>
          <cell r="C1720">
            <v>60</v>
          </cell>
          <cell r="D1720" t="str">
            <v>Not A &amp; G</v>
          </cell>
          <cell r="E1720">
            <v>560</v>
          </cell>
          <cell r="F1720" t="str">
            <v>Dsbn Sup Svc/Meter Test</v>
          </cell>
          <cell r="G1720" t="str">
            <v>BU</v>
          </cell>
          <cell r="H1720" t="str">
            <v>I</v>
          </cell>
          <cell r="I1720" t="str">
            <v>05533</v>
          </cell>
          <cell r="J1720" t="str">
            <v>METER ELECT A</v>
          </cell>
          <cell r="K1720">
            <v>10</v>
          </cell>
          <cell r="L1720">
            <v>25.28</v>
          </cell>
          <cell r="M1720">
            <v>252.8</v>
          </cell>
          <cell r="N1720" t="str">
            <v>Line</v>
          </cell>
          <cell r="O1720">
            <v>0</v>
          </cell>
          <cell r="P1720">
            <v>0</v>
          </cell>
          <cell r="Q1720">
            <v>0</v>
          </cell>
          <cell r="R1720">
            <v>252.8</v>
          </cell>
          <cell r="S1720">
            <v>0</v>
          </cell>
        </row>
        <row r="1721">
          <cell r="B1721" t="str">
            <v>Power Systems</v>
          </cell>
          <cell r="C1721">
            <v>60</v>
          </cell>
          <cell r="D1721" t="str">
            <v>Not A &amp; G</v>
          </cell>
          <cell r="E1721">
            <v>560</v>
          </cell>
          <cell r="F1721" t="str">
            <v>Dsbn Sup Svc/Meter Test</v>
          </cell>
          <cell r="G1721" t="str">
            <v>BU</v>
          </cell>
          <cell r="H1721" t="str">
            <v>I</v>
          </cell>
          <cell r="I1721" t="str">
            <v>05538</v>
          </cell>
          <cell r="J1721" t="str">
            <v>METER TESTER</v>
          </cell>
          <cell r="K1721">
            <v>4</v>
          </cell>
          <cell r="L1721">
            <v>21.18</v>
          </cell>
          <cell r="M1721">
            <v>84.72</v>
          </cell>
          <cell r="N1721" t="str">
            <v>Line</v>
          </cell>
          <cell r="O1721">
            <v>0</v>
          </cell>
          <cell r="P1721">
            <v>0</v>
          </cell>
          <cell r="Q1721">
            <v>0</v>
          </cell>
          <cell r="R1721">
            <v>84.72</v>
          </cell>
          <cell r="S1721">
            <v>0</v>
          </cell>
        </row>
        <row r="1722">
          <cell r="B1722" t="str">
            <v>Power Systems</v>
          </cell>
          <cell r="C1722">
            <v>60</v>
          </cell>
          <cell r="D1722" t="str">
            <v>Not A &amp; G</v>
          </cell>
          <cell r="E1722">
            <v>560</v>
          </cell>
          <cell r="F1722" t="str">
            <v>Dsbn Sup Svc/Meter Test</v>
          </cell>
          <cell r="G1722" t="str">
            <v>BU</v>
          </cell>
          <cell r="H1722" t="str">
            <v>I</v>
          </cell>
          <cell r="I1722" t="str">
            <v>05605</v>
          </cell>
          <cell r="J1722" t="str">
            <v>OPERATION CLERK A STENO</v>
          </cell>
          <cell r="K1722">
            <v>1</v>
          </cell>
          <cell r="L1722">
            <v>20.12</v>
          </cell>
          <cell r="M1722">
            <v>20.12</v>
          </cell>
          <cell r="N1722" t="str">
            <v>Barg Unit Supp</v>
          </cell>
          <cell r="O1722">
            <v>0</v>
          </cell>
          <cell r="P1722">
            <v>0</v>
          </cell>
          <cell r="Q1722">
            <v>20.12</v>
          </cell>
          <cell r="R1722">
            <v>0</v>
          </cell>
          <cell r="S1722">
            <v>0</v>
          </cell>
        </row>
        <row r="1723">
          <cell r="B1723" t="str">
            <v>Power Systems</v>
          </cell>
          <cell r="C1723">
            <v>792</v>
          </cell>
          <cell r="D1723" t="str">
            <v>Not A &amp; G</v>
          </cell>
          <cell r="E1723">
            <v>7189</v>
          </cell>
          <cell r="F1723" t="str">
            <v>Dsbn Sup Svc/Meters Browd</v>
          </cell>
          <cell r="G1723" t="str">
            <v>XM</v>
          </cell>
          <cell r="H1723" t="str">
            <v>S</v>
          </cell>
          <cell r="I1723" t="str">
            <v>01M05</v>
          </cell>
          <cell r="J1723" t="str">
            <v>DISTRIBUTION SUPV I</v>
          </cell>
          <cell r="K1723">
            <v>1</v>
          </cell>
          <cell r="L1723">
            <v>40.729999999999997</v>
          </cell>
          <cell r="M1723">
            <v>40.729999999999997</v>
          </cell>
          <cell r="N1723" t="str">
            <v>Spv/Sup</v>
          </cell>
          <cell r="O1723">
            <v>0</v>
          </cell>
          <cell r="P1723">
            <v>40.729999999999997</v>
          </cell>
          <cell r="Q1723">
            <v>0</v>
          </cell>
          <cell r="R1723">
            <v>0</v>
          </cell>
          <cell r="S1723">
            <v>0</v>
          </cell>
        </row>
        <row r="1724">
          <cell r="B1724" t="str">
            <v>Power Systems</v>
          </cell>
          <cell r="C1724">
            <v>792</v>
          </cell>
          <cell r="D1724" t="str">
            <v>Not A &amp; G</v>
          </cell>
          <cell r="E1724">
            <v>7189</v>
          </cell>
          <cell r="F1724" t="str">
            <v>Dsbn Sup Svc/Meters Browd</v>
          </cell>
          <cell r="G1724" t="str">
            <v>XM</v>
          </cell>
          <cell r="H1724" t="str">
            <v>I</v>
          </cell>
          <cell r="I1724" t="str">
            <v>01MA4</v>
          </cell>
          <cell r="J1724" t="str">
            <v>SR DISTRIBUTION ANALYST</v>
          </cell>
          <cell r="K1724">
            <v>1</v>
          </cell>
          <cell r="L1724">
            <v>35.18</v>
          </cell>
          <cell r="M1724">
            <v>35.18</v>
          </cell>
          <cell r="N1724" t="str">
            <v>Spv/Sup</v>
          </cell>
          <cell r="O1724">
            <v>0</v>
          </cell>
          <cell r="P1724">
            <v>35.18</v>
          </cell>
          <cell r="Q1724">
            <v>0</v>
          </cell>
          <cell r="R1724">
            <v>0</v>
          </cell>
          <cell r="S1724">
            <v>0</v>
          </cell>
        </row>
        <row r="1725">
          <cell r="B1725" t="str">
            <v>Power Systems</v>
          </cell>
          <cell r="C1725">
            <v>792</v>
          </cell>
          <cell r="D1725" t="str">
            <v>Not A &amp; G</v>
          </cell>
          <cell r="E1725">
            <v>7189</v>
          </cell>
          <cell r="F1725" t="str">
            <v>Dsbn Sup Svc/Meters Browd</v>
          </cell>
          <cell r="G1725" t="str">
            <v>XM</v>
          </cell>
          <cell r="H1725" t="str">
            <v>S</v>
          </cell>
          <cell r="I1725" t="str">
            <v>01MP5</v>
          </cell>
          <cell r="J1725" t="str">
            <v>DISTRIBUTION SUPV II</v>
          </cell>
          <cell r="K1725">
            <v>1</v>
          </cell>
          <cell r="L1725">
            <v>36.46</v>
          </cell>
          <cell r="M1725">
            <v>36.46</v>
          </cell>
          <cell r="N1725" t="str">
            <v>Spv/Sup</v>
          </cell>
          <cell r="O1725">
            <v>0</v>
          </cell>
          <cell r="P1725">
            <v>36.46</v>
          </cell>
          <cell r="Q1725">
            <v>0</v>
          </cell>
          <cell r="R1725">
            <v>0</v>
          </cell>
          <cell r="S1725">
            <v>0</v>
          </cell>
        </row>
        <row r="1726">
          <cell r="B1726" t="str">
            <v>Power Systems</v>
          </cell>
          <cell r="C1726">
            <v>792</v>
          </cell>
          <cell r="D1726" t="str">
            <v>Not A &amp; G</v>
          </cell>
          <cell r="E1726">
            <v>7189</v>
          </cell>
          <cell r="F1726" t="str">
            <v>Dsbn Sup Svc/Meters Browd</v>
          </cell>
          <cell r="G1726" t="str">
            <v>NB</v>
          </cell>
          <cell r="H1726" t="str">
            <v>I</v>
          </cell>
          <cell r="I1726" t="str">
            <v>01X63</v>
          </cell>
          <cell r="J1726" t="str">
            <v>ADMINISTRATIVE SPECIALIST I</v>
          </cell>
          <cell r="K1726">
            <v>1</v>
          </cell>
          <cell r="L1726">
            <v>16.88</v>
          </cell>
          <cell r="M1726">
            <v>16.88</v>
          </cell>
          <cell r="N1726" t="str">
            <v>Spv/Sup</v>
          </cell>
          <cell r="O1726">
            <v>0</v>
          </cell>
          <cell r="P1726">
            <v>16.88</v>
          </cell>
          <cell r="Q1726">
            <v>0</v>
          </cell>
          <cell r="R1726">
            <v>0</v>
          </cell>
          <cell r="S1726">
            <v>0</v>
          </cell>
        </row>
        <row r="1727">
          <cell r="B1727" t="str">
            <v>Power Systems</v>
          </cell>
          <cell r="C1727">
            <v>792</v>
          </cell>
          <cell r="D1727" t="str">
            <v>Not A &amp; G</v>
          </cell>
          <cell r="E1727">
            <v>7180</v>
          </cell>
          <cell r="F1727" t="str">
            <v>Dsbn Sup Svc/Meters Browd</v>
          </cell>
          <cell r="G1727" t="str">
            <v>BU</v>
          </cell>
          <cell r="H1727" t="str">
            <v>I</v>
          </cell>
          <cell r="I1727" t="str">
            <v>05193</v>
          </cell>
          <cell r="J1727" t="str">
            <v>CONNECT &amp; DISCONNECT SPEC</v>
          </cell>
          <cell r="K1727">
            <v>1</v>
          </cell>
          <cell r="L1727">
            <v>18.47</v>
          </cell>
          <cell r="M1727">
            <v>18.47</v>
          </cell>
          <cell r="N1727" t="str">
            <v>Line</v>
          </cell>
          <cell r="O1727">
            <v>0</v>
          </cell>
          <cell r="P1727">
            <v>0</v>
          </cell>
          <cell r="Q1727">
            <v>0</v>
          </cell>
          <cell r="R1727">
            <v>18.47</v>
          </cell>
          <cell r="S1727">
            <v>0</v>
          </cell>
        </row>
        <row r="1728">
          <cell r="B1728" t="str">
            <v>Power Systems</v>
          </cell>
          <cell r="C1728">
            <v>792</v>
          </cell>
          <cell r="D1728" t="str">
            <v>Not A &amp; G</v>
          </cell>
          <cell r="E1728">
            <v>7180</v>
          </cell>
          <cell r="F1728" t="str">
            <v>Dsbn Sup Svc/Meters Browd</v>
          </cell>
          <cell r="G1728" t="str">
            <v>BU</v>
          </cell>
          <cell r="H1728" t="str">
            <v>I</v>
          </cell>
          <cell r="I1728" t="str">
            <v>05193</v>
          </cell>
          <cell r="J1728" t="str">
            <v>CONNECT &amp; DISCONNECT SPEC</v>
          </cell>
          <cell r="K1728">
            <v>12</v>
          </cell>
          <cell r="L1728">
            <v>19.22</v>
          </cell>
          <cell r="M1728">
            <v>230.64</v>
          </cell>
          <cell r="N1728" t="str">
            <v>Line</v>
          </cell>
          <cell r="O1728">
            <v>0</v>
          </cell>
          <cell r="P1728">
            <v>0</v>
          </cell>
          <cell r="Q1728">
            <v>0</v>
          </cell>
          <cell r="R1728">
            <v>230.64</v>
          </cell>
          <cell r="S1728">
            <v>0</v>
          </cell>
        </row>
        <row r="1729">
          <cell r="B1729" t="str">
            <v>Power Systems</v>
          </cell>
          <cell r="C1729">
            <v>792</v>
          </cell>
          <cell r="D1729" t="str">
            <v>Not A &amp; G</v>
          </cell>
          <cell r="E1729">
            <v>7189</v>
          </cell>
          <cell r="F1729" t="str">
            <v>Dsbn Sup Svc/Meters Browd</v>
          </cell>
          <cell r="G1729" t="str">
            <v>BU</v>
          </cell>
          <cell r="H1729" t="str">
            <v>I</v>
          </cell>
          <cell r="I1729" t="str">
            <v>05193</v>
          </cell>
          <cell r="J1729" t="str">
            <v>CONNECT &amp; DISCONNECT SPEC</v>
          </cell>
          <cell r="K1729">
            <v>2</v>
          </cell>
          <cell r="L1729">
            <v>19.22</v>
          </cell>
          <cell r="M1729">
            <v>38.44</v>
          </cell>
          <cell r="N1729" t="str">
            <v>Line</v>
          </cell>
          <cell r="O1729">
            <v>0</v>
          </cell>
          <cell r="P1729">
            <v>0</v>
          </cell>
          <cell r="Q1729">
            <v>0</v>
          </cell>
          <cell r="R1729">
            <v>38.44</v>
          </cell>
          <cell r="S1729">
            <v>0</v>
          </cell>
        </row>
        <row r="1730">
          <cell r="B1730" t="str">
            <v>Power Systems</v>
          </cell>
          <cell r="C1730">
            <v>792</v>
          </cell>
          <cell r="D1730" t="str">
            <v>Not A &amp; G</v>
          </cell>
          <cell r="E1730">
            <v>7189</v>
          </cell>
          <cell r="F1730" t="str">
            <v>Dsbn Sup Svc/Meters Browd</v>
          </cell>
          <cell r="G1730" t="str">
            <v>BU</v>
          </cell>
          <cell r="H1730" t="str">
            <v>I</v>
          </cell>
          <cell r="I1730" t="str">
            <v>05193</v>
          </cell>
          <cell r="J1730" t="str">
            <v>CONNECT &amp; DISCONNECT SPEC</v>
          </cell>
          <cell r="K1730">
            <v>1</v>
          </cell>
          <cell r="L1730">
            <v>22.21</v>
          </cell>
          <cell r="M1730">
            <v>22.21</v>
          </cell>
          <cell r="N1730" t="str">
            <v>Line</v>
          </cell>
          <cell r="O1730">
            <v>0</v>
          </cell>
          <cell r="P1730">
            <v>0</v>
          </cell>
          <cell r="Q1730">
            <v>0</v>
          </cell>
          <cell r="R1730">
            <v>22.21</v>
          </cell>
          <cell r="S1730">
            <v>0</v>
          </cell>
        </row>
        <row r="1731">
          <cell r="B1731" t="str">
            <v>Power Systems</v>
          </cell>
          <cell r="C1731">
            <v>792</v>
          </cell>
          <cell r="D1731" t="str">
            <v>Not A &amp; G</v>
          </cell>
          <cell r="E1731">
            <v>7180</v>
          </cell>
          <cell r="F1731" t="str">
            <v>Dsbn Sup Svc/Meters Browd</v>
          </cell>
          <cell r="G1731" t="str">
            <v>BU</v>
          </cell>
          <cell r="H1731" t="str">
            <v>I</v>
          </cell>
          <cell r="I1731" t="str">
            <v>05258</v>
          </cell>
          <cell r="J1731" t="str">
            <v>DISPATCHER CLERK</v>
          </cell>
          <cell r="K1731">
            <v>1</v>
          </cell>
          <cell r="L1731">
            <v>20.100000000000001</v>
          </cell>
          <cell r="M1731">
            <v>20.100000000000001</v>
          </cell>
          <cell r="N1731" t="str">
            <v>Barg Unit Supp</v>
          </cell>
          <cell r="O1731">
            <v>0</v>
          </cell>
          <cell r="P1731">
            <v>0</v>
          </cell>
          <cell r="Q1731">
            <v>20.100000000000001</v>
          </cell>
          <cell r="R1731">
            <v>0</v>
          </cell>
          <cell r="S1731">
            <v>0</v>
          </cell>
        </row>
        <row r="1732">
          <cell r="B1732" t="str">
            <v>Power Systems</v>
          </cell>
          <cell r="C1732">
            <v>792</v>
          </cell>
          <cell r="D1732" t="str">
            <v>Not A &amp; G</v>
          </cell>
          <cell r="E1732">
            <v>7180</v>
          </cell>
          <cell r="F1732" t="str">
            <v>Dsbn Sup Svc/Meters Browd</v>
          </cell>
          <cell r="G1732" t="str">
            <v>BU</v>
          </cell>
          <cell r="H1732" t="str">
            <v>I</v>
          </cell>
          <cell r="I1732" t="str">
            <v>05E05</v>
          </cell>
          <cell r="J1732" t="str">
            <v>OPERATION CLERK A STENO EARLY</v>
          </cell>
          <cell r="K1732">
            <v>1</v>
          </cell>
          <cell r="L1732">
            <v>20.12</v>
          </cell>
          <cell r="M1732">
            <v>20.12</v>
          </cell>
          <cell r="N1732" t="str">
            <v>Barg Unit Supp</v>
          </cell>
          <cell r="O1732">
            <v>0</v>
          </cell>
          <cell r="P1732">
            <v>0</v>
          </cell>
          <cell r="Q1732">
            <v>20.12</v>
          </cell>
          <cell r="R1732">
            <v>0</v>
          </cell>
          <cell r="S1732">
            <v>0</v>
          </cell>
        </row>
        <row r="1733">
          <cell r="B1733" t="str">
            <v>Power Systems</v>
          </cell>
          <cell r="C1733">
            <v>792</v>
          </cell>
          <cell r="D1733" t="str">
            <v>Not A &amp; G</v>
          </cell>
          <cell r="E1733">
            <v>7180</v>
          </cell>
          <cell r="F1733" t="str">
            <v>Dsbn Sup Svc/Meters Browd</v>
          </cell>
          <cell r="G1733" t="str">
            <v>BU</v>
          </cell>
          <cell r="H1733" t="str">
            <v>I</v>
          </cell>
          <cell r="I1733" t="str">
            <v>05E25</v>
          </cell>
          <cell r="J1733" t="str">
            <v>CHIEF METER ELECT EARLY</v>
          </cell>
          <cell r="K1733">
            <v>1</v>
          </cell>
          <cell r="L1733">
            <v>27.71</v>
          </cell>
          <cell r="M1733">
            <v>27.71</v>
          </cell>
          <cell r="N1733" t="str">
            <v>Line</v>
          </cell>
          <cell r="O1733">
            <v>0</v>
          </cell>
          <cell r="P1733">
            <v>0</v>
          </cell>
          <cell r="Q1733">
            <v>0</v>
          </cell>
          <cell r="R1733">
            <v>27.71</v>
          </cell>
          <cell r="S1733">
            <v>0</v>
          </cell>
        </row>
        <row r="1734">
          <cell r="B1734" t="str">
            <v>Power Systems</v>
          </cell>
          <cell r="C1734">
            <v>792</v>
          </cell>
          <cell r="D1734" t="str">
            <v>Not A &amp; G</v>
          </cell>
          <cell r="E1734">
            <v>7180</v>
          </cell>
          <cell r="F1734" t="str">
            <v>Dsbn Sup Svc/Meters Browd</v>
          </cell>
          <cell r="G1734" t="str">
            <v>BU</v>
          </cell>
          <cell r="H1734" t="str">
            <v>I</v>
          </cell>
          <cell r="I1734" t="str">
            <v>05E34</v>
          </cell>
          <cell r="J1734" t="str">
            <v>METER ELECT B EARLY</v>
          </cell>
          <cell r="K1734">
            <v>6</v>
          </cell>
          <cell r="L1734">
            <v>20.37</v>
          </cell>
          <cell r="M1734">
            <v>122.22</v>
          </cell>
          <cell r="N1734" t="str">
            <v>Line</v>
          </cell>
          <cell r="O1734">
            <v>0</v>
          </cell>
          <cell r="P1734">
            <v>0</v>
          </cell>
          <cell r="Q1734">
            <v>0</v>
          </cell>
          <cell r="R1734">
            <v>122.22</v>
          </cell>
          <cell r="S1734">
            <v>0</v>
          </cell>
        </row>
        <row r="1735">
          <cell r="B1735" t="str">
            <v>Power Systems</v>
          </cell>
          <cell r="C1735">
            <v>792</v>
          </cell>
          <cell r="D1735" t="str">
            <v>Not A &amp; G</v>
          </cell>
          <cell r="E1735">
            <v>7180</v>
          </cell>
          <cell r="F1735" t="str">
            <v>Dsbn Sup Svc/Meters Browd</v>
          </cell>
          <cell r="G1735" t="str">
            <v>BU</v>
          </cell>
          <cell r="H1735" t="str">
            <v>I</v>
          </cell>
          <cell r="I1735" t="str">
            <v>05E34</v>
          </cell>
          <cell r="J1735" t="str">
            <v>METER ELECT B EARLY</v>
          </cell>
          <cell r="K1735">
            <v>1</v>
          </cell>
          <cell r="L1735">
            <v>24.27</v>
          </cell>
          <cell r="M1735">
            <v>24.27</v>
          </cell>
          <cell r="N1735" t="str">
            <v>Line</v>
          </cell>
          <cell r="O1735">
            <v>0</v>
          </cell>
          <cell r="P1735">
            <v>0</v>
          </cell>
          <cell r="Q1735">
            <v>0</v>
          </cell>
          <cell r="R1735">
            <v>24.27</v>
          </cell>
          <cell r="S1735">
            <v>0</v>
          </cell>
        </row>
        <row r="1736">
          <cell r="B1736" t="str">
            <v>Power Systems</v>
          </cell>
          <cell r="C1736">
            <v>792</v>
          </cell>
          <cell r="D1736" t="str">
            <v>Not A &amp; G</v>
          </cell>
          <cell r="E1736">
            <v>7180</v>
          </cell>
          <cell r="F1736" t="str">
            <v>Dsbn Sup Svc/Meters Browd</v>
          </cell>
          <cell r="G1736" t="str">
            <v>BU</v>
          </cell>
          <cell r="H1736" t="str">
            <v>I</v>
          </cell>
          <cell r="I1736" t="str">
            <v>05E34</v>
          </cell>
          <cell r="J1736" t="str">
            <v>METER ELECT B EARLY</v>
          </cell>
          <cell r="K1736">
            <v>1</v>
          </cell>
          <cell r="L1736">
            <v>25.41</v>
          </cell>
          <cell r="M1736">
            <v>25.41</v>
          </cell>
          <cell r="N1736" t="str">
            <v>Line</v>
          </cell>
          <cell r="O1736">
            <v>0</v>
          </cell>
          <cell r="P1736">
            <v>0</v>
          </cell>
          <cell r="Q1736">
            <v>0</v>
          </cell>
          <cell r="R1736">
            <v>25.41</v>
          </cell>
          <cell r="S1736">
            <v>0</v>
          </cell>
        </row>
        <row r="1737">
          <cell r="B1737" t="str">
            <v>Power Systems</v>
          </cell>
          <cell r="C1737">
            <v>876</v>
          </cell>
          <cell r="D1737" t="str">
            <v>Not A &amp; G</v>
          </cell>
          <cell r="E1737">
            <v>8769</v>
          </cell>
          <cell r="F1737" t="str">
            <v>Industrial Sub Supv</v>
          </cell>
          <cell r="G1737" t="str">
            <v>XM</v>
          </cell>
          <cell r="H1737" t="str">
            <v>S</v>
          </cell>
          <cell r="I1737" t="str">
            <v>01T42</v>
          </cell>
          <cell r="J1737" t="str">
            <v>PGD OPERATIONS LEADER II</v>
          </cell>
          <cell r="K1737">
            <v>1</v>
          </cell>
          <cell r="L1737">
            <v>43.03</v>
          </cell>
          <cell r="M1737">
            <v>43.03</v>
          </cell>
          <cell r="N1737" t="str">
            <v>Spv/Sup</v>
          </cell>
          <cell r="O1737">
            <v>0</v>
          </cell>
          <cell r="P1737">
            <v>43.03</v>
          </cell>
          <cell r="Q1737">
            <v>0</v>
          </cell>
          <cell r="R1737">
            <v>0</v>
          </cell>
          <cell r="S1737">
            <v>0</v>
          </cell>
        </row>
        <row r="1738">
          <cell r="B1738" t="str">
            <v>Power Systems</v>
          </cell>
          <cell r="C1738">
            <v>876</v>
          </cell>
          <cell r="D1738" t="str">
            <v>Not A &amp; G</v>
          </cell>
          <cell r="E1738">
            <v>8769</v>
          </cell>
          <cell r="F1738" t="str">
            <v>Industrial Sub Supv</v>
          </cell>
          <cell r="G1738" t="str">
            <v>XM</v>
          </cell>
          <cell r="H1738" t="str">
            <v>S</v>
          </cell>
          <cell r="I1738" t="str">
            <v>01T42</v>
          </cell>
          <cell r="J1738" t="str">
            <v>PGD OPERATIONS LEADER II</v>
          </cell>
          <cell r="K1738">
            <v>1</v>
          </cell>
          <cell r="L1738">
            <v>44.18</v>
          </cell>
          <cell r="M1738">
            <v>44.18</v>
          </cell>
          <cell r="N1738" t="str">
            <v>Spv/Sup</v>
          </cell>
          <cell r="O1738">
            <v>0</v>
          </cell>
          <cell r="P1738">
            <v>44.18</v>
          </cell>
          <cell r="Q1738">
            <v>0</v>
          </cell>
          <cell r="R1738">
            <v>0</v>
          </cell>
          <cell r="S1738">
            <v>0</v>
          </cell>
        </row>
        <row r="1739">
          <cell r="B1739" t="str">
            <v>Power Systems</v>
          </cell>
          <cell r="C1739">
            <v>876</v>
          </cell>
          <cell r="D1739" t="str">
            <v>Not A &amp; G</v>
          </cell>
          <cell r="E1739">
            <v>8769</v>
          </cell>
          <cell r="F1739" t="str">
            <v>Industrial Sub Supv</v>
          </cell>
          <cell r="G1739" t="str">
            <v>XM</v>
          </cell>
          <cell r="H1739" t="str">
            <v>M</v>
          </cell>
          <cell r="I1739" t="str">
            <v>01T87</v>
          </cell>
          <cell r="J1739" t="str">
            <v>POWER DELIVERY AREA MGR II</v>
          </cell>
          <cell r="K1739">
            <v>1</v>
          </cell>
          <cell r="L1739">
            <v>53.4</v>
          </cell>
          <cell r="M1739">
            <v>53.4</v>
          </cell>
          <cell r="N1739" t="str">
            <v>Spv/Sup</v>
          </cell>
          <cell r="O1739">
            <v>0</v>
          </cell>
          <cell r="P1739">
            <v>53.4</v>
          </cell>
          <cell r="Q1739">
            <v>0</v>
          </cell>
          <cell r="R1739">
            <v>0</v>
          </cell>
          <cell r="S1739">
            <v>0</v>
          </cell>
        </row>
        <row r="1740">
          <cell r="B1740" t="str">
            <v>Power Systems</v>
          </cell>
          <cell r="C1740">
            <v>876</v>
          </cell>
          <cell r="D1740" t="str">
            <v>Not A &amp; G</v>
          </cell>
          <cell r="E1740">
            <v>8769</v>
          </cell>
          <cell r="F1740" t="str">
            <v>Industrial Sub Supv</v>
          </cell>
          <cell r="G1740" t="str">
            <v>XM</v>
          </cell>
          <cell r="H1740" t="str">
            <v>I</v>
          </cell>
          <cell r="I1740" t="str">
            <v>01TJ5</v>
          </cell>
          <cell r="J1740" t="str">
            <v>SR ENGINEER POWER DELIVERY</v>
          </cell>
          <cell r="K1740">
            <v>1</v>
          </cell>
          <cell r="L1740">
            <v>34.89</v>
          </cell>
          <cell r="M1740">
            <v>34.89</v>
          </cell>
          <cell r="N1740" t="str">
            <v>Spv/Sup</v>
          </cell>
          <cell r="O1740">
            <v>0</v>
          </cell>
          <cell r="P1740">
            <v>34.89</v>
          </cell>
          <cell r="Q1740">
            <v>0</v>
          </cell>
          <cell r="R1740">
            <v>0</v>
          </cell>
          <cell r="S1740">
            <v>0</v>
          </cell>
        </row>
        <row r="1741">
          <cell r="B1741" t="str">
            <v>Power Systems</v>
          </cell>
          <cell r="C1741">
            <v>876</v>
          </cell>
          <cell r="D1741" t="str">
            <v>Not A &amp; G</v>
          </cell>
          <cell r="E1741">
            <v>8769</v>
          </cell>
          <cell r="F1741" t="str">
            <v>Industrial Sub Supv</v>
          </cell>
          <cell r="G1741" t="str">
            <v>XM</v>
          </cell>
          <cell r="H1741" t="str">
            <v>I</v>
          </cell>
          <cell r="I1741" t="str">
            <v>01TJ5</v>
          </cell>
          <cell r="J1741" t="str">
            <v>SR ENGINEER POWER DELIVERY</v>
          </cell>
          <cell r="K1741">
            <v>1</v>
          </cell>
          <cell r="L1741">
            <v>35.29</v>
          </cell>
          <cell r="M1741">
            <v>35.29</v>
          </cell>
          <cell r="N1741" t="str">
            <v>Spv/Sup</v>
          </cell>
          <cell r="O1741">
            <v>0</v>
          </cell>
          <cell r="P1741">
            <v>35.29</v>
          </cell>
          <cell r="Q1741">
            <v>0</v>
          </cell>
          <cell r="R1741">
            <v>0</v>
          </cell>
          <cell r="S1741">
            <v>0</v>
          </cell>
        </row>
        <row r="1742">
          <cell r="B1742" t="str">
            <v>Power Systems</v>
          </cell>
          <cell r="C1742">
            <v>876</v>
          </cell>
          <cell r="D1742" t="str">
            <v>Not A &amp; G</v>
          </cell>
          <cell r="E1742">
            <v>8763</v>
          </cell>
          <cell r="F1742" t="str">
            <v>Industrial Sub Biwkl</v>
          </cell>
          <cell r="G1742" t="str">
            <v>BU</v>
          </cell>
          <cell r="H1742" t="str">
            <v>I</v>
          </cell>
          <cell r="I1742" t="str">
            <v>05258</v>
          </cell>
          <cell r="J1742" t="str">
            <v>DISPATCHER CLERK</v>
          </cell>
          <cell r="K1742">
            <v>1</v>
          </cell>
          <cell r="L1742">
            <v>20.25</v>
          </cell>
          <cell r="M1742">
            <v>20.25</v>
          </cell>
          <cell r="N1742" t="str">
            <v>Barg Unit Supp</v>
          </cell>
          <cell r="O1742">
            <v>0</v>
          </cell>
          <cell r="P1742">
            <v>0</v>
          </cell>
          <cell r="Q1742">
            <v>20.25</v>
          </cell>
          <cell r="R1742">
            <v>0</v>
          </cell>
          <cell r="S1742">
            <v>0</v>
          </cell>
        </row>
        <row r="1743">
          <cell r="B1743" t="str">
            <v>Power Systems</v>
          </cell>
          <cell r="C1743">
            <v>876</v>
          </cell>
          <cell r="D1743" t="str">
            <v>Not A &amp; G</v>
          </cell>
          <cell r="E1743">
            <v>8761</v>
          </cell>
          <cell r="F1743" t="str">
            <v>Industrial Sub Crew</v>
          </cell>
          <cell r="G1743" t="str">
            <v>BU</v>
          </cell>
          <cell r="H1743" t="str">
            <v>I</v>
          </cell>
          <cell r="I1743" t="str">
            <v>05330</v>
          </cell>
          <cell r="J1743" t="str">
            <v>ELEC SUBST</v>
          </cell>
          <cell r="K1743">
            <v>10</v>
          </cell>
          <cell r="L1743">
            <v>26.04</v>
          </cell>
          <cell r="M1743">
            <v>260.39999999999998</v>
          </cell>
          <cell r="N1743" t="str">
            <v>Line</v>
          </cell>
          <cell r="O1743">
            <v>0</v>
          </cell>
          <cell r="P1743">
            <v>0</v>
          </cell>
          <cell r="Q1743">
            <v>0</v>
          </cell>
          <cell r="R1743">
            <v>260.39999999999998</v>
          </cell>
          <cell r="S1743">
            <v>0</v>
          </cell>
        </row>
        <row r="1744">
          <cell r="B1744" t="str">
            <v>Power Systems</v>
          </cell>
          <cell r="C1744">
            <v>876</v>
          </cell>
          <cell r="D1744" t="str">
            <v>Not A &amp; G</v>
          </cell>
          <cell r="E1744">
            <v>8763</v>
          </cell>
          <cell r="F1744" t="str">
            <v>Industrial Sub Biwkl</v>
          </cell>
          <cell r="G1744" t="str">
            <v>BU</v>
          </cell>
          <cell r="H1744" t="str">
            <v>I</v>
          </cell>
          <cell r="I1744" t="str">
            <v>05854</v>
          </cell>
          <cell r="J1744" t="str">
            <v>CHIEF SUBST ELECT</v>
          </cell>
          <cell r="K1744">
            <v>3</v>
          </cell>
          <cell r="L1744">
            <v>27.71</v>
          </cell>
          <cell r="M1744">
            <v>83.13</v>
          </cell>
          <cell r="N1744" t="str">
            <v>Line</v>
          </cell>
          <cell r="O1744">
            <v>0</v>
          </cell>
          <cell r="P1744">
            <v>0</v>
          </cell>
          <cell r="Q1744">
            <v>0</v>
          </cell>
          <cell r="R1744">
            <v>83.13</v>
          </cell>
          <cell r="S1744">
            <v>0</v>
          </cell>
        </row>
        <row r="1745">
          <cell r="B1745" t="str">
            <v>Power Systems</v>
          </cell>
          <cell r="C1745">
            <v>876</v>
          </cell>
          <cell r="D1745" t="str">
            <v>Not A &amp; G</v>
          </cell>
          <cell r="E1745">
            <v>8763</v>
          </cell>
          <cell r="F1745" t="str">
            <v>Industrial Sub Biwkl</v>
          </cell>
          <cell r="G1745" t="str">
            <v>BU</v>
          </cell>
          <cell r="H1745" t="str">
            <v>I</v>
          </cell>
          <cell r="I1745" t="str">
            <v>05953</v>
          </cell>
          <cell r="J1745" t="str">
            <v>TRUCK ATTENDANT</v>
          </cell>
          <cell r="K1745">
            <v>1</v>
          </cell>
          <cell r="L1745">
            <v>18.170000000000002</v>
          </cell>
          <cell r="M1745">
            <v>18.170000000000002</v>
          </cell>
          <cell r="N1745" t="str">
            <v>Barg Unit Supp</v>
          </cell>
          <cell r="O1745">
            <v>0</v>
          </cell>
          <cell r="P1745">
            <v>0</v>
          </cell>
          <cell r="Q1745">
            <v>18.170000000000002</v>
          </cell>
          <cell r="R1745">
            <v>0</v>
          </cell>
          <cell r="S1745">
            <v>0</v>
          </cell>
        </row>
        <row r="1746">
          <cell r="B1746" t="str">
            <v>Power Systems</v>
          </cell>
          <cell r="C1746">
            <v>876</v>
          </cell>
          <cell r="D1746" t="str">
            <v>Not A &amp; G</v>
          </cell>
          <cell r="E1746">
            <v>8763</v>
          </cell>
          <cell r="F1746" t="str">
            <v>Industrial Sub Biwkl</v>
          </cell>
          <cell r="G1746" t="str">
            <v>BU</v>
          </cell>
          <cell r="H1746" t="str">
            <v>I</v>
          </cell>
          <cell r="I1746" t="str">
            <v>05E05</v>
          </cell>
          <cell r="J1746" t="str">
            <v>OPERATION CLERK A STENO EARLY</v>
          </cell>
          <cell r="K1746">
            <v>1</v>
          </cell>
          <cell r="L1746">
            <v>20.12</v>
          </cell>
          <cell r="M1746">
            <v>20.12</v>
          </cell>
          <cell r="N1746" t="str">
            <v>Barg Unit Supp</v>
          </cell>
          <cell r="O1746">
            <v>0</v>
          </cell>
          <cell r="P1746">
            <v>0</v>
          </cell>
          <cell r="Q1746">
            <v>20.12</v>
          </cell>
          <cell r="R1746">
            <v>0</v>
          </cell>
          <cell r="S1746">
            <v>0</v>
          </cell>
        </row>
        <row r="1747">
          <cell r="B1747" t="str">
            <v>Power Systems</v>
          </cell>
          <cell r="C1747">
            <v>876</v>
          </cell>
          <cell r="D1747" t="str">
            <v>Not A &amp; G</v>
          </cell>
          <cell r="E1747">
            <v>8761</v>
          </cell>
          <cell r="F1747" t="str">
            <v>Industrial Sub Crew</v>
          </cell>
          <cell r="G1747" t="str">
            <v>BU</v>
          </cell>
          <cell r="H1747" t="str">
            <v>I</v>
          </cell>
          <cell r="I1747" t="str">
            <v>06189</v>
          </cell>
          <cell r="J1747" t="str">
            <v>LEAD ELECT</v>
          </cell>
          <cell r="K1747">
            <v>11</v>
          </cell>
          <cell r="L1747">
            <v>26.66</v>
          </cell>
          <cell r="M1747">
            <v>293.26</v>
          </cell>
          <cell r="N1747" t="str">
            <v>Line</v>
          </cell>
          <cell r="O1747">
            <v>0</v>
          </cell>
          <cell r="P1747">
            <v>0</v>
          </cell>
          <cell r="Q1747">
            <v>0</v>
          </cell>
          <cell r="R1747">
            <v>293.26</v>
          </cell>
          <cell r="S1747">
            <v>0</v>
          </cell>
        </row>
        <row r="1748">
          <cell r="B1748" t="str">
            <v>Power Systems</v>
          </cell>
          <cell r="C1748">
            <v>879</v>
          </cell>
          <cell r="D1748" t="str">
            <v>Not A &amp; G</v>
          </cell>
          <cell r="E1748">
            <v>8799</v>
          </cell>
          <cell r="F1748" t="str">
            <v>Perrine Sub Sc Supv</v>
          </cell>
          <cell r="G1748" t="str">
            <v>XM</v>
          </cell>
          <cell r="H1748" t="str">
            <v>S</v>
          </cell>
          <cell r="I1748" t="str">
            <v>01T42</v>
          </cell>
          <cell r="J1748" t="str">
            <v>PGD OPERATIONS LEADER II</v>
          </cell>
          <cell r="K1748">
            <v>1</v>
          </cell>
          <cell r="L1748">
            <v>42.3</v>
          </cell>
          <cell r="M1748">
            <v>42.3</v>
          </cell>
          <cell r="N1748" t="str">
            <v>Spv/Sup</v>
          </cell>
          <cell r="O1748">
            <v>0</v>
          </cell>
          <cell r="P1748">
            <v>42.3</v>
          </cell>
          <cell r="Q1748">
            <v>0</v>
          </cell>
          <cell r="R1748">
            <v>0</v>
          </cell>
          <cell r="S1748">
            <v>0</v>
          </cell>
        </row>
        <row r="1749">
          <cell r="B1749" t="str">
            <v>Power Systems</v>
          </cell>
          <cell r="C1749">
            <v>879</v>
          </cell>
          <cell r="D1749" t="str">
            <v>Not A &amp; G</v>
          </cell>
          <cell r="E1749">
            <v>8799</v>
          </cell>
          <cell r="F1749" t="str">
            <v>Perrine Sub Sc Supv</v>
          </cell>
          <cell r="G1749" t="str">
            <v>XM</v>
          </cell>
          <cell r="H1749" t="str">
            <v>S</v>
          </cell>
          <cell r="I1749" t="str">
            <v>01T5T</v>
          </cell>
          <cell r="J1749" t="str">
            <v>PROTECTION &amp; CONTROL FIELD SUP</v>
          </cell>
          <cell r="K1749">
            <v>1</v>
          </cell>
          <cell r="L1749">
            <v>43.08</v>
          </cell>
          <cell r="M1749">
            <v>43.08</v>
          </cell>
          <cell r="N1749" t="str">
            <v>Spv/Sup</v>
          </cell>
          <cell r="O1749">
            <v>0</v>
          </cell>
          <cell r="P1749">
            <v>43.08</v>
          </cell>
          <cell r="Q1749">
            <v>0</v>
          </cell>
          <cell r="R1749">
            <v>0</v>
          </cell>
          <cell r="S1749">
            <v>0</v>
          </cell>
        </row>
        <row r="1750">
          <cell r="B1750" t="str">
            <v>Power Systems</v>
          </cell>
          <cell r="C1750">
            <v>879</v>
          </cell>
          <cell r="D1750" t="str">
            <v>Not A &amp; G</v>
          </cell>
          <cell r="E1750">
            <v>8791</v>
          </cell>
          <cell r="F1750" t="str">
            <v>Perrine Sub Sc Crew</v>
          </cell>
          <cell r="G1750" t="str">
            <v>BU</v>
          </cell>
          <cell r="H1750" t="str">
            <v>I</v>
          </cell>
          <cell r="I1750" t="str">
            <v>05330</v>
          </cell>
          <cell r="J1750" t="str">
            <v>ELEC SUBST</v>
          </cell>
          <cell r="K1750">
            <v>8</v>
          </cell>
          <cell r="L1750">
            <v>26.04</v>
          </cell>
          <cell r="M1750">
            <v>208.32</v>
          </cell>
          <cell r="N1750" t="str">
            <v>Line</v>
          </cell>
          <cell r="O1750">
            <v>0</v>
          </cell>
          <cell r="P1750">
            <v>0</v>
          </cell>
          <cell r="Q1750">
            <v>0</v>
          </cell>
          <cell r="R1750">
            <v>208.32</v>
          </cell>
          <cell r="S1750">
            <v>0</v>
          </cell>
        </row>
        <row r="1751">
          <cell r="B1751" t="str">
            <v>Power Systems</v>
          </cell>
          <cell r="C1751">
            <v>879</v>
          </cell>
          <cell r="D1751" t="str">
            <v>Not A &amp; G</v>
          </cell>
          <cell r="E1751">
            <v>8791</v>
          </cell>
          <cell r="F1751" t="str">
            <v>Perrine Sub Sc Crew</v>
          </cell>
          <cell r="G1751" t="str">
            <v>BU</v>
          </cell>
          <cell r="H1751" t="str">
            <v>I</v>
          </cell>
          <cell r="I1751" t="str">
            <v>05605</v>
          </cell>
          <cell r="J1751" t="str">
            <v>OPERATION CLERK A STENO</v>
          </cell>
          <cell r="K1751">
            <v>1</v>
          </cell>
          <cell r="L1751">
            <v>20.12</v>
          </cell>
          <cell r="M1751">
            <v>20.12</v>
          </cell>
          <cell r="N1751" t="str">
            <v>Barg Unit Supp</v>
          </cell>
          <cell r="O1751">
            <v>0</v>
          </cell>
          <cell r="P1751">
            <v>0</v>
          </cell>
          <cell r="Q1751">
            <v>20.12</v>
          </cell>
          <cell r="R1751">
            <v>0</v>
          </cell>
          <cell r="S1751">
            <v>0</v>
          </cell>
        </row>
        <row r="1752">
          <cell r="B1752" t="str">
            <v>Power Systems</v>
          </cell>
          <cell r="C1752">
            <v>879</v>
          </cell>
          <cell r="D1752" t="str">
            <v>Not A &amp; G</v>
          </cell>
          <cell r="E1752">
            <v>8793</v>
          </cell>
          <cell r="F1752" t="str">
            <v>Perrine Sub Sc Biwkl</v>
          </cell>
          <cell r="G1752" t="str">
            <v>BU</v>
          </cell>
          <cell r="H1752" t="str">
            <v>I</v>
          </cell>
          <cell r="I1752" t="str">
            <v>05854</v>
          </cell>
          <cell r="J1752" t="str">
            <v>CHIEF SUBST ELECT</v>
          </cell>
          <cell r="K1752">
            <v>2</v>
          </cell>
          <cell r="L1752">
            <v>27.71</v>
          </cell>
          <cell r="M1752">
            <v>55.42</v>
          </cell>
          <cell r="N1752" t="str">
            <v>Line</v>
          </cell>
          <cell r="O1752">
            <v>0</v>
          </cell>
          <cell r="P1752">
            <v>0</v>
          </cell>
          <cell r="Q1752">
            <v>0</v>
          </cell>
          <cell r="R1752">
            <v>55.42</v>
          </cell>
          <cell r="S1752">
            <v>0</v>
          </cell>
        </row>
        <row r="1753">
          <cell r="B1753" t="str">
            <v>Power Systems</v>
          </cell>
          <cell r="C1753">
            <v>879</v>
          </cell>
          <cell r="D1753" t="str">
            <v>Not A &amp; G</v>
          </cell>
          <cell r="E1753">
            <v>8791</v>
          </cell>
          <cell r="F1753" t="str">
            <v>Perrine Sub Sc Crew</v>
          </cell>
          <cell r="G1753" t="str">
            <v>BU</v>
          </cell>
          <cell r="H1753" t="str">
            <v>I</v>
          </cell>
          <cell r="I1753" t="str">
            <v>05953</v>
          </cell>
          <cell r="J1753" t="str">
            <v>TRUCK ATTENDANT</v>
          </cell>
          <cell r="K1753">
            <v>1</v>
          </cell>
          <cell r="L1753">
            <v>18.170000000000002</v>
          </cell>
          <cell r="M1753">
            <v>18.170000000000002</v>
          </cell>
          <cell r="N1753" t="str">
            <v>Barg Unit Supp</v>
          </cell>
          <cell r="O1753">
            <v>0</v>
          </cell>
          <cell r="P1753">
            <v>0</v>
          </cell>
          <cell r="Q1753">
            <v>18.170000000000002</v>
          </cell>
          <cell r="R1753">
            <v>0</v>
          </cell>
          <cell r="S1753">
            <v>0</v>
          </cell>
        </row>
        <row r="1754">
          <cell r="B1754" t="str">
            <v>Power Systems</v>
          </cell>
          <cell r="C1754">
            <v>879</v>
          </cell>
          <cell r="D1754" t="str">
            <v>Not A &amp; G</v>
          </cell>
          <cell r="E1754">
            <v>8791</v>
          </cell>
          <cell r="F1754" t="str">
            <v>Perrine Sub Sc Crew</v>
          </cell>
          <cell r="G1754" t="str">
            <v>BU</v>
          </cell>
          <cell r="H1754" t="str">
            <v>I</v>
          </cell>
          <cell r="I1754" t="str">
            <v>06189</v>
          </cell>
          <cell r="J1754" t="str">
            <v>LEAD ELECT</v>
          </cell>
          <cell r="K1754">
            <v>7</v>
          </cell>
          <cell r="L1754">
            <v>26.66</v>
          </cell>
          <cell r="M1754">
            <v>186.62</v>
          </cell>
          <cell r="N1754" t="str">
            <v>Line</v>
          </cell>
          <cell r="O1754">
            <v>0</v>
          </cell>
          <cell r="P1754">
            <v>0</v>
          </cell>
          <cell r="Q1754">
            <v>0</v>
          </cell>
          <cell r="R1754">
            <v>186.62</v>
          </cell>
          <cell r="S1754">
            <v>0</v>
          </cell>
        </row>
        <row r="1755">
          <cell r="B1755" t="str">
            <v>Power Systems</v>
          </cell>
          <cell r="C1755">
            <v>792</v>
          </cell>
          <cell r="D1755" t="str">
            <v>Not A &amp; G</v>
          </cell>
          <cell r="E1755">
            <v>7189</v>
          </cell>
          <cell r="F1755" t="str">
            <v>Dsbn Sup Svc/Meters Browd</v>
          </cell>
          <cell r="G1755" t="str">
            <v>BU</v>
          </cell>
          <cell r="H1755" t="str">
            <v>I</v>
          </cell>
          <cell r="I1755" t="str">
            <v>05E34</v>
          </cell>
          <cell r="J1755" t="str">
            <v>METER ELECT B EARLY</v>
          </cell>
          <cell r="K1755">
            <v>1</v>
          </cell>
          <cell r="L1755">
            <v>20.37</v>
          </cell>
          <cell r="M1755">
            <v>20.37</v>
          </cell>
          <cell r="N1755" t="str">
            <v>Line</v>
          </cell>
          <cell r="O1755">
            <v>0</v>
          </cell>
          <cell r="P1755">
            <v>0</v>
          </cell>
          <cell r="Q1755">
            <v>0</v>
          </cell>
          <cell r="R1755">
            <v>20.37</v>
          </cell>
          <cell r="S1755">
            <v>0</v>
          </cell>
        </row>
        <row r="1756">
          <cell r="B1756" t="str">
            <v>Power Systems</v>
          </cell>
          <cell r="C1756">
            <v>792</v>
          </cell>
          <cell r="D1756" t="str">
            <v>Not A &amp; G</v>
          </cell>
          <cell r="E1756">
            <v>7180</v>
          </cell>
          <cell r="F1756" t="str">
            <v>Dsbn Sup Svc/Meters Browd</v>
          </cell>
          <cell r="G1756" t="str">
            <v>BU</v>
          </cell>
          <cell r="H1756" t="str">
            <v>I</v>
          </cell>
          <cell r="I1756" t="str">
            <v>05E35</v>
          </cell>
          <cell r="J1756" t="str">
            <v>METER ELECT A EARLY</v>
          </cell>
          <cell r="K1756">
            <v>5</v>
          </cell>
          <cell r="L1756">
            <v>25.28</v>
          </cell>
          <cell r="M1756">
            <v>126.4</v>
          </cell>
          <cell r="N1756" t="str">
            <v>Line</v>
          </cell>
          <cell r="O1756">
            <v>0</v>
          </cell>
          <cell r="P1756">
            <v>0</v>
          </cell>
          <cell r="Q1756">
            <v>0</v>
          </cell>
          <cell r="R1756">
            <v>126.4</v>
          </cell>
          <cell r="S1756">
            <v>0</v>
          </cell>
        </row>
        <row r="1757">
          <cell r="B1757" t="str">
            <v>Power Systems</v>
          </cell>
          <cell r="C1757">
            <v>792</v>
          </cell>
          <cell r="D1757" t="str">
            <v>Not A &amp; G</v>
          </cell>
          <cell r="E1757">
            <v>7180</v>
          </cell>
          <cell r="F1757" t="str">
            <v>Dsbn Sup Svc/Meters Browd</v>
          </cell>
          <cell r="G1757" t="str">
            <v>BU</v>
          </cell>
          <cell r="H1757" t="str">
            <v>I</v>
          </cell>
          <cell r="I1757" t="str">
            <v>05E57</v>
          </cell>
          <cell r="J1757" t="str">
            <v>ELECTRONIC TECH EARLY</v>
          </cell>
          <cell r="K1757">
            <v>2</v>
          </cell>
          <cell r="L1757">
            <v>27.53</v>
          </cell>
          <cell r="M1757">
            <v>55.06</v>
          </cell>
          <cell r="N1757" t="str">
            <v>Line</v>
          </cell>
          <cell r="O1757">
            <v>0</v>
          </cell>
          <cell r="P1757">
            <v>0</v>
          </cell>
          <cell r="Q1757">
            <v>0</v>
          </cell>
          <cell r="R1757">
            <v>55.06</v>
          </cell>
          <cell r="S1757">
            <v>0</v>
          </cell>
        </row>
        <row r="1758">
          <cell r="B1758" t="str">
            <v>Power Systems</v>
          </cell>
          <cell r="C1758">
            <v>792</v>
          </cell>
          <cell r="D1758" t="str">
            <v>Not A &amp; G</v>
          </cell>
          <cell r="E1758">
            <v>7180</v>
          </cell>
          <cell r="F1758" t="str">
            <v>Dsbn Sup Svc/Meters Browd</v>
          </cell>
          <cell r="G1758" t="str">
            <v>BU</v>
          </cell>
          <cell r="H1758" t="str">
            <v>I</v>
          </cell>
          <cell r="I1758" t="str">
            <v>05E59</v>
          </cell>
          <cell r="J1758" t="str">
            <v>DISPATCHER CLERK TYPING EARLY</v>
          </cell>
          <cell r="K1758">
            <v>1</v>
          </cell>
          <cell r="L1758">
            <v>20.25</v>
          </cell>
          <cell r="M1758">
            <v>20.25</v>
          </cell>
          <cell r="N1758" t="str">
            <v>Barg Unit Supp</v>
          </cell>
          <cell r="O1758">
            <v>0</v>
          </cell>
          <cell r="P1758">
            <v>0</v>
          </cell>
          <cell r="Q1758">
            <v>20.25</v>
          </cell>
          <cell r="R1758">
            <v>0</v>
          </cell>
          <cell r="S1758">
            <v>0</v>
          </cell>
        </row>
        <row r="1759">
          <cell r="B1759" t="str">
            <v>Power Systems</v>
          </cell>
          <cell r="C1759">
            <v>888</v>
          </cell>
          <cell r="D1759" t="str">
            <v>Not A &amp; G</v>
          </cell>
          <cell r="E1759">
            <v>8889</v>
          </cell>
          <cell r="F1759" t="str">
            <v>Dsbn Sup Svc/Meters Dade</v>
          </cell>
          <cell r="G1759" t="str">
            <v>XM</v>
          </cell>
          <cell r="H1759" t="str">
            <v>S</v>
          </cell>
          <cell r="I1759" t="str">
            <v>01MP5</v>
          </cell>
          <cell r="J1759" t="str">
            <v>DISTRIBUTION SUPV II</v>
          </cell>
          <cell r="K1759">
            <v>1</v>
          </cell>
          <cell r="L1759">
            <v>36.11</v>
          </cell>
          <cell r="M1759">
            <v>36.11</v>
          </cell>
          <cell r="N1759" t="str">
            <v>Spv/Sup</v>
          </cell>
          <cell r="O1759">
            <v>0</v>
          </cell>
          <cell r="P1759">
            <v>36.11</v>
          </cell>
          <cell r="Q1759">
            <v>0</v>
          </cell>
          <cell r="R1759">
            <v>0</v>
          </cell>
          <cell r="S1759">
            <v>0</v>
          </cell>
        </row>
        <row r="1760">
          <cell r="B1760" t="str">
            <v>Power Systems</v>
          </cell>
          <cell r="C1760">
            <v>888</v>
          </cell>
          <cell r="D1760" t="str">
            <v>Not A &amp; G</v>
          </cell>
          <cell r="E1760">
            <v>8880</v>
          </cell>
          <cell r="F1760" t="str">
            <v>Dsbn Sup Svc/Meters Dade</v>
          </cell>
          <cell r="G1760" t="str">
            <v>BU</v>
          </cell>
          <cell r="H1760" t="str">
            <v>I</v>
          </cell>
          <cell r="I1760" t="str">
            <v>05193</v>
          </cell>
          <cell r="J1760" t="str">
            <v>CONNECT &amp; DISCONNECT SPEC</v>
          </cell>
          <cell r="K1760">
            <v>1</v>
          </cell>
          <cell r="L1760">
            <v>18.32</v>
          </cell>
          <cell r="M1760">
            <v>18.32</v>
          </cell>
          <cell r="N1760" t="str">
            <v>Line</v>
          </cell>
          <cell r="O1760">
            <v>0</v>
          </cell>
          <cell r="P1760">
            <v>0</v>
          </cell>
          <cell r="Q1760">
            <v>0</v>
          </cell>
          <cell r="R1760">
            <v>18.32</v>
          </cell>
          <cell r="S1760">
            <v>0</v>
          </cell>
        </row>
        <row r="1761">
          <cell r="B1761" t="str">
            <v>Power Systems</v>
          </cell>
          <cell r="C1761">
            <v>888</v>
          </cell>
          <cell r="D1761" t="str">
            <v>Not A &amp; G</v>
          </cell>
          <cell r="E1761">
            <v>8880</v>
          </cell>
          <cell r="F1761" t="str">
            <v>Dsbn Sup Svc/Meters Dade</v>
          </cell>
          <cell r="G1761" t="str">
            <v>BU</v>
          </cell>
          <cell r="H1761" t="str">
            <v>I</v>
          </cell>
          <cell r="I1761" t="str">
            <v>05193</v>
          </cell>
          <cell r="J1761" t="str">
            <v>CONNECT &amp; DISCONNECT SPEC</v>
          </cell>
          <cell r="K1761">
            <v>1</v>
          </cell>
          <cell r="L1761">
            <v>18.47</v>
          </cell>
          <cell r="M1761">
            <v>18.47</v>
          </cell>
          <cell r="N1761" t="str">
            <v>Line</v>
          </cell>
          <cell r="O1761">
            <v>0</v>
          </cell>
          <cell r="P1761">
            <v>0</v>
          </cell>
          <cell r="Q1761">
            <v>0</v>
          </cell>
          <cell r="R1761">
            <v>18.47</v>
          </cell>
          <cell r="S1761">
            <v>0</v>
          </cell>
        </row>
        <row r="1762">
          <cell r="B1762" t="str">
            <v>Power Systems</v>
          </cell>
          <cell r="C1762">
            <v>888</v>
          </cell>
          <cell r="D1762" t="str">
            <v>Not A &amp; G</v>
          </cell>
          <cell r="E1762">
            <v>8880</v>
          </cell>
          <cell r="F1762" t="str">
            <v>Dsbn Sup Svc/Meters Dade</v>
          </cell>
          <cell r="G1762" t="str">
            <v>BU</v>
          </cell>
          <cell r="H1762" t="str">
            <v>I</v>
          </cell>
          <cell r="I1762" t="str">
            <v>05193</v>
          </cell>
          <cell r="J1762" t="str">
            <v>CONNECT &amp; DISCONNECT SPEC</v>
          </cell>
          <cell r="K1762">
            <v>1</v>
          </cell>
          <cell r="L1762">
            <v>18.489999999999998</v>
          </cell>
          <cell r="M1762">
            <v>18.489999999999998</v>
          </cell>
          <cell r="N1762" t="str">
            <v>Line</v>
          </cell>
          <cell r="O1762">
            <v>0</v>
          </cell>
          <cell r="P1762">
            <v>0</v>
          </cell>
          <cell r="Q1762">
            <v>0</v>
          </cell>
          <cell r="R1762">
            <v>18.489999999999998</v>
          </cell>
          <cell r="S1762">
            <v>0</v>
          </cell>
        </row>
        <row r="1763">
          <cell r="B1763" t="str">
            <v>Power Systems</v>
          </cell>
          <cell r="C1763">
            <v>888</v>
          </cell>
          <cell r="D1763" t="str">
            <v>Not A &amp; G</v>
          </cell>
          <cell r="E1763">
            <v>8880</v>
          </cell>
          <cell r="F1763" t="str">
            <v>Dsbn Sup Svc/Meters Dade</v>
          </cell>
          <cell r="G1763" t="str">
            <v>BU</v>
          </cell>
          <cell r="H1763" t="str">
            <v>I</v>
          </cell>
          <cell r="I1763" t="str">
            <v>05193</v>
          </cell>
          <cell r="J1763" t="str">
            <v>CONNECT &amp; DISCONNECT SPEC</v>
          </cell>
          <cell r="K1763">
            <v>2</v>
          </cell>
          <cell r="L1763">
            <v>18.62</v>
          </cell>
          <cell r="M1763">
            <v>37.24</v>
          </cell>
          <cell r="N1763" t="str">
            <v>Line</v>
          </cell>
          <cell r="O1763">
            <v>0</v>
          </cell>
          <cell r="P1763">
            <v>0</v>
          </cell>
          <cell r="Q1763">
            <v>0</v>
          </cell>
          <cell r="R1763">
            <v>37.24</v>
          </cell>
          <cell r="S1763">
            <v>0</v>
          </cell>
        </row>
        <row r="1764">
          <cell r="B1764" t="str">
            <v>Power Systems</v>
          </cell>
          <cell r="C1764">
            <v>888</v>
          </cell>
          <cell r="D1764" t="str">
            <v>Not A &amp; G</v>
          </cell>
          <cell r="E1764">
            <v>8880</v>
          </cell>
          <cell r="F1764" t="str">
            <v>Dsbn Sup Svc/Meters Dade</v>
          </cell>
          <cell r="G1764" t="str">
            <v>BU</v>
          </cell>
          <cell r="H1764" t="str">
            <v>I</v>
          </cell>
          <cell r="I1764" t="str">
            <v>05193</v>
          </cell>
          <cell r="J1764" t="str">
            <v>CONNECT &amp; DISCONNECT SPEC</v>
          </cell>
          <cell r="K1764">
            <v>2</v>
          </cell>
          <cell r="L1764">
            <v>18.77</v>
          </cell>
          <cell r="M1764">
            <v>37.54</v>
          </cell>
          <cell r="N1764" t="str">
            <v>Line</v>
          </cell>
          <cell r="O1764">
            <v>0</v>
          </cell>
          <cell r="P1764">
            <v>0</v>
          </cell>
          <cell r="Q1764">
            <v>0</v>
          </cell>
          <cell r="R1764">
            <v>37.54</v>
          </cell>
          <cell r="S1764">
            <v>0</v>
          </cell>
        </row>
        <row r="1765">
          <cell r="B1765" t="str">
            <v>Power Systems</v>
          </cell>
          <cell r="C1765">
            <v>888</v>
          </cell>
          <cell r="D1765" t="str">
            <v>Not A &amp; G</v>
          </cell>
          <cell r="E1765">
            <v>8880</v>
          </cell>
          <cell r="F1765" t="str">
            <v>Dsbn Sup Svc/Meters Dade</v>
          </cell>
          <cell r="G1765" t="str">
            <v>BU</v>
          </cell>
          <cell r="H1765" t="str">
            <v>I</v>
          </cell>
          <cell r="I1765" t="str">
            <v>05193</v>
          </cell>
          <cell r="J1765" t="str">
            <v>CONNECT &amp; DISCONNECT SPEC</v>
          </cell>
          <cell r="K1765">
            <v>3</v>
          </cell>
          <cell r="L1765">
            <v>18.920000000000002</v>
          </cell>
          <cell r="M1765">
            <v>56.760000000000005</v>
          </cell>
          <cell r="N1765" t="str">
            <v>Line</v>
          </cell>
          <cell r="O1765">
            <v>0</v>
          </cell>
          <cell r="P1765">
            <v>0</v>
          </cell>
          <cell r="Q1765">
            <v>0</v>
          </cell>
          <cell r="R1765">
            <v>56.760000000000005</v>
          </cell>
          <cell r="S1765">
            <v>0</v>
          </cell>
        </row>
        <row r="1766">
          <cell r="B1766" t="str">
            <v>Power Systems</v>
          </cell>
          <cell r="C1766">
            <v>888</v>
          </cell>
          <cell r="D1766" t="str">
            <v>Not A &amp; G</v>
          </cell>
          <cell r="E1766">
            <v>8880</v>
          </cell>
          <cell r="F1766" t="str">
            <v>Dsbn Sup Svc/Meters Dade</v>
          </cell>
          <cell r="G1766" t="str">
            <v>BU</v>
          </cell>
          <cell r="H1766" t="str">
            <v>I</v>
          </cell>
          <cell r="I1766" t="str">
            <v>05193</v>
          </cell>
          <cell r="J1766" t="str">
            <v>CONNECT &amp; DISCONNECT SPEC</v>
          </cell>
          <cell r="K1766">
            <v>1</v>
          </cell>
          <cell r="L1766">
            <v>18.97</v>
          </cell>
          <cell r="M1766">
            <v>18.97</v>
          </cell>
          <cell r="N1766" t="str">
            <v>Line</v>
          </cell>
          <cell r="O1766">
            <v>0</v>
          </cell>
          <cell r="P1766">
            <v>0</v>
          </cell>
          <cell r="Q1766">
            <v>0</v>
          </cell>
          <cell r="R1766">
            <v>18.97</v>
          </cell>
          <cell r="S1766">
            <v>0</v>
          </cell>
        </row>
        <row r="1767">
          <cell r="B1767" t="str">
            <v>Power Systems</v>
          </cell>
          <cell r="C1767">
            <v>888</v>
          </cell>
          <cell r="D1767" t="str">
            <v>Not A &amp; G</v>
          </cell>
          <cell r="E1767">
            <v>8880</v>
          </cell>
          <cell r="F1767" t="str">
            <v>Dsbn Sup Svc/Meters Dade</v>
          </cell>
          <cell r="G1767" t="str">
            <v>BU</v>
          </cell>
          <cell r="H1767" t="str">
            <v>I</v>
          </cell>
          <cell r="I1767" t="str">
            <v>05193</v>
          </cell>
          <cell r="J1767" t="str">
            <v>CONNECT &amp; DISCONNECT SPEC</v>
          </cell>
          <cell r="K1767">
            <v>2</v>
          </cell>
          <cell r="L1767">
            <v>19.07</v>
          </cell>
          <cell r="M1767">
            <v>38.14</v>
          </cell>
          <cell r="N1767" t="str">
            <v>Line</v>
          </cell>
          <cell r="O1767">
            <v>0</v>
          </cell>
          <cell r="P1767">
            <v>0</v>
          </cell>
          <cell r="Q1767">
            <v>0</v>
          </cell>
          <cell r="R1767">
            <v>38.14</v>
          </cell>
          <cell r="S1767">
            <v>0</v>
          </cell>
        </row>
        <row r="1768">
          <cell r="B1768" t="str">
            <v>Power Systems</v>
          </cell>
          <cell r="C1768">
            <v>888</v>
          </cell>
          <cell r="D1768" t="str">
            <v>Not A &amp; G</v>
          </cell>
          <cell r="E1768">
            <v>8880</v>
          </cell>
          <cell r="F1768" t="str">
            <v>Dsbn Sup Svc/Meters Dade</v>
          </cell>
          <cell r="G1768" t="str">
            <v>BU</v>
          </cell>
          <cell r="H1768" t="str">
            <v>I</v>
          </cell>
          <cell r="I1768" t="str">
            <v>05193</v>
          </cell>
          <cell r="J1768" t="str">
            <v>CONNECT &amp; DISCONNECT SPEC</v>
          </cell>
          <cell r="K1768">
            <v>13</v>
          </cell>
          <cell r="L1768">
            <v>19.22</v>
          </cell>
          <cell r="M1768">
            <v>249.85999999999999</v>
          </cell>
          <cell r="N1768" t="str">
            <v>Line</v>
          </cell>
          <cell r="O1768">
            <v>0</v>
          </cell>
          <cell r="P1768">
            <v>0</v>
          </cell>
          <cell r="Q1768">
            <v>0</v>
          </cell>
          <cell r="R1768">
            <v>249.85999999999999</v>
          </cell>
          <cell r="S1768">
            <v>0</v>
          </cell>
        </row>
        <row r="1769">
          <cell r="B1769" t="str">
            <v>Power Systems</v>
          </cell>
          <cell r="C1769">
            <v>888</v>
          </cell>
          <cell r="D1769" t="str">
            <v>Not A &amp; G</v>
          </cell>
          <cell r="E1769">
            <v>8880</v>
          </cell>
          <cell r="F1769" t="str">
            <v>Dsbn Sup Svc/Meters Dade</v>
          </cell>
          <cell r="G1769" t="str">
            <v>BU</v>
          </cell>
          <cell r="H1769" t="str">
            <v>I</v>
          </cell>
          <cell r="I1769" t="str">
            <v>05193</v>
          </cell>
          <cell r="J1769" t="str">
            <v>CONNECT &amp; DISCONNECT SPEC</v>
          </cell>
          <cell r="K1769">
            <v>1</v>
          </cell>
          <cell r="L1769">
            <v>22.5</v>
          </cell>
          <cell r="M1769">
            <v>22.5</v>
          </cell>
          <cell r="N1769" t="str">
            <v>Line</v>
          </cell>
          <cell r="O1769">
            <v>0</v>
          </cell>
          <cell r="P1769">
            <v>0</v>
          </cell>
          <cell r="Q1769">
            <v>0</v>
          </cell>
          <cell r="R1769">
            <v>22.5</v>
          </cell>
          <cell r="S1769">
            <v>0</v>
          </cell>
        </row>
        <row r="1770">
          <cell r="B1770" t="str">
            <v>Power Systems</v>
          </cell>
          <cell r="C1770">
            <v>888</v>
          </cell>
          <cell r="D1770" t="str">
            <v>Not A &amp; G</v>
          </cell>
          <cell r="E1770">
            <v>8880</v>
          </cell>
          <cell r="F1770" t="str">
            <v>Dsbn Sup Svc/Meters Dade</v>
          </cell>
          <cell r="G1770" t="str">
            <v>BU</v>
          </cell>
          <cell r="H1770" t="str">
            <v>I</v>
          </cell>
          <cell r="I1770" t="str">
            <v>05193</v>
          </cell>
          <cell r="J1770" t="str">
            <v>CONNECT &amp; DISCONNECT SPEC</v>
          </cell>
          <cell r="K1770">
            <v>1</v>
          </cell>
          <cell r="L1770">
            <v>25.15</v>
          </cell>
          <cell r="M1770">
            <v>25.15</v>
          </cell>
          <cell r="N1770" t="str">
            <v>Line</v>
          </cell>
          <cell r="O1770">
            <v>0</v>
          </cell>
          <cell r="P1770">
            <v>0</v>
          </cell>
          <cell r="Q1770">
            <v>0</v>
          </cell>
          <cell r="R1770">
            <v>25.15</v>
          </cell>
          <cell r="S1770">
            <v>0</v>
          </cell>
        </row>
        <row r="1771">
          <cell r="B1771" t="str">
            <v>Power Systems</v>
          </cell>
          <cell r="C1771">
            <v>888</v>
          </cell>
          <cell r="D1771" t="str">
            <v>Not A &amp; G</v>
          </cell>
          <cell r="E1771">
            <v>8880</v>
          </cell>
          <cell r="F1771" t="str">
            <v>Dsbn Sup Svc/Meters Dade</v>
          </cell>
          <cell r="G1771" t="str">
            <v>BU</v>
          </cell>
          <cell r="H1771" t="str">
            <v>I</v>
          </cell>
          <cell r="I1771" t="str">
            <v>05258</v>
          </cell>
          <cell r="J1771" t="str">
            <v>DISPATCHER CLERK</v>
          </cell>
          <cell r="K1771">
            <v>2</v>
          </cell>
          <cell r="L1771">
            <v>20.25</v>
          </cell>
          <cell r="M1771">
            <v>40.5</v>
          </cell>
          <cell r="N1771" t="str">
            <v>Barg Unit Supp</v>
          </cell>
          <cell r="O1771">
            <v>0</v>
          </cell>
          <cell r="P1771">
            <v>0</v>
          </cell>
          <cell r="Q1771">
            <v>40.5</v>
          </cell>
          <cell r="R1771">
            <v>0</v>
          </cell>
          <cell r="S1771">
            <v>0</v>
          </cell>
        </row>
        <row r="1772">
          <cell r="B1772" t="str">
            <v>Power Systems</v>
          </cell>
          <cell r="C1772">
            <v>888</v>
          </cell>
          <cell r="D1772" t="str">
            <v>Not A &amp; G</v>
          </cell>
          <cell r="E1772">
            <v>8880</v>
          </cell>
          <cell r="F1772" t="str">
            <v>Dsbn Sup Svc/Meters Dade</v>
          </cell>
          <cell r="G1772" t="str">
            <v>BU</v>
          </cell>
          <cell r="H1772" t="str">
            <v>I</v>
          </cell>
          <cell r="I1772" t="str">
            <v>05E05</v>
          </cell>
          <cell r="J1772" t="str">
            <v>OPERATION CLERK A STENO EARLY</v>
          </cell>
          <cell r="K1772">
            <v>1</v>
          </cell>
          <cell r="L1772">
            <v>20.12</v>
          </cell>
          <cell r="M1772">
            <v>20.12</v>
          </cell>
          <cell r="N1772" t="str">
            <v>Barg Unit Supp</v>
          </cell>
          <cell r="O1772">
            <v>0</v>
          </cell>
          <cell r="P1772">
            <v>0</v>
          </cell>
          <cell r="Q1772">
            <v>20.12</v>
          </cell>
          <cell r="R1772">
            <v>0</v>
          </cell>
          <cell r="S1772">
            <v>0</v>
          </cell>
        </row>
        <row r="1773">
          <cell r="B1773" t="str">
            <v>Power Systems</v>
          </cell>
          <cell r="C1773">
            <v>888</v>
          </cell>
          <cell r="D1773" t="str">
            <v>Not A &amp; G</v>
          </cell>
          <cell r="E1773">
            <v>8880</v>
          </cell>
          <cell r="F1773" t="str">
            <v>Dsbn Sup Svc/Meters Dade</v>
          </cell>
          <cell r="G1773" t="str">
            <v>BU</v>
          </cell>
          <cell r="H1773" t="str">
            <v>I</v>
          </cell>
          <cell r="I1773" t="str">
            <v>05E25</v>
          </cell>
          <cell r="J1773" t="str">
            <v>CHIEF METER ELECT EARLY</v>
          </cell>
          <cell r="K1773">
            <v>2</v>
          </cell>
          <cell r="L1773">
            <v>27.71</v>
          </cell>
          <cell r="M1773">
            <v>55.42</v>
          </cell>
          <cell r="N1773" t="str">
            <v>Line</v>
          </cell>
          <cell r="O1773">
            <v>0</v>
          </cell>
          <cell r="P1773">
            <v>0</v>
          </cell>
          <cell r="Q1773">
            <v>0</v>
          </cell>
          <cell r="R1773">
            <v>55.42</v>
          </cell>
          <cell r="S1773">
            <v>0</v>
          </cell>
        </row>
        <row r="1774">
          <cell r="B1774" t="str">
            <v>Power Systems</v>
          </cell>
          <cell r="C1774">
            <v>888</v>
          </cell>
          <cell r="D1774" t="str">
            <v>Not A &amp; G</v>
          </cell>
          <cell r="E1774">
            <v>8880</v>
          </cell>
          <cell r="F1774" t="str">
            <v>Dsbn Sup Svc/Meters Dade</v>
          </cell>
          <cell r="G1774" t="str">
            <v>BU</v>
          </cell>
          <cell r="H1774" t="str">
            <v>I</v>
          </cell>
          <cell r="I1774" t="str">
            <v>05E34</v>
          </cell>
          <cell r="J1774" t="str">
            <v>METER ELECT B EARLY</v>
          </cell>
          <cell r="K1774">
            <v>8</v>
          </cell>
          <cell r="L1774">
            <v>20.37</v>
          </cell>
          <cell r="M1774">
            <v>162.96</v>
          </cell>
          <cell r="N1774" t="str">
            <v>Line</v>
          </cell>
          <cell r="O1774">
            <v>0</v>
          </cell>
          <cell r="P1774">
            <v>0</v>
          </cell>
          <cell r="Q1774">
            <v>0</v>
          </cell>
          <cell r="R1774">
            <v>162.96</v>
          </cell>
          <cell r="S1774">
            <v>0</v>
          </cell>
        </row>
        <row r="1775">
          <cell r="B1775" t="str">
            <v>Power Systems</v>
          </cell>
          <cell r="C1775">
            <v>888</v>
          </cell>
          <cell r="D1775" t="str">
            <v>Not A &amp; G</v>
          </cell>
          <cell r="E1775">
            <v>8880</v>
          </cell>
          <cell r="F1775" t="str">
            <v>Dsbn Sup Svc/Meters Dade</v>
          </cell>
          <cell r="G1775" t="str">
            <v>BU</v>
          </cell>
          <cell r="H1775" t="str">
            <v>I</v>
          </cell>
          <cell r="I1775" t="str">
            <v>05E35</v>
          </cell>
          <cell r="J1775" t="str">
            <v>METER ELECT A EARLY</v>
          </cell>
          <cell r="K1775">
            <v>9</v>
          </cell>
          <cell r="L1775">
            <v>25.28</v>
          </cell>
          <cell r="M1775">
            <v>227.52</v>
          </cell>
          <cell r="N1775" t="str">
            <v>Line</v>
          </cell>
          <cell r="O1775">
            <v>0</v>
          </cell>
          <cell r="P1775">
            <v>0</v>
          </cell>
          <cell r="Q1775">
            <v>0</v>
          </cell>
          <cell r="R1775">
            <v>227.52</v>
          </cell>
          <cell r="S1775">
            <v>0</v>
          </cell>
        </row>
        <row r="1776">
          <cell r="B1776" t="str">
            <v>Power Systems</v>
          </cell>
          <cell r="C1776">
            <v>881</v>
          </cell>
          <cell r="D1776" t="str">
            <v>Not A &amp; G</v>
          </cell>
          <cell r="E1776">
            <v>8810</v>
          </cell>
          <cell r="F1776" t="str">
            <v>Meter Test Electronics</v>
          </cell>
          <cell r="G1776" t="str">
            <v>BU</v>
          </cell>
          <cell r="H1776" t="str">
            <v>I</v>
          </cell>
          <cell r="I1776" t="str">
            <v>05957</v>
          </cell>
          <cell r="J1776" t="str">
            <v>ELECTRONIC TECH</v>
          </cell>
          <cell r="K1776">
            <v>7</v>
          </cell>
          <cell r="L1776">
            <v>27.53</v>
          </cell>
          <cell r="M1776">
            <v>192.71</v>
          </cell>
          <cell r="N1776" t="str">
            <v>Line</v>
          </cell>
          <cell r="O1776">
            <v>0</v>
          </cell>
          <cell r="P1776">
            <v>0</v>
          </cell>
          <cell r="Q1776">
            <v>0</v>
          </cell>
          <cell r="R1776">
            <v>192.71</v>
          </cell>
          <cell r="S1776">
            <v>0</v>
          </cell>
        </row>
        <row r="1777">
          <cell r="B1777" t="str">
            <v>Power Systems</v>
          </cell>
          <cell r="C1777">
            <v>888</v>
          </cell>
          <cell r="D1777" t="str">
            <v>Not A &amp; G</v>
          </cell>
          <cell r="E1777">
            <v>8880</v>
          </cell>
          <cell r="F1777" t="str">
            <v>Dsbn Sup Svc/Meters Dade</v>
          </cell>
          <cell r="G1777" t="str">
            <v>BU</v>
          </cell>
          <cell r="H1777" t="str">
            <v>I</v>
          </cell>
          <cell r="I1777" t="str">
            <v>05E57</v>
          </cell>
          <cell r="J1777" t="str">
            <v>ELECTRONIC TECH EARLY</v>
          </cell>
          <cell r="K1777">
            <v>1</v>
          </cell>
          <cell r="L1777">
            <v>27.53</v>
          </cell>
          <cell r="M1777">
            <v>27.53</v>
          </cell>
          <cell r="N1777" t="str">
            <v>Line</v>
          </cell>
          <cell r="O1777">
            <v>0</v>
          </cell>
          <cell r="P1777">
            <v>0</v>
          </cell>
          <cell r="Q1777">
            <v>0</v>
          </cell>
          <cell r="R1777">
            <v>27.53</v>
          </cell>
          <cell r="S1777">
            <v>0</v>
          </cell>
        </row>
        <row r="1778">
          <cell r="B1778" t="str">
            <v>Power Systems</v>
          </cell>
          <cell r="C1778">
            <v>888</v>
          </cell>
          <cell r="D1778" t="str">
            <v>Not A &amp; G</v>
          </cell>
          <cell r="E1778">
            <v>8880</v>
          </cell>
          <cell r="F1778" t="str">
            <v>Dsbn Sup Svc/Meters Dade</v>
          </cell>
          <cell r="G1778" t="str">
            <v>BU</v>
          </cell>
          <cell r="H1778" t="str">
            <v>I</v>
          </cell>
          <cell r="I1778" t="str">
            <v>05E58</v>
          </cell>
          <cell r="J1778" t="str">
            <v>DISPATCHER CLERK EARLY</v>
          </cell>
          <cell r="K1778">
            <v>1</v>
          </cell>
          <cell r="L1778">
            <v>20.25</v>
          </cell>
          <cell r="M1778">
            <v>20.25</v>
          </cell>
          <cell r="N1778" t="str">
            <v>Barg Unit Supp</v>
          </cell>
          <cell r="O1778">
            <v>0</v>
          </cell>
          <cell r="P1778">
            <v>0</v>
          </cell>
          <cell r="Q1778">
            <v>20.25</v>
          </cell>
          <cell r="R1778">
            <v>0</v>
          </cell>
          <cell r="S1778">
            <v>0</v>
          </cell>
        </row>
        <row r="1779">
          <cell r="B1779" t="str">
            <v>Power Systems</v>
          </cell>
          <cell r="C1779">
            <v>492</v>
          </cell>
          <cell r="D1779" t="str">
            <v>Not A &amp; G</v>
          </cell>
          <cell r="E1779">
            <v>4589</v>
          </cell>
          <cell r="F1779" t="str">
            <v>Dsbn Sup Svc/Meters East</v>
          </cell>
          <cell r="G1779" t="str">
            <v>XM</v>
          </cell>
          <cell r="H1779" t="str">
            <v>M</v>
          </cell>
          <cell r="I1779" t="str">
            <v>01MK6</v>
          </cell>
          <cell r="J1779" t="str">
            <v>DISTRIBUTION OPERATIONS MGR I</v>
          </cell>
          <cell r="K1779">
            <v>1</v>
          </cell>
          <cell r="L1779">
            <v>46.88</v>
          </cell>
          <cell r="M1779">
            <v>46.88</v>
          </cell>
          <cell r="N1779" t="str">
            <v>Spv/Sup</v>
          </cell>
          <cell r="O1779">
            <v>0</v>
          </cell>
          <cell r="P1779">
            <v>46.88</v>
          </cell>
          <cell r="Q1779">
            <v>0</v>
          </cell>
          <cell r="R1779">
            <v>0</v>
          </cell>
          <cell r="S1779">
            <v>0</v>
          </cell>
        </row>
        <row r="1780">
          <cell r="B1780" t="str">
            <v>Power Systems</v>
          </cell>
          <cell r="C1780">
            <v>492</v>
          </cell>
          <cell r="D1780" t="str">
            <v>Not A &amp; G</v>
          </cell>
          <cell r="E1780">
            <v>4589</v>
          </cell>
          <cell r="F1780" t="str">
            <v>Dsbn Sup Svc/Meters East</v>
          </cell>
          <cell r="G1780" t="str">
            <v>XM</v>
          </cell>
          <cell r="H1780" t="str">
            <v>S</v>
          </cell>
          <cell r="I1780" t="str">
            <v>01MP5</v>
          </cell>
          <cell r="J1780" t="str">
            <v>DISTRIBUTION SUPV II</v>
          </cell>
          <cell r="K1780">
            <v>1</v>
          </cell>
          <cell r="L1780">
            <v>35.799999999999997</v>
          </cell>
          <cell r="M1780">
            <v>35.799999999999997</v>
          </cell>
          <cell r="N1780" t="str">
            <v>Spv/Sup</v>
          </cell>
          <cell r="O1780">
            <v>0</v>
          </cell>
          <cell r="P1780">
            <v>35.799999999999997</v>
          </cell>
          <cell r="Q1780">
            <v>0</v>
          </cell>
          <cell r="R1780">
            <v>0</v>
          </cell>
          <cell r="S1780">
            <v>0</v>
          </cell>
        </row>
        <row r="1781">
          <cell r="B1781" t="str">
            <v>Power Systems</v>
          </cell>
          <cell r="C1781">
            <v>492</v>
          </cell>
          <cell r="D1781" t="str">
            <v>Not A &amp; G</v>
          </cell>
          <cell r="E1781">
            <v>4589</v>
          </cell>
          <cell r="F1781" t="str">
            <v>Dsbn Sup Svc/Meters East</v>
          </cell>
          <cell r="G1781" t="str">
            <v>XM</v>
          </cell>
          <cell r="H1781" t="str">
            <v>S</v>
          </cell>
          <cell r="I1781" t="str">
            <v>01MQ5</v>
          </cell>
          <cell r="J1781" t="str">
            <v>DISTRIBUTION SUPERVISOR III</v>
          </cell>
          <cell r="K1781">
            <v>1</v>
          </cell>
          <cell r="L1781">
            <v>29.91</v>
          </cell>
          <cell r="M1781">
            <v>29.91</v>
          </cell>
          <cell r="N1781" t="str">
            <v>Spv/Sup</v>
          </cell>
          <cell r="O1781">
            <v>0</v>
          </cell>
          <cell r="P1781">
            <v>29.91</v>
          </cell>
          <cell r="Q1781">
            <v>0</v>
          </cell>
          <cell r="R1781">
            <v>0</v>
          </cell>
          <cell r="S1781">
            <v>0</v>
          </cell>
        </row>
        <row r="1782">
          <cell r="B1782" t="str">
            <v>Power Systems</v>
          </cell>
          <cell r="C1782">
            <v>492</v>
          </cell>
          <cell r="D1782" t="str">
            <v>Not A &amp; G</v>
          </cell>
          <cell r="E1782">
            <v>4580</v>
          </cell>
          <cell r="F1782" t="str">
            <v>Dsbn Sup Svc/Meters East</v>
          </cell>
          <cell r="G1782" t="str">
            <v>BU</v>
          </cell>
          <cell r="H1782" t="str">
            <v>I</v>
          </cell>
          <cell r="I1782" t="str">
            <v>05193</v>
          </cell>
          <cell r="J1782" t="str">
            <v>CONNECT &amp; DISCONNECT SPEC</v>
          </cell>
          <cell r="K1782">
            <v>7</v>
          </cell>
          <cell r="L1782">
            <v>19.22</v>
          </cell>
          <cell r="M1782">
            <v>134.54</v>
          </cell>
          <cell r="N1782" t="str">
            <v>Line</v>
          </cell>
          <cell r="O1782">
            <v>0</v>
          </cell>
          <cell r="P1782">
            <v>0</v>
          </cell>
          <cell r="Q1782">
            <v>0</v>
          </cell>
          <cell r="R1782">
            <v>134.54</v>
          </cell>
          <cell r="S1782">
            <v>0</v>
          </cell>
        </row>
        <row r="1783">
          <cell r="B1783" t="str">
            <v>Power Systems</v>
          </cell>
          <cell r="C1783">
            <v>492</v>
          </cell>
          <cell r="D1783" t="str">
            <v>Not A &amp; G</v>
          </cell>
          <cell r="E1783">
            <v>4580</v>
          </cell>
          <cell r="F1783" t="str">
            <v>Dsbn Sup Svc/Meters East</v>
          </cell>
          <cell r="G1783" t="str">
            <v>BU</v>
          </cell>
          <cell r="H1783" t="str">
            <v>I</v>
          </cell>
          <cell r="I1783" t="str">
            <v>05193</v>
          </cell>
          <cell r="J1783" t="str">
            <v>CONNECT &amp; DISCONNECT SPEC</v>
          </cell>
          <cell r="K1783">
            <v>1</v>
          </cell>
          <cell r="L1783">
            <v>21.16</v>
          </cell>
          <cell r="M1783">
            <v>21.16</v>
          </cell>
          <cell r="N1783" t="str">
            <v>Line</v>
          </cell>
          <cell r="O1783">
            <v>0</v>
          </cell>
          <cell r="P1783">
            <v>0</v>
          </cell>
          <cell r="Q1783">
            <v>0</v>
          </cell>
          <cell r="R1783">
            <v>21.16</v>
          </cell>
          <cell r="S1783">
            <v>0</v>
          </cell>
        </row>
        <row r="1784">
          <cell r="B1784" t="str">
            <v>Power Systems</v>
          </cell>
          <cell r="C1784">
            <v>492</v>
          </cell>
          <cell r="D1784" t="str">
            <v>Not A &amp; G</v>
          </cell>
          <cell r="E1784">
            <v>4580</v>
          </cell>
          <cell r="F1784" t="str">
            <v>Dsbn Sup Svc/Meters East</v>
          </cell>
          <cell r="G1784" t="str">
            <v>BU</v>
          </cell>
          <cell r="H1784" t="str">
            <v>I</v>
          </cell>
          <cell r="I1784" t="str">
            <v>05193</v>
          </cell>
          <cell r="J1784" t="str">
            <v>CONNECT &amp; DISCONNECT SPEC</v>
          </cell>
          <cell r="K1784">
            <v>1</v>
          </cell>
          <cell r="L1784">
            <v>23.18</v>
          </cell>
          <cell r="M1784">
            <v>23.18</v>
          </cell>
          <cell r="N1784" t="str">
            <v>Line</v>
          </cell>
          <cell r="O1784">
            <v>0</v>
          </cell>
          <cell r="P1784">
            <v>0</v>
          </cell>
          <cell r="Q1784">
            <v>0</v>
          </cell>
          <cell r="R1784">
            <v>23.18</v>
          </cell>
          <cell r="S1784">
            <v>0</v>
          </cell>
        </row>
        <row r="1785">
          <cell r="B1785" t="str">
            <v>Power Systems</v>
          </cell>
          <cell r="C1785">
            <v>492</v>
          </cell>
          <cell r="D1785" t="str">
            <v>Not A &amp; G</v>
          </cell>
          <cell r="E1785">
            <v>4580</v>
          </cell>
          <cell r="F1785" t="str">
            <v>Dsbn Sup Svc/Meters East</v>
          </cell>
          <cell r="G1785" t="str">
            <v>BU</v>
          </cell>
          <cell r="H1785" t="str">
            <v>I</v>
          </cell>
          <cell r="I1785" t="str">
            <v>05193</v>
          </cell>
          <cell r="J1785" t="str">
            <v>CONNECT &amp; DISCONNECT SPEC</v>
          </cell>
          <cell r="K1785">
            <v>1</v>
          </cell>
          <cell r="L1785">
            <v>25.15</v>
          </cell>
          <cell r="M1785">
            <v>25.15</v>
          </cell>
          <cell r="N1785" t="str">
            <v>Line</v>
          </cell>
          <cell r="O1785">
            <v>0</v>
          </cell>
          <cell r="P1785">
            <v>0</v>
          </cell>
          <cell r="Q1785">
            <v>0</v>
          </cell>
          <cell r="R1785">
            <v>25.15</v>
          </cell>
          <cell r="S1785">
            <v>0</v>
          </cell>
        </row>
        <row r="1786">
          <cell r="B1786" t="str">
            <v>Power Systems</v>
          </cell>
          <cell r="C1786">
            <v>492</v>
          </cell>
          <cell r="D1786" t="str">
            <v>Not A &amp; G</v>
          </cell>
          <cell r="E1786">
            <v>4589</v>
          </cell>
          <cell r="F1786" t="str">
            <v>Dsbn Sup Svc/Meters East</v>
          </cell>
          <cell r="G1786" t="str">
            <v>BU</v>
          </cell>
          <cell r="H1786" t="str">
            <v>I</v>
          </cell>
          <cell r="I1786" t="str">
            <v>05193</v>
          </cell>
          <cell r="J1786" t="str">
            <v>CONNECT &amp; DISCONNECT SPECIALIS</v>
          </cell>
          <cell r="K1786">
            <v>1</v>
          </cell>
          <cell r="L1786">
            <v>19.22</v>
          </cell>
          <cell r="M1786">
            <v>19.22</v>
          </cell>
          <cell r="N1786" t="str">
            <v>Line</v>
          </cell>
          <cell r="O1786">
            <v>0</v>
          </cell>
          <cell r="P1786">
            <v>0</v>
          </cell>
          <cell r="Q1786">
            <v>0</v>
          </cell>
          <cell r="R1786">
            <v>19.22</v>
          </cell>
          <cell r="S1786">
            <v>0</v>
          </cell>
        </row>
        <row r="1787">
          <cell r="B1787" t="str">
            <v>Power Systems</v>
          </cell>
          <cell r="C1787">
            <v>492</v>
          </cell>
          <cell r="D1787" t="str">
            <v>Not A &amp; G</v>
          </cell>
          <cell r="E1787">
            <v>4580</v>
          </cell>
          <cell r="F1787" t="str">
            <v>Dsbn Sup Svc/Meters East</v>
          </cell>
          <cell r="G1787" t="str">
            <v>BU</v>
          </cell>
          <cell r="H1787" t="str">
            <v>I</v>
          </cell>
          <cell r="I1787" t="str">
            <v>05258</v>
          </cell>
          <cell r="J1787" t="str">
            <v>DISPATCHER CLERK</v>
          </cell>
          <cell r="K1787">
            <v>1</v>
          </cell>
          <cell r="L1787">
            <v>20.25</v>
          </cell>
          <cell r="M1787">
            <v>20.25</v>
          </cell>
          <cell r="N1787" t="str">
            <v>Barg Unit Supp</v>
          </cell>
          <cell r="O1787">
            <v>0</v>
          </cell>
          <cell r="P1787">
            <v>0</v>
          </cell>
          <cell r="Q1787">
            <v>20.25</v>
          </cell>
          <cell r="R1787">
            <v>0</v>
          </cell>
          <cell r="S1787">
            <v>0</v>
          </cell>
        </row>
        <row r="1788">
          <cell r="B1788" t="str">
            <v>Power Systems</v>
          </cell>
          <cell r="C1788">
            <v>492</v>
          </cell>
          <cell r="D1788" t="str">
            <v>Not A &amp; G</v>
          </cell>
          <cell r="E1788">
            <v>4580</v>
          </cell>
          <cell r="F1788" t="str">
            <v>Dsbn Sup Svc/Meters East</v>
          </cell>
          <cell r="G1788" t="str">
            <v>BU</v>
          </cell>
          <cell r="H1788" t="str">
            <v>I</v>
          </cell>
          <cell r="I1788" t="str">
            <v>05534</v>
          </cell>
          <cell r="J1788" t="str">
            <v>METER ELECT B</v>
          </cell>
          <cell r="K1788">
            <v>1</v>
          </cell>
          <cell r="L1788">
            <v>20.37</v>
          </cell>
          <cell r="M1788">
            <v>20.37</v>
          </cell>
          <cell r="N1788" t="str">
            <v>Line</v>
          </cell>
          <cell r="O1788">
            <v>0</v>
          </cell>
          <cell r="P1788">
            <v>0</v>
          </cell>
          <cell r="Q1788">
            <v>0</v>
          </cell>
          <cell r="R1788">
            <v>20.37</v>
          </cell>
          <cell r="S1788">
            <v>0</v>
          </cell>
        </row>
        <row r="1789">
          <cell r="B1789" t="str">
            <v>Power Systems</v>
          </cell>
          <cell r="C1789">
            <v>492</v>
          </cell>
          <cell r="D1789" t="str">
            <v>Not A &amp; G</v>
          </cell>
          <cell r="E1789">
            <v>4580</v>
          </cell>
          <cell r="F1789" t="str">
            <v>Dsbn Sup Svc/Meters East</v>
          </cell>
          <cell r="G1789" t="str">
            <v>BU</v>
          </cell>
          <cell r="H1789" t="str">
            <v>I</v>
          </cell>
          <cell r="I1789" t="str">
            <v>05E05</v>
          </cell>
          <cell r="J1789" t="str">
            <v>OPERATION CLERK A STENO EARLY</v>
          </cell>
          <cell r="K1789">
            <v>1</v>
          </cell>
          <cell r="L1789">
            <v>20.12</v>
          </cell>
          <cell r="M1789">
            <v>20.12</v>
          </cell>
          <cell r="N1789" t="str">
            <v>Barg Unit Supp</v>
          </cell>
          <cell r="O1789">
            <v>0</v>
          </cell>
          <cell r="P1789">
            <v>0</v>
          </cell>
          <cell r="Q1789">
            <v>20.12</v>
          </cell>
          <cell r="R1789">
            <v>0</v>
          </cell>
          <cell r="S1789">
            <v>0</v>
          </cell>
        </row>
        <row r="1790">
          <cell r="B1790" t="str">
            <v>Power Systems</v>
          </cell>
          <cell r="C1790">
            <v>492</v>
          </cell>
          <cell r="D1790" t="str">
            <v>Not A &amp; G</v>
          </cell>
          <cell r="E1790">
            <v>4580</v>
          </cell>
          <cell r="F1790" t="str">
            <v>Dsbn Sup Svc/Meters East</v>
          </cell>
          <cell r="G1790" t="str">
            <v>BU</v>
          </cell>
          <cell r="H1790" t="str">
            <v>I</v>
          </cell>
          <cell r="I1790" t="str">
            <v>05E25</v>
          </cell>
          <cell r="J1790" t="str">
            <v>CHIEF METER ELECT EARLY</v>
          </cell>
          <cell r="K1790">
            <v>1</v>
          </cell>
          <cell r="L1790">
            <v>27.71</v>
          </cell>
          <cell r="M1790">
            <v>27.71</v>
          </cell>
          <cell r="N1790" t="str">
            <v>Line</v>
          </cell>
          <cell r="O1790">
            <v>0</v>
          </cell>
          <cell r="P1790">
            <v>0</v>
          </cell>
          <cell r="Q1790">
            <v>0</v>
          </cell>
          <cell r="R1790">
            <v>27.71</v>
          </cell>
          <cell r="S1790">
            <v>0</v>
          </cell>
        </row>
        <row r="1791">
          <cell r="B1791" t="str">
            <v>Power Systems</v>
          </cell>
          <cell r="C1791">
            <v>492</v>
          </cell>
          <cell r="D1791" t="str">
            <v>Not A &amp; G</v>
          </cell>
          <cell r="E1791">
            <v>4580</v>
          </cell>
          <cell r="F1791" t="str">
            <v>Dsbn Sup Svc/Meters East</v>
          </cell>
          <cell r="G1791" t="str">
            <v>BU</v>
          </cell>
          <cell r="H1791" t="str">
            <v>I</v>
          </cell>
          <cell r="I1791" t="str">
            <v>05E34</v>
          </cell>
          <cell r="J1791" t="str">
            <v>METER ELECT B EARLY</v>
          </cell>
          <cell r="K1791">
            <v>1</v>
          </cell>
          <cell r="L1791">
            <v>19.77</v>
          </cell>
          <cell r="M1791">
            <v>19.77</v>
          </cell>
          <cell r="N1791" t="str">
            <v>Line</v>
          </cell>
          <cell r="O1791">
            <v>0</v>
          </cell>
          <cell r="P1791">
            <v>0</v>
          </cell>
          <cell r="Q1791">
            <v>0</v>
          </cell>
          <cell r="R1791">
            <v>19.77</v>
          </cell>
          <cell r="S1791">
            <v>0</v>
          </cell>
        </row>
        <row r="1792">
          <cell r="B1792" t="str">
            <v>Power Systems</v>
          </cell>
          <cell r="C1792">
            <v>492</v>
          </cell>
          <cell r="D1792" t="str">
            <v>Not A &amp; G</v>
          </cell>
          <cell r="E1792">
            <v>4580</v>
          </cell>
          <cell r="F1792" t="str">
            <v>Dsbn Sup Svc/Meters East</v>
          </cell>
          <cell r="G1792" t="str">
            <v>BU</v>
          </cell>
          <cell r="H1792" t="str">
            <v>I</v>
          </cell>
          <cell r="I1792" t="str">
            <v>05E34</v>
          </cell>
          <cell r="J1792" t="str">
            <v>METER ELECT B EARLY</v>
          </cell>
          <cell r="K1792">
            <v>2</v>
          </cell>
          <cell r="L1792">
            <v>20.37</v>
          </cell>
          <cell r="M1792">
            <v>40.74</v>
          </cell>
          <cell r="N1792" t="str">
            <v>Line</v>
          </cell>
          <cell r="O1792">
            <v>0</v>
          </cell>
          <cell r="P1792">
            <v>0</v>
          </cell>
          <cell r="Q1792">
            <v>0</v>
          </cell>
          <cell r="R1792">
            <v>40.74</v>
          </cell>
          <cell r="S1792">
            <v>0</v>
          </cell>
        </row>
        <row r="1793">
          <cell r="B1793" t="str">
            <v>Power Systems</v>
          </cell>
          <cell r="C1793">
            <v>492</v>
          </cell>
          <cell r="D1793" t="str">
            <v>Not A &amp; G</v>
          </cell>
          <cell r="E1793">
            <v>4580</v>
          </cell>
          <cell r="F1793" t="str">
            <v>Dsbn Sup Svc/Meters East</v>
          </cell>
          <cell r="G1793" t="str">
            <v>BU</v>
          </cell>
          <cell r="H1793" t="str">
            <v>I</v>
          </cell>
          <cell r="I1793" t="str">
            <v>05E35</v>
          </cell>
          <cell r="J1793" t="str">
            <v>METER ELECT A EARLY</v>
          </cell>
          <cell r="K1793">
            <v>5</v>
          </cell>
          <cell r="L1793">
            <v>25.28</v>
          </cell>
          <cell r="M1793">
            <v>126.4</v>
          </cell>
          <cell r="N1793" t="str">
            <v>Line</v>
          </cell>
          <cell r="O1793">
            <v>0</v>
          </cell>
          <cell r="P1793">
            <v>0</v>
          </cell>
          <cell r="Q1793">
            <v>0</v>
          </cell>
          <cell r="R1793">
            <v>126.4</v>
          </cell>
          <cell r="S1793">
            <v>0</v>
          </cell>
        </row>
        <row r="1794">
          <cell r="B1794" t="str">
            <v>Power Systems</v>
          </cell>
          <cell r="C1794">
            <v>492</v>
          </cell>
          <cell r="D1794" t="str">
            <v>Not A &amp; G</v>
          </cell>
          <cell r="E1794">
            <v>4580</v>
          </cell>
          <cell r="F1794" t="str">
            <v>Dsbn Sup Svc/Meters East</v>
          </cell>
          <cell r="G1794" t="str">
            <v>BU</v>
          </cell>
          <cell r="H1794" t="str">
            <v>I</v>
          </cell>
          <cell r="I1794" t="str">
            <v>05E57</v>
          </cell>
          <cell r="J1794" t="str">
            <v>ELECTRONIC TECH EARLY</v>
          </cell>
          <cell r="K1794">
            <v>2</v>
          </cell>
          <cell r="L1794">
            <v>27.53</v>
          </cell>
          <cell r="M1794">
            <v>55.06</v>
          </cell>
          <cell r="N1794" t="str">
            <v>Line</v>
          </cell>
          <cell r="O1794">
            <v>0</v>
          </cell>
          <cell r="P1794">
            <v>0</v>
          </cell>
          <cell r="Q1794">
            <v>0</v>
          </cell>
          <cell r="R1794">
            <v>55.06</v>
          </cell>
          <cell r="S1794">
            <v>0</v>
          </cell>
        </row>
        <row r="1795">
          <cell r="B1795" t="str">
            <v>Power Systems</v>
          </cell>
          <cell r="C1795">
            <v>492</v>
          </cell>
          <cell r="D1795" t="str">
            <v>Not A &amp; G</v>
          </cell>
          <cell r="E1795">
            <v>4580</v>
          </cell>
          <cell r="F1795" t="str">
            <v>Dsbn Sup Svc/Meters East</v>
          </cell>
          <cell r="G1795" t="str">
            <v>BU</v>
          </cell>
          <cell r="H1795" t="str">
            <v>I</v>
          </cell>
          <cell r="I1795" t="str">
            <v>05E58</v>
          </cell>
          <cell r="J1795" t="str">
            <v>DISPATCHER CLERK EARLY</v>
          </cell>
          <cell r="K1795">
            <v>1</v>
          </cell>
          <cell r="L1795">
            <v>21.4</v>
          </cell>
          <cell r="M1795">
            <v>21.4</v>
          </cell>
          <cell r="N1795" t="str">
            <v>Barg Unit Supp</v>
          </cell>
          <cell r="O1795">
            <v>0</v>
          </cell>
          <cell r="P1795">
            <v>0</v>
          </cell>
          <cell r="Q1795">
            <v>21.4</v>
          </cell>
          <cell r="R1795">
            <v>0</v>
          </cell>
          <cell r="S1795">
            <v>0</v>
          </cell>
        </row>
        <row r="1796">
          <cell r="B1796" t="str">
            <v>Power Systems</v>
          </cell>
          <cell r="C1796">
            <v>192</v>
          </cell>
          <cell r="D1796" t="str">
            <v>Not A &amp; G</v>
          </cell>
          <cell r="E1796">
            <v>1089</v>
          </cell>
          <cell r="F1796" t="str">
            <v>Dsbn Sup Svc/Meters North</v>
          </cell>
          <cell r="G1796" t="str">
            <v>XM</v>
          </cell>
          <cell r="H1796" t="str">
            <v>S</v>
          </cell>
          <cell r="I1796" t="str">
            <v>01MP5</v>
          </cell>
          <cell r="J1796" t="str">
            <v>DISTRIBUTION SUPV II</v>
          </cell>
          <cell r="K1796">
            <v>1</v>
          </cell>
          <cell r="L1796">
            <v>36.86</v>
          </cell>
          <cell r="M1796">
            <v>36.86</v>
          </cell>
          <cell r="N1796" t="str">
            <v>Spv/Sup</v>
          </cell>
          <cell r="O1796">
            <v>0</v>
          </cell>
          <cell r="P1796">
            <v>36.86</v>
          </cell>
          <cell r="Q1796">
            <v>0</v>
          </cell>
          <cell r="R1796">
            <v>0</v>
          </cell>
          <cell r="S1796">
            <v>0</v>
          </cell>
        </row>
        <row r="1797">
          <cell r="B1797" t="str">
            <v>Power Systems</v>
          </cell>
          <cell r="C1797">
            <v>192</v>
          </cell>
          <cell r="D1797" t="str">
            <v>Not A &amp; G</v>
          </cell>
          <cell r="E1797">
            <v>1080</v>
          </cell>
          <cell r="F1797" t="str">
            <v>Dsbn Sup Svc/Meters North</v>
          </cell>
          <cell r="G1797" t="str">
            <v>BU</v>
          </cell>
          <cell r="H1797" t="str">
            <v>I</v>
          </cell>
          <cell r="I1797" t="str">
            <v>05193</v>
          </cell>
          <cell r="J1797" t="str">
            <v>CONNECT &amp; DISCONNECT SPEC</v>
          </cell>
          <cell r="K1797">
            <v>9</v>
          </cell>
          <cell r="L1797">
            <v>19.22</v>
          </cell>
          <cell r="M1797">
            <v>172.98</v>
          </cell>
          <cell r="N1797" t="str">
            <v>Line</v>
          </cell>
          <cell r="O1797">
            <v>0</v>
          </cell>
          <cell r="P1797">
            <v>0</v>
          </cell>
          <cell r="Q1797">
            <v>0</v>
          </cell>
          <cell r="R1797">
            <v>172.98</v>
          </cell>
          <cell r="S1797">
            <v>0</v>
          </cell>
        </row>
        <row r="1798">
          <cell r="B1798" t="str">
            <v>Power Systems</v>
          </cell>
          <cell r="C1798">
            <v>192</v>
          </cell>
          <cell r="D1798" t="str">
            <v>Not A &amp; G</v>
          </cell>
          <cell r="E1798">
            <v>1080</v>
          </cell>
          <cell r="F1798" t="str">
            <v>Dsbn Sup Svc/Meters North</v>
          </cell>
          <cell r="G1798" t="str">
            <v>BU</v>
          </cell>
          <cell r="H1798" t="str">
            <v>I</v>
          </cell>
          <cell r="I1798" t="str">
            <v>05258</v>
          </cell>
          <cell r="J1798" t="str">
            <v>DISPATCHER CLERK</v>
          </cell>
          <cell r="K1798">
            <v>1</v>
          </cell>
          <cell r="L1798">
            <v>20.25</v>
          </cell>
          <cell r="M1798">
            <v>20.25</v>
          </cell>
          <cell r="N1798" t="str">
            <v>Barg Unit Supp</v>
          </cell>
          <cell r="O1798">
            <v>0</v>
          </cell>
          <cell r="P1798">
            <v>0</v>
          </cell>
          <cell r="Q1798">
            <v>20.25</v>
          </cell>
          <cell r="R1798">
            <v>0</v>
          </cell>
          <cell r="S1798">
            <v>0</v>
          </cell>
        </row>
        <row r="1799">
          <cell r="B1799" t="str">
            <v>Power Systems</v>
          </cell>
          <cell r="C1799">
            <v>192</v>
          </cell>
          <cell r="D1799" t="str">
            <v>Not A &amp; G</v>
          </cell>
          <cell r="E1799">
            <v>1080</v>
          </cell>
          <cell r="F1799" t="str">
            <v>Dsbn Sup Svc/Meters North</v>
          </cell>
          <cell r="G1799" t="str">
            <v>BU</v>
          </cell>
          <cell r="H1799" t="str">
            <v>I</v>
          </cell>
          <cell r="I1799" t="str">
            <v>05534</v>
          </cell>
          <cell r="J1799" t="str">
            <v>METER ELECT B</v>
          </cell>
          <cell r="K1799">
            <v>1</v>
          </cell>
          <cell r="L1799">
            <v>20.37</v>
          </cell>
          <cell r="M1799">
            <v>20.37</v>
          </cell>
          <cell r="N1799" t="str">
            <v>Line</v>
          </cell>
          <cell r="O1799">
            <v>0</v>
          </cell>
          <cell r="P1799">
            <v>0</v>
          </cell>
          <cell r="Q1799">
            <v>0</v>
          </cell>
          <cell r="R1799">
            <v>20.37</v>
          </cell>
          <cell r="S1799">
            <v>0</v>
          </cell>
        </row>
        <row r="1800">
          <cell r="B1800" t="str">
            <v>Power Systems</v>
          </cell>
          <cell r="C1800">
            <v>192</v>
          </cell>
          <cell r="D1800" t="str">
            <v>Not A &amp; G</v>
          </cell>
          <cell r="E1800">
            <v>1080</v>
          </cell>
          <cell r="F1800" t="str">
            <v>Dsbn Sup Svc/Meters North</v>
          </cell>
          <cell r="G1800" t="str">
            <v>BU</v>
          </cell>
          <cell r="H1800" t="str">
            <v>I</v>
          </cell>
          <cell r="I1800" t="str">
            <v>05E05</v>
          </cell>
          <cell r="J1800" t="str">
            <v>OPERATION CLERK A STENO EARLY</v>
          </cell>
          <cell r="K1800">
            <v>1</v>
          </cell>
          <cell r="L1800">
            <v>20.12</v>
          </cell>
          <cell r="M1800">
            <v>20.12</v>
          </cell>
          <cell r="N1800" t="str">
            <v>Barg Unit Supp</v>
          </cell>
          <cell r="O1800">
            <v>0</v>
          </cell>
          <cell r="P1800">
            <v>0</v>
          </cell>
          <cell r="Q1800">
            <v>20.12</v>
          </cell>
          <cell r="R1800">
            <v>0</v>
          </cell>
          <cell r="S1800">
            <v>0</v>
          </cell>
        </row>
        <row r="1801">
          <cell r="B1801" t="str">
            <v>Power Systems</v>
          </cell>
          <cell r="C1801">
            <v>192</v>
          </cell>
          <cell r="D1801" t="str">
            <v>Not A &amp; G</v>
          </cell>
          <cell r="E1801">
            <v>1080</v>
          </cell>
          <cell r="F1801" t="str">
            <v>Dsbn Sup Svc/Meters North</v>
          </cell>
          <cell r="G1801" t="str">
            <v>BU</v>
          </cell>
          <cell r="H1801" t="str">
            <v>I</v>
          </cell>
          <cell r="I1801" t="str">
            <v>05E25</v>
          </cell>
          <cell r="J1801" t="str">
            <v>CHIEF METER ELECT EARLY</v>
          </cell>
          <cell r="K1801">
            <v>1</v>
          </cell>
          <cell r="L1801">
            <v>27.71</v>
          </cell>
          <cell r="M1801">
            <v>27.71</v>
          </cell>
          <cell r="N1801" t="str">
            <v>Line</v>
          </cell>
          <cell r="O1801">
            <v>0</v>
          </cell>
          <cell r="P1801">
            <v>0</v>
          </cell>
          <cell r="Q1801">
            <v>0</v>
          </cell>
          <cell r="R1801">
            <v>27.71</v>
          </cell>
          <cell r="S1801">
            <v>0</v>
          </cell>
        </row>
        <row r="1802">
          <cell r="B1802" t="str">
            <v>Power Systems</v>
          </cell>
          <cell r="C1802">
            <v>192</v>
          </cell>
          <cell r="D1802" t="str">
            <v>Not A &amp; G</v>
          </cell>
          <cell r="E1802">
            <v>1080</v>
          </cell>
          <cell r="F1802" t="str">
            <v>Dsbn Sup Svc/Meters North</v>
          </cell>
          <cell r="G1802" t="str">
            <v>BU</v>
          </cell>
          <cell r="H1802" t="str">
            <v>I</v>
          </cell>
          <cell r="I1802" t="str">
            <v>05E34</v>
          </cell>
          <cell r="J1802" t="str">
            <v>METER ELECT B EARLY</v>
          </cell>
          <cell r="K1802">
            <v>6</v>
          </cell>
          <cell r="L1802">
            <v>20.37</v>
          </cell>
          <cell r="M1802">
            <v>122.22</v>
          </cell>
          <cell r="N1802" t="str">
            <v>Line</v>
          </cell>
          <cell r="O1802">
            <v>0</v>
          </cell>
          <cell r="P1802">
            <v>0</v>
          </cell>
          <cell r="Q1802">
            <v>0</v>
          </cell>
          <cell r="R1802">
            <v>122.22</v>
          </cell>
          <cell r="S1802">
            <v>0</v>
          </cell>
        </row>
        <row r="1803">
          <cell r="B1803" t="str">
            <v>Power Systems</v>
          </cell>
          <cell r="C1803">
            <v>192</v>
          </cell>
          <cell r="D1803" t="str">
            <v>Not A &amp; G</v>
          </cell>
          <cell r="E1803">
            <v>1080</v>
          </cell>
          <cell r="F1803" t="str">
            <v>Dsbn Sup Svc/Meters North</v>
          </cell>
          <cell r="G1803" t="str">
            <v>BU</v>
          </cell>
          <cell r="H1803" t="str">
            <v>I</v>
          </cell>
          <cell r="I1803" t="str">
            <v>05E35</v>
          </cell>
          <cell r="J1803" t="str">
            <v>METER ELECT A EARLY</v>
          </cell>
          <cell r="K1803">
            <v>7</v>
          </cell>
          <cell r="L1803">
            <v>25.28</v>
          </cell>
          <cell r="M1803">
            <v>176.96</v>
          </cell>
          <cell r="N1803" t="str">
            <v>Line</v>
          </cell>
          <cell r="O1803">
            <v>0</v>
          </cell>
          <cell r="P1803">
            <v>0</v>
          </cell>
          <cell r="Q1803">
            <v>0</v>
          </cell>
          <cell r="R1803">
            <v>176.96</v>
          </cell>
          <cell r="S1803">
            <v>0</v>
          </cell>
        </row>
        <row r="1804">
          <cell r="B1804" t="str">
            <v>Power Systems</v>
          </cell>
          <cell r="C1804">
            <v>192</v>
          </cell>
          <cell r="D1804" t="str">
            <v>Not A &amp; G</v>
          </cell>
          <cell r="E1804">
            <v>1080</v>
          </cell>
          <cell r="F1804" t="str">
            <v>Dsbn Sup Svc/Meters North</v>
          </cell>
          <cell r="G1804" t="str">
            <v>BU</v>
          </cell>
          <cell r="H1804" t="str">
            <v>I</v>
          </cell>
          <cell r="I1804" t="str">
            <v>05E57</v>
          </cell>
          <cell r="J1804" t="str">
            <v>ELECTRONIC TECH EARLY</v>
          </cell>
          <cell r="K1804">
            <v>1</v>
          </cell>
          <cell r="L1804">
            <v>27.53</v>
          </cell>
          <cell r="M1804">
            <v>27.53</v>
          </cell>
          <cell r="N1804" t="str">
            <v>Line</v>
          </cell>
          <cell r="O1804">
            <v>0</v>
          </cell>
          <cell r="P1804">
            <v>0</v>
          </cell>
          <cell r="Q1804">
            <v>0</v>
          </cell>
          <cell r="R1804">
            <v>27.53</v>
          </cell>
          <cell r="S1804">
            <v>0</v>
          </cell>
        </row>
        <row r="1805">
          <cell r="B1805" t="str">
            <v>Power Systems</v>
          </cell>
          <cell r="C1805">
            <v>192</v>
          </cell>
          <cell r="D1805" t="str">
            <v>Not A &amp; G</v>
          </cell>
          <cell r="E1805">
            <v>1080</v>
          </cell>
          <cell r="F1805" t="str">
            <v>Dsbn Sup Svc/Meters North</v>
          </cell>
          <cell r="G1805" t="str">
            <v>BU</v>
          </cell>
          <cell r="H1805" t="str">
            <v>I</v>
          </cell>
          <cell r="I1805" t="str">
            <v>05E65</v>
          </cell>
          <cell r="J1805" t="str">
            <v>LABORATORY METER ELECT EARLY</v>
          </cell>
          <cell r="K1805">
            <v>1</v>
          </cell>
          <cell r="L1805">
            <v>27.71</v>
          </cell>
          <cell r="M1805">
            <v>27.71</v>
          </cell>
          <cell r="N1805" t="str">
            <v>Line</v>
          </cell>
          <cell r="O1805">
            <v>0</v>
          </cell>
          <cell r="P1805">
            <v>0</v>
          </cell>
          <cell r="Q1805">
            <v>0</v>
          </cell>
          <cell r="R1805">
            <v>27.71</v>
          </cell>
          <cell r="S1805">
            <v>0</v>
          </cell>
        </row>
        <row r="1806">
          <cell r="B1806" t="str">
            <v>Power Systems</v>
          </cell>
          <cell r="C1806">
            <v>558</v>
          </cell>
          <cell r="D1806" t="str">
            <v>Not A &amp; G</v>
          </cell>
          <cell r="E1806">
            <v>5589</v>
          </cell>
          <cell r="F1806" t="str">
            <v>Dsbn Sup Svc/Meters West</v>
          </cell>
          <cell r="G1806" t="str">
            <v>XM</v>
          </cell>
          <cell r="H1806" t="str">
            <v>S</v>
          </cell>
          <cell r="I1806" t="str">
            <v>01MP5</v>
          </cell>
          <cell r="J1806" t="str">
            <v>DISTRIBUTION SUPV II</v>
          </cell>
          <cell r="K1806">
            <v>1</v>
          </cell>
          <cell r="L1806">
            <v>36.090000000000003</v>
          </cell>
          <cell r="M1806">
            <v>36.090000000000003</v>
          </cell>
          <cell r="N1806" t="str">
            <v>Spv/Sup</v>
          </cell>
          <cell r="O1806">
            <v>0</v>
          </cell>
          <cell r="P1806">
            <v>36.090000000000003</v>
          </cell>
          <cell r="Q1806">
            <v>0</v>
          </cell>
          <cell r="R1806">
            <v>0</v>
          </cell>
          <cell r="S1806">
            <v>0</v>
          </cell>
        </row>
        <row r="1807">
          <cell r="B1807" t="str">
            <v>Power Systems</v>
          </cell>
          <cell r="C1807">
            <v>558</v>
          </cell>
          <cell r="D1807" t="str">
            <v>Not A &amp; G</v>
          </cell>
          <cell r="E1807">
            <v>5580</v>
          </cell>
          <cell r="F1807" t="str">
            <v>Dsbn Sup Svc/Meters West</v>
          </cell>
          <cell r="G1807" t="str">
            <v>BU</v>
          </cell>
          <cell r="H1807" t="str">
            <v>I</v>
          </cell>
          <cell r="I1807" t="str">
            <v>05193</v>
          </cell>
          <cell r="J1807" t="str">
            <v>CONNECT &amp; DISCONNECT SPEC</v>
          </cell>
          <cell r="K1807">
            <v>7</v>
          </cell>
          <cell r="L1807">
            <v>19.22</v>
          </cell>
          <cell r="M1807">
            <v>134.54</v>
          </cell>
          <cell r="N1807" t="str">
            <v>Line</v>
          </cell>
          <cell r="O1807">
            <v>0</v>
          </cell>
          <cell r="P1807">
            <v>0</v>
          </cell>
          <cell r="Q1807">
            <v>0</v>
          </cell>
          <cell r="R1807">
            <v>134.54</v>
          </cell>
          <cell r="S1807">
            <v>0</v>
          </cell>
        </row>
        <row r="1808">
          <cell r="B1808" t="str">
            <v>Power Systems</v>
          </cell>
          <cell r="C1808">
            <v>558</v>
          </cell>
          <cell r="D1808" t="str">
            <v>Not A &amp; G</v>
          </cell>
          <cell r="E1808">
            <v>5580</v>
          </cell>
          <cell r="F1808" t="str">
            <v>Dsbn Sup Svc/Meters West</v>
          </cell>
          <cell r="G1808" t="str">
            <v>BU</v>
          </cell>
          <cell r="H1808" t="str">
            <v>I</v>
          </cell>
          <cell r="I1808" t="str">
            <v>05193</v>
          </cell>
          <cell r="J1808" t="str">
            <v>CONNECT &amp; DISCONNECT SPEC</v>
          </cell>
          <cell r="K1808">
            <v>1</v>
          </cell>
          <cell r="L1808">
            <v>23.2</v>
          </cell>
          <cell r="M1808">
            <v>23.2</v>
          </cell>
          <cell r="N1808" t="str">
            <v>Line</v>
          </cell>
          <cell r="O1808">
            <v>0</v>
          </cell>
          <cell r="P1808">
            <v>0</v>
          </cell>
          <cell r="Q1808">
            <v>0</v>
          </cell>
          <cell r="R1808">
            <v>23.2</v>
          </cell>
          <cell r="S1808">
            <v>0</v>
          </cell>
        </row>
        <row r="1809">
          <cell r="B1809" t="str">
            <v>Power Systems</v>
          </cell>
          <cell r="C1809">
            <v>558</v>
          </cell>
          <cell r="D1809" t="str">
            <v>Not A &amp; G</v>
          </cell>
          <cell r="E1809">
            <v>5580</v>
          </cell>
          <cell r="F1809" t="str">
            <v>Dsbn Sup Svc/Meters West</v>
          </cell>
          <cell r="G1809" t="str">
            <v>BU</v>
          </cell>
          <cell r="H1809" t="str">
            <v>I</v>
          </cell>
          <cell r="I1809" t="str">
            <v>05258</v>
          </cell>
          <cell r="J1809" t="str">
            <v>DISPATCHER CLERK</v>
          </cell>
          <cell r="K1809">
            <v>1</v>
          </cell>
          <cell r="L1809">
            <v>20.100000000000001</v>
          </cell>
          <cell r="M1809">
            <v>20.100000000000001</v>
          </cell>
          <cell r="N1809" t="str">
            <v>Barg Unit Supp</v>
          </cell>
          <cell r="O1809">
            <v>0</v>
          </cell>
          <cell r="P1809">
            <v>0</v>
          </cell>
          <cell r="Q1809">
            <v>20.100000000000001</v>
          </cell>
          <cell r="R1809">
            <v>0</v>
          </cell>
          <cell r="S1809">
            <v>0</v>
          </cell>
        </row>
        <row r="1810">
          <cell r="B1810" t="str">
            <v>Power Systems</v>
          </cell>
          <cell r="C1810">
            <v>558</v>
          </cell>
          <cell r="D1810" t="str">
            <v>Not A &amp; G</v>
          </cell>
          <cell r="E1810">
            <v>5580</v>
          </cell>
          <cell r="F1810" t="str">
            <v>Dsbn Sup Svc/Meters West</v>
          </cell>
          <cell r="G1810" t="str">
            <v>BU</v>
          </cell>
          <cell r="H1810" t="str">
            <v>I</v>
          </cell>
          <cell r="I1810" t="str">
            <v>05433</v>
          </cell>
          <cell r="J1810" t="str">
            <v>HELPER</v>
          </cell>
          <cell r="K1810">
            <v>1</v>
          </cell>
          <cell r="L1810">
            <v>13.82</v>
          </cell>
          <cell r="M1810">
            <v>13.82</v>
          </cell>
          <cell r="N1810" t="str">
            <v>Line</v>
          </cell>
          <cell r="O1810">
            <v>0</v>
          </cell>
          <cell r="P1810">
            <v>0</v>
          </cell>
          <cell r="Q1810">
            <v>0</v>
          </cell>
          <cell r="R1810">
            <v>13.82</v>
          </cell>
          <cell r="S1810">
            <v>0</v>
          </cell>
        </row>
        <row r="1811">
          <cell r="B1811" t="str">
            <v>Power Systems</v>
          </cell>
          <cell r="C1811">
            <v>558</v>
          </cell>
          <cell r="D1811" t="str">
            <v>Not A &amp; G</v>
          </cell>
          <cell r="E1811">
            <v>5580</v>
          </cell>
          <cell r="F1811" t="str">
            <v>Dsbn Sup Svc/Meters West</v>
          </cell>
          <cell r="G1811" t="str">
            <v>BU</v>
          </cell>
          <cell r="H1811" t="str">
            <v>I</v>
          </cell>
          <cell r="I1811" t="str">
            <v>05E25</v>
          </cell>
          <cell r="J1811" t="str">
            <v>CHIEF METER ELECT EARLY</v>
          </cell>
          <cell r="K1811">
            <v>1</v>
          </cell>
          <cell r="L1811">
            <v>27.71</v>
          </cell>
          <cell r="M1811">
            <v>27.71</v>
          </cell>
          <cell r="N1811" t="str">
            <v>Line</v>
          </cell>
          <cell r="O1811">
            <v>0</v>
          </cell>
          <cell r="P1811">
            <v>0</v>
          </cell>
          <cell r="Q1811">
            <v>0</v>
          </cell>
          <cell r="R1811">
            <v>27.71</v>
          </cell>
          <cell r="S1811">
            <v>0</v>
          </cell>
        </row>
        <row r="1812">
          <cell r="B1812" t="str">
            <v>Power Systems</v>
          </cell>
          <cell r="C1812">
            <v>558</v>
          </cell>
          <cell r="D1812" t="str">
            <v>Not A &amp; G</v>
          </cell>
          <cell r="E1812">
            <v>5580</v>
          </cell>
          <cell r="F1812" t="str">
            <v>Dsbn Sup Svc/Meters West</v>
          </cell>
          <cell r="G1812" t="str">
            <v>BU</v>
          </cell>
          <cell r="H1812" t="str">
            <v>I</v>
          </cell>
          <cell r="I1812" t="str">
            <v>05E34</v>
          </cell>
          <cell r="J1812" t="str">
            <v>METER ELECT B EARLY</v>
          </cell>
          <cell r="K1812">
            <v>5</v>
          </cell>
          <cell r="L1812">
            <v>20.37</v>
          </cell>
          <cell r="M1812">
            <v>101.85000000000001</v>
          </cell>
          <cell r="N1812" t="str">
            <v>Line</v>
          </cell>
          <cell r="O1812">
            <v>0</v>
          </cell>
          <cell r="P1812">
            <v>0</v>
          </cell>
          <cell r="Q1812">
            <v>0</v>
          </cell>
          <cell r="R1812">
            <v>101.85000000000001</v>
          </cell>
          <cell r="S1812">
            <v>0</v>
          </cell>
        </row>
        <row r="1813">
          <cell r="B1813" t="str">
            <v>Power Systems</v>
          </cell>
          <cell r="C1813">
            <v>558</v>
          </cell>
          <cell r="D1813" t="str">
            <v>Not A &amp; G</v>
          </cell>
          <cell r="E1813">
            <v>5580</v>
          </cell>
          <cell r="F1813" t="str">
            <v>Dsbn Sup Svc/Meters West</v>
          </cell>
          <cell r="G1813" t="str">
            <v>BU</v>
          </cell>
          <cell r="H1813" t="str">
            <v>I</v>
          </cell>
          <cell r="I1813" t="str">
            <v>05E35</v>
          </cell>
          <cell r="J1813" t="str">
            <v>METER ELECT A EARLY</v>
          </cell>
          <cell r="K1813">
            <v>7</v>
          </cell>
          <cell r="L1813">
            <v>25.28</v>
          </cell>
          <cell r="M1813">
            <v>176.96</v>
          </cell>
          <cell r="N1813" t="str">
            <v>Line</v>
          </cell>
          <cell r="O1813">
            <v>0</v>
          </cell>
          <cell r="P1813">
            <v>0</v>
          </cell>
          <cell r="Q1813">
            <v>0</v>
          </cell>
          <cell r="R1813">
            <v>176.96</v>
          </cell>
          <cell r="S1813">
            <v>0</v>
          </cell>
        </row>
        <row r="1814">
          <cell r="B1814" t="str">
            <v>Power Systems</v>
          </cell>
          <cell r="C1814">
            <v>558</v>
          </cell>
          <cell r="D1814" t="str">
            <v>Not A &amp; G</v>
          </cell>
          <cell r="E1814">
            <v>5580</v>
          </cell>
          <cell r="F1814" t="str">
            <v>Dsbn Sup Svc/Meters West</v>
          </cell>
          <cell r="G1814" t="str">
            <v>BU</v>
          </cell>
          <cell r="H1814" t="str">
            <v>I</v>
          </cell>
          <cell r="I1814" t="str">
            <v>05E57</v>
          </cell>
          <cell r="J1814" t="str">
            <v>ELECTRONIC TECH EARLY</v>
          </cell>
          <cell r="K1814">
            <v>2</v>
          </cell>
          <cell r="L1814">
            <v>27.53</v>
          </cell>
          <cell r="M1814">
            <v>55.06</v>
          </cell>
          <cell r="N1814" t="str">
            <v>Line</v>
          </cell>
          <cell r="O1814">
            <v>0</v>
          </cell>
          <cell r="P1814">
            <v>0</v>
          </cell>
          <cell r="Q1814">
            <v>0</v>
          </cell>
          <cell r="R1814">
            <v>55.06</v>
          </cell>
          <cell r="S1814">
            <v>0</v>
          </cell>
        </row>
        <row r="1815">
          <cell r="B1815" t="str">
            <v>Power Systems</v>
          </cell>
          <cell r="C1815">
            <v>558</v>
          </cell>
          <cell r="D1815" t="str">
            <v>Not A &amp; G</v>
          </cell>
          <cell r="E1815">
            <v>5580</v>
          </cell>
          <cell r="F1815" t="str">
            <v>Dsbn Sup Svc/Meters West</v>
          </cell>
          <cell r="G1815" t="str">
            <v>BU</v>
          </cell>
          <cell r="H1815" t="str">
            <v>I</v>
          </cell>
          <cell r="I1815" t="str">
            <v>05E85</v>
          </cell>
          <cell r="J1815" t="str">
            <v>OPERATION CLERK A EARLY</v>
          </cell>
          <cell r="K1815">
            <v>1</v>
          </cell>
          <cell r="L1815">
            <v>18.16</v>
          </cell>
          <cell r="M1815">
            <v>18.16</v>
          </cell>
          <cell r="N1815" t="str">
            <v>Barg Unit Supp</v>
          </cell>
          <cell r="O1815">
            <v>0</v>
          </cell>
          <cell r="P1815">
            <v>0</v>
          </cell>
          <cell r="Q1815">
            <v>18.16</v>
          </cell>
          <cell r="R1815">
            <v>0</v>
          </cell>
          <cell r="S1815">
            <v>0</v>
          </cell>
        </row>
        <row r="1816">
          <cell r="B1816" t="str">
            <v>Power Systems</v>
          </cell>
          <cell r="C1816">
            <v>881</v>
          </cell>
          <cell r="D1816" t="str">
            <v>Not A &amp; G</v>
          </cell>
          <cell r="E1816">
            <v>8819</v>
          </cell>
          <cell r="F1816" t="str">
            <v>Dsbn Sup Svc/Mtr Tst Elec</v>
          </cell>
          <cell r="G1816" t="str">
            <v>XM</v>
          </cell>
          <cell r="H1816" t="str">
            <v>S</v>
          </cell>
          <cell r="I1816" t="str">
            <v>01M05</v>
          </cell>
          <cell r="J1816" t="str">
            <v>DISTRIBUTION SUPV I</v>
          </cell>
          <cell r="K1816">
            <v>1</v>
          </cell>
          <cell r="L1816">
            <v>40.479999999999997</v>
          </cell>
          <cell r="M1816">
            <v>40.479999999999997</v>
          </cell>
          <cell r="N1816" t="str">
            <v>Spv/Sup</v>
          </cell>
          <cell r="O1816">
            <v>0</v>
          </cell>
          <cell r="P1816">
            <v>40.479999999999997</v>
          </cell>
          <cell r="Q1816">
            <v>0</v>
          </cell>
          <cell r="R1816">
            <v>0</v>
          </cell>
          <cell r="S1816">
            <v>0</v>
          </cell>
        </row>
        <row r="1817">
          <cell r="B1817" t="str">
            <v>Power Systems</v>
          </cell>
          <cell r="C1817">
            <v>60</v>
          </cell>
          <cell r="D1817" t="str">
            <v>Not A &amp; G</v>
          </cell>
          <cell r="E1817">
            <v>569</v>
          </cell>
          <cell r="F1817" t="str">
            <v>Dsbn Sup Svc/Mtr Tst Supv</v>
          </cell>
          <cell r="G1817" t="str">
            <v>XM</v>
          </cell>
          <cell r="H1817" t="str">
            <v>S</v>
          </cell>
          <cell r="I1817" t="str">
            <v>01M05</v>
          </cell>
          <cell r="J1817" t="str">
            <v>DISTRIBUTION SUPV I</v>
          </cell>
          <cell r="K1817">
            <v>1</v>
          </cell>
          <cell r="L1817">
            <v>40.69</v>
          </cell>
          <cell r="M1817">
            <v>40.69</v>
          </cell>
          <cell r="N1817" t="str">
            <v>Spv/Sup</v>
          </cell>
          <cell r="O1817">
            <v>0</v>
          </cell>
          <cell r="P1817">
            <v>40.69</v>
          </cell>
          <cell r="Q1817">
            <v>0</v>
          </cell>
          <cell r="R1817">
            <v>0</v>
          </cell>
          <cell r="S1817">
            <v>0</v>
          </cell>
        </row>
        <row r="1818">
          <cell r="B1818" t="str">
            <v>Power Systems</v>
          </cell>
          <cell r="C1818">
            <v>781</v>
          </cell>
          <cell r="D1818" t="str">
            <v>Not A &amp; G</v>
          </cell>
          <cell r="E1818">
            <v>7044</v>
          </cell>
          <cell r="F1818" t="str">
            <v>Dsbn Sup Svc/Trs Brw Srvy</v>
          </cell>
          <cell r="G1818" t="str">
            <v>XM</v>
          </cell>
          <cell r="H1818" t="str">
            <v>I</v>
          </cell>
          <cell r="I1818" t="str">
            <v>01DE8</v>
          </cell>
          <cell r="J1818" t="str">
            <v>ANALYST III</v>
          </cell>
          <cell r="K1818">
            <v>1</v>
          </cell>
          <cell r="L1818">
            <v>25.25</v>
          </cell>
          <cell r="M1818">
            <v>25.25</v>
          </cell>
          <cell r="N1818" t="str">
            <v>Spv/Sup</v>
          </cell>
          <cell r="O1818">
            <v>0</v>
          </cell>
          <cell r="P1818">
            <v>25.25</v>
          </cell>
          <cell r="Q1818">
            <v>0</v>
          </cell>
          <cell r="R1818">
            <v>0</v>
          </cell>
          <cell r="S1818">
            <v>0</v>
          </cell>
        </row>
        <row r="1819">
          <cell r="B1819" t="str">
            <v>Power Systems</v>
          </cell>
          <cell r="C1819">
            <v>781</v>
          </cell>
          <cell r="D1819" t="str">
            <v>Not A &amp; G</v>
          </cell>
          <cell r="E1819">
            <v>7044</v>
          </cell>
          <cell r="F1819" t="str">
            <v>Dsbn Sup Svc/Trs Brw Srvy</v>
          </cell>
          <cell r="G1819" t="str">
            <v>NB</v>
          </cell>
          <cell r="H1819" t="str">
            <v>I</v>
          </cell>
          <cell r="I1819" t="str">
            <v>01XD1</v>
          </cell>
          <cell r="J1819" t="str">
            <v>PARTY CHIEF</v>
          </cell>
          <cell r="K1819">
            <v>1</v>
          </cell>
          <cell r="L1819">
            <v>18.96</v>
          </cell>
          <cell r="M1819">
            <v>18.96</v>
          </cell>
          <cell r="N1819" t="str">
            <v>Spv/Sup</v>
          </cell>
          <cell r="O1819">
            <v>0</v>
          </cell>
          <cell r="P1819">
            <v>18.96</v>
          </cell>
          <cell r="Q1819">
            <v>0</v>
          </cell>
          <cell r="R1819">
            <v>0</v>
          </cell>
          <cell r="S1819">
            <v>0</v>
          </cell>
        </row>
        <row r="1820">
          <cell r="B1820" t="str">
            <v>Power Systems</v>
          </cell>
          <cell r="C1820">
            <v>781</v>
          </cell>
          <cell r="D1820" t="str">
            <v>Not A &amp; G</v>
          </cell>
          <cell r="E1820">
            <v>7044</v>
          </cell>
          <cell r="F1820" t="str">
            <v>Dsbn Sup Svc/Trs Brw Srvy</v>
          </cell>
          <cell r="G1820" t="str">
            <v>NB</v>
          </cell>
          <cell r="H1820" t="str">
            <v>I</v>
          </cell>
          <cell r="I1820" t="str">
            <v>01XDA</v>
          </cell>
          <cell r="J1820" t="str">
            <v>SR PARTY CHIEF</v>
          </cell>
          <cell r="K1820">
            <v>1</v>
          </cell>
          <cell r="L1820">
            <v>21.04</v>
          </cell>
          <cell r="M1820">
            <v>21.04</v>
          </cell>
          <cell r="N1820" t="str">
            <v>Spv/Sup</v>
          </cell>
          <cell r="O1820">
            <v>0</v>
          </cell>
          <cell r="P1820">
            <v>21.04</v>
          </cell>
          <cell r="Q1820">
            <v>0</v>
          </cell>
          <cell r="R1820">
            <v>0</v>
          </cell>
          <cell r="S1820">
            <v>0</v>
          </cell>
        </row>
        <row r="1821">
          <cell r="B1821" t="str">
            <v>Power Systems</v>
          </cell>
          <cell r="C1821">
            <v>898</v>
          </cell>
          <cell r="D1821" t="str">
            <v>Not A &amp; G</v>
          </cell>
          <cell r="E1821">
            <v>8048</v>
          </cell>
          <cell r="F1821" t="str">
            <v>Dsbn Sup Svc/Trs Dad Srvy</v>
          </cell>
          <cell r="G1821" t="str">
            <v>NB</v>
          </cell>
          <cell r="H1821" t="str">
            <v>I</v>
          </cell>
          <cell r="I1821" t="str">
            <v>01XD1</v>
          </cell>
          <cell r="J1821" t="str">
            <v>PARTY CHIEF</v>
          </cell>
          <cell r="K1821">
            <v>1</v>
          </cell>
          <cell r="L1821">
            <v>18.5</v>
          </cell>
          <cell r="M1821">
            <v>18.5</v>
          </cell>
          <cell r="N1821" t="str">
            <v>Spv/Sup</v>
          </cell>
          <cell r="O1821">
            <v>0</v>
          </cell>
          <cell r="P1821">
            <v>18.5</v>
          </cell>
          <cell r="Q1821">
            <v>0</v>
          </cell>
          <cell r="R1821">
            <v>0</v>
          </cell>
          <cell r="S1821">
            <v>0</v>
          </cell>
        </row>
        <row r="1822">
          <cell r="B1822" t="str">
            <v>Power Systems</v>
          </cell>
          <cell r="C1822">
            <v>898</v>
          </cell>
          <cell r="D1822" t="str">
            <v>Not A &amp; G</v>
          </cell>
          <cell r="E1822">
            <v>8048</v>
          </cell>
          <cell r="F1822" t="str">
            <v>Dsbn Sup Svc/Trs Dad Srvy</v>
          </cell>
          <cell r="G1822" t="str">
            <v>NB</v>
          </cell>
          <cell r="H1822" t="str">
            <v>I</v>
          </cell>
          <cell r="I1822" t="str">
            <v>01XD1</v>
          </cell>
          <cell r="J1822" t="str">
            <v>PARTY CHIEF</v>
          </cell>
          <cell r="K1822">
            <v>1</v>
          </cell>
          <cell r="L1822">
            <v>18.559999999999999</v>
          </cell>
          <cell r="M1822">
            <v>18.559999999999999</v>
          </cell>
          <cell r="N1822" t="str">
            <v>Spv/Sup</v>
          </cell>
          <cell r="O1822">
            <v>0</v>
          </cell>
          <cell r="P1822">
            <v>18.559999999999999</v>
          </cell>
          <cell r="Q1822">
            <v>0</v>
          </cell>
          <cell r="R1822">
            <v>0</v>
          </cell>
          <cell r="S1822">
            <v>0</v>
          </cell>
        </row>
        <row r="1823">
          <cell r="B1823" t="str">
            <v>Power Systems</v>
          </cell>
          <cell r="C1823">
            <v>898</v>
          </cell>
          <cell r="D1823" t="str">
            <v>Not A &amp; G</v>
          </cell>
          <cell r="E1823">
            <v>8048</v>
          </cell>
          <cell r="F1823" t="str">
            <v>Dsbn Sup Svc/Trs Dad Srvy</v>
          </cell>
          <cell r="G1823" t="str">
            <v>NB</v>
          </cell>
          <cell r="H1823" t="str">
            <v>I</v>
          </cell>
          <cell r="I1823" t="str">
            <v>01XD1</v>
          </cell>
          <cell r="J1823" t="str">
            <v>PARTY CHIEF</v>
          </cell>
          <cell r="K1823">
            <v>1</v>
          </cell>
          <cell r="L1823">
            <v>19.29</v>
          </cell>
          <cell r="M1823">
            <v>19.29</v>
          </cell>
          <cell r="N1823" t="str">
            <v>Spv/Sup</v>
          </cell>
          <cell r="O1823">
            <v>0</v>
          </cell>
          <cell r="P1823">
            <v>19.29</v>
          </cell>
          <cell r="Q1823">
            <v>0</v>
          </cell>
          <cell r="R1823">
            <v>0</v>
          </cell>
          <cell r="S1823">
            <v>0</v>
          </cell>
        </row>
        <row r="1824">
          <cell r="B1824" t="str">
            <v>Power Systems</v>
          </cell>
          <cell r="C1824">
            <v>898</v>
          </cell>
          <cell r="D1824" t="str">
            <v>Not A &amp; G</v>
          </cell>
          <cell r="E1824">
            <v>8048</v>
          </cell>
          <cell r="F1824" t="str">
            <v>Dsbn Sup Svc/Trs Dad Srvy</v>
          </cell>
          <cell r="G1824" t="str">
            <v>NB</v>
          </cell>
          <cell r="H1824" t="str">
            <v>I</v>
          </cell>
          <cell r="I1824" t="str">
            <v>01XD2</v>
          </cell>
          <cell r="J1824" t="str">
            <v>SURVEY TECH RODPERSON</v>
          </cell>
          <cell r="K1824">
            <v>1</v>
          </cell>
          <cell r="L1824">
            <v>12.98</v>
          </cell>
          <cell r="M1824">
            <v>12.98</v>
          </cell>
          <cell r="N1824" t="str">
            <v>Spv/Sup</v>
          </cell>
          <cell r="O1824">
            <v>0</v>
          </cell>
          <cell r="P1824">
            <v>12.98</v>
          </cell>
          <cell r="Q1824">
            <v>0</v>
          </cell>
          <cell r="R1824">
            <v>0</v>
          </cell>
          <cell r="S1824">
            <v>0</v>
          </cell>
        </row>
        <row r="1825">
          <cell r="B1825" t="str">
            <v>Power Systems</v>
          </cell>
          <cell r="C1825">
            <v>485</v>
          </cell>
          <cell r="D1825" t="str">
            <v>Not A &amp; G</v>
          </cell>
          <cell r="E1825">
            <v>4041</v>
          </cell>
          <cell r="F1825" t="str">
            <v>Dsbn Sup Svc/Trs East</v>
          </cell>
          <cell r="G1825" t="str">
            <v>XM</v>
          </cell>
          <cell r="H1825" t="str">
            <v>S</v>
          </cell>
          <cell r="I1825" t="str">
            <v>01M05</v>
          </cell>
          <cell r="J1825" t="str">
            <v>DISTRIBUTION SUPV I</v>
          </cell>
          <cell r="K1825">
            <v>1</v>
          </cell>
          <cell r="L1825">
            <v>40.450000000000003</v>
          </cell>
          <cell r="M1825">
            <v>40.450000000000003</v>
          </cell>
          <cell r="N1825" t="str">
            <v>Spv/Sup</v>
          </cell>
          <cell r="O1825">
            <v>0</v>
          </cell>
          <cell r="P1825">
            <v>40.450000000000003</v>
          </cell>
          <cell r="Q1825">
            <v>0</v>
          </cell>
          <cell r="R1825">
            <v>0</v>
          </cell>
          <cell r="S1825">
            <v>0</v>
          </cell>
        </row>
        <row r="1826">
          <cell r="B1826" t="str">
            <v>Power Systems</v>
          </cell>
          <cell r="C1826">
            <v>485</v>
          </cell>
          <cell r="D1826" t="str">
            <v>Not A &amp; G</v>
          </cell>
          <cell r="E1826">
            <v>4041</v>
          </cell>
          <cell r="F1826" t="str">
            <v>Dsbn Sup Svc/Trs East</v>
          </cell>
          <cell r="G1826" t="str">
            <v>XM</v>
          </cell>
          <cell r="H1826" t="str">
            <v>S</v>
          </cell>
          <cell r="I1826" t="str">
            <v>01MQ5</v>
          </cell>
          <cell r="J1826" t="str">
            <v>DISTRIBUTION SUPV III</v>
          </cell>
          <cell r="K1826">
            <v>1</v>
          </cell>
          <cell r="L1826">
            <v>28.76</v>
          </cell>
          <cell r="M1826">
            <v>28.76</v>
          </cell>
          <cell r="N1826" t="str">
            <v>Spv/Sup</v>
          </cell>
          <cell r="O1826">
            <v>0</v>
          </cell>
          <cell r="P1826">
            <v>28.76</v>
          </cell>
          <cell r="Q1826">
            <v>0</v>
          </cell>
          <cell r="R1826">
            <v>0</v>
          </cell>
          <cell r="S1826">
            <v>0</v>
          </cell>
        </row>
        <row r="1827">
          <cell r="B1827" t="str">
            <v>Power Systems</v>
          </cell>
          <cell r="C1827">
            <v>485</v>
          </cell>
          <cell r="D1827" t="str">
            <v>Not A &amp; G</v>
          </cell>
          <cell r="E1827">
            <v>4041</v>
          </cell>
          <cell r="F1827" t="str">
            <v>Dsbn Sup Svc/Trs East</v>
          </cell>
          <cell r="G1827" t="str">
            <v>NB</v>
          </cell>
          <cell r="H1827" t="str">
            <v>I</v>
          </cell>
          <cell r="I1827" t="str">
            <v>01X63</v>
          </cell>
          <cell r="J1827" t="str">
            <v>ADMINISTRATIVE SPECIALIST I</v>
          </cell>
          <cell r="K1827">
            <v>1</v>
          </cell>
          <cell r="L1827">
            <v>16.45</v>
          </cell>
          <cell r="M1827">
            <v>16.45</v>
          </cell>
          <cell r="N1827" t="str">
            <v>Spv/Sup</v>
          </cell>
          <cell r="O1827">
            <v>0</v>
          </cell>
          <cell r="P1827">
            <v>16.45</v>
          </cell>
          <cell r="Q1827">
            <v>0</v>
          </cell>
          <cell r="R1827">
            <v>0</v>
          </cell>
          <cell r="S1827">
            <v>0</v>
          </cell>
        </row>
        <row r="1828">
          <cell r="B1828" t="str">
            <v>Power Systems</v>
          </cell>
          <cell r="C1828">
            <v>485</v>
          </cell>
          <cell r="D1828" t="str">
            <v>Not A &amp; G</v>
          </cell>
          <cell r="E1828">
            <v>4041</v>
          </cell>
          <cell r="F1828" t="str">
            <v>Dsbn Sup Svc/Trs East</v>
          </cell>
          <cell r="G1828" t="str">
            <v>NB</v>
          </cell>
          <cell r="H1828" t="str">
            <v>I</v>
          </cell>
          <cell r="I1828" t="str">
            <v>01XD7</v>
          </cell>
          <cell r="J1828" t="str">
            <v>CAD TECHNICIAN III</v>
          </cell>
          <cell r="K1828">
            <v>1</v>
          </cell>
          <cell r="L1828">
            <v>14.13</v>
          </cell>
          <cell r="M1828">
            <v>14.13</v>
          </cell>
          <cell r="N1828" t="str">
            <v>Spv/Sup</v>
          </cell>
          <cell r="O1828">
            <v>0</v>
          </cell>
          <cell r="P1828">
            <v>14.13</v>
          </cell>
          <cell r="Q1828">
            <v>0</v>
          </cell>
          <cell r="R1828">
            <v>0</v>
          </cell>
          <cell r="S1828">
            <v>0</v>
          </cell>
        </row>
        <row r="1829">
          <cell r="B1829" t="str">
            <v>Power Systems</v>
          </cell>
          <cell r="C1829">
            <v>485</v>
          </cell>
          <cell r="D1829" t="str">
            <v>Not A &amp; G</v>
          </cell>
          <cell r="E1829">
            <v>4041</v>
          </cell>
          <cell r="F1829" t="str">
            <v>Dsbn Sup Svc/Trs East</v>
          </cell>
          <cell r="G1829" t="str">
            <v>NB</v>
          </cell>
          <cell r="H1829" t="str">
            <v>I</v>
          </cell>
          <cell r="I1829" t="str">
            <v>01XD7</v>
          </cell>
          <cell r="J1829" t="str">
            <v>CAD TECHNICIAN III</v>
          </cell>
          <cell r="K1829">
            <v>1</v>
          </cell>
          <cell r="L1829">
            <v>14.75</v>
          </cell>
          <cell r="M1829">
            <v>14.75</v>
          </cell>
          <cell r="N1829" t="str">
            <v>Spv/Sup</v>
          </cell>
          <cell r="O1829">
            <v>0</v>
          </cell>
          <cell r="P1829">
            <v>14.75</v>
          </cell>
          <cell r="Q1829">
            <v>0</v>
          </cell>
          <cell r="R1829">
            <v>0</v>
          </cell>
          <cell r="S1829">
            <v>0</v>
          </cell>
        </row>
        <row r="1830">
          <cell r="B1830" t="str">
            <v>Power Systems</v>
          </cell>
          <cell r="C1830">
            <v>485</v>
          </cell>
          <cell r="D1830" t="str">
            <v>Not A &amp; G</v>
          </cell>
          <cell r="E1830">
            <v>4041</v>
          </cell>
          <cell r="F1830" t="str">
            <v>Dsbn Sup Svc/Trs East</v>
          </cell>
          <cell r="G1830" t="str">
            <v>NB</v>
          </cell>
          <cell r="H1830" t="str">
            <v>I</v>
          </cell>
          <cell r="I1830" t="str">
            <v>01XD7</v>
          </cell>
          <cell r="J1830" t="str">
            <v>CAD TECHNICIAN III</v>
          </cell>
          <cell r="K1830">
            <v>1</v>
          </cell>
          <cell r="L1830">
            <v>14.81</v>
          </cell>
          <cell r="M1830">
            <v>14.81</v>
          </cell>
          <cell r="N1830" t="str">
            <v>Spv/Sup</v>
          </cell>
          <cell r="O1830">
            <v>0</v>
          </cell>
          <cell r="P1830">
            <v>14.81</v>
          </cell>
          <cell r="Q1830">
            <v>0</v>
          </cell>
          <cell r="R1830">
            <v>0</v>
          </cell>
          <cell r="S1830">
            <v>0</v>
          </cell>
        </row>
        <row r="1831">
          <cell r="B1831" t="str">
            <v>Power Systems</v>
          </cell>
          <cell r="C1831">
            <v>485</v>
          </cell>
          <cell r="D1831" t="str">
            <v>Not A &amp; G</v>
          </cell>
          <cell r="E1831">
            <v>4041</v>
          </cell>
          <cell r="F1831" t="str">
            <v>Dsbn Sup Svc/Trs East</v>
          </cell>
          <cell r="G1831" t="str">
            <v>NB</v>
          </cell>
          <cell r="H1831" t="str">
            <v>I</v>
          </cell>
          <cell r="I1831" t="str">
            <v>01XD7</v>
          </cell>
          <cell r="J1831" t="str">
            <v>CAD TECHNICIAN III</v>
          </cell>
          <cell r="K1831">
            <v>1</v>
          </cell>
          <cell r="L1831">
            <v>15.41</v>
          </cell>
          <cell r="M1831">
            <v>15.41</v>
          </cell>
          <cell r="N1831" t="str">
            <v>Spv/Sup</v>
          </cell>
          <cell r="O1831">
            <v>0</v>
          </cell>
          <cell r="P1831">
            <v>15.41</v>
          </cell>
          <cell r="Q1831">
            <v>0</v>
          </cell>
          <cell r="R1831">
            <v>0</v>
          </cell>
          <cell r="S1831">
            <v>0</v>
          </cell>
        </row>
        <row r="1832">
          <cell r="B1832" t="str">
            <v>Power Systems</v>
          </cell>
          <cell r="C1832">
            <v>485</v>
          </cell>
          <cell r="D1832" t="str">
            <v>Not A &amp; G</v>
          </cell>
          <cell r="E1832">
            <v>4041</v>
          </cell>
          <cell r="F1832" t="str">
            <v>Dsbn Sup Svc/Trs East</v>
          </cell>
          <cell r="G1832" t="str">
            <v>NB</v>
          </cell>
          <cell r="H1832" t="str">
            <v>I</v>
          </cell>
          <cell r="I1832" t="str">
            <v>01XD8</v>
          </cell>
          <cell r="J1832" t="str">
            <v>CAD TECHNICIAN II</v>
          </cell>
          <cell r="K1832">
            <v>1</v>
          </cell>
          <cell r="L1832">
            <v>16.89</v>
          </cell>
          <cell r="M1832">
            <v>16.89</v>
          </cell>
          <cell r="N1832" t="str">
            <v>Spv/Sup</v>
          </cell>
          <cell r="O1832">
            <v>0</v>
          </cell>
          <cell r="P1832">
            <v>16.89</v>
          </cell>
          <cell r="Q1832">
            <v>0</v>
          </cell>
          <cell r="R1832">
            <v>0</v>
          </cell>
          <cell r="S1832">
            <v>0</v>
          </cell>
        </row>
        <row r="1833">
          <cell r="B1833" t="str">
            <v>Power Systems</v>
          </cell>
          <cell r="C1833">
            <v>485</v>
          </cell>
          <cell r="D1833" t="str">
            <v>Not A &amp; G</v>
          </cell>
          <cell r="E1833">
            <v>4041</v>
          </cell>
          <cell r="F1833" t="str">
            <v>Dsbn Sup Svc/Trs East</v>
          </cell>
          <cell r="G1833" t="str">
            <v>NB</v>
          </cell>
          <cell r="H1833" t="str">
            <v>I</v>
          </cell>
          <cell r="I1833" t="str">
            <v>01XD8</v>
          </cell>
          <cell r="J1833" t="str">
            <v>CAD TECHNICIAN II</v>
          </cell>
          <cell r="K1833">
            <v>1</v>
          </cell>
          <cell r="L1833">
            <v>17.14</v>
          </cell>
          <cell r="M1833">
            <v>17.14</v>
          </cell>
          <cell r="N1833" t="str">
            <v>Spv/Sup</v>
          </cell>
          <cell r="O1833">
            <v>0</v>
          </cell>
          <cell r="P1833">
            <v>17.14</v>
          </cell>
          <cell r="Q1833">
            <v>0</v>
          </cell>
          <cell r="R1833">
            <v>0</v>
          </cell>
          <cell r="S1833">
            <v>0</v>
          </cell>
        </row>
        <row r="1834">
          <cell r="B1834" t="str">
            <v>Power Systems</v>
          </cell>
          <cell r="C1834">
            <v>485</v>
          </cell>
          <cell r="D1834" t="str">
            <v>Not A &amp; G</v>
          </cell>
          <cell r="E1834">
            <v>4041</v>
          </cell>
          <cell r="F1834" t="str">
            <v>Dsbn Sup Svc/Trs East</v>
          </cell>
          <cell r="G1834" t="str">
            <v>NB</v>
          </cell>
          <cell r="H1834" t="str">
            <v>I</v>
          </cell>
          <cell r="I1834" t="str">
            <v>01XD9</v>
          </cell>
          <cell r="J1834" t="str">
            <v>CAD TECHNICIAN I</v>
          </cell>
          <cell r="K1834">
            <v>1</v>
          </cell>
          <cell r="L1834">
            <v>17.38</v>
          </cell>
          <cell r="M1834">
            <v>17.38</v>
          </cell>
          <cell r="N1834" t="str">
            <v>Spv/Sup</v>
          </cell>
          <cell r="O1834">
            <v>0</v>
          </cell>
          <cell r="P1834">
            <v>17.38</v>
          </cell>
          <cell r="Q1834">
            <v>0</v>
          </cell>
          <cell r="R1834">
            <v>0</v>
          </cell>
          <cell r="S1834">
            <v>0</v>
          </cell>
        </row>
        <row r="1835">
          <cell r="B1835" t="str">
            <v>Power Systems</v>
          </cell>
          <cell r="C1835">
            <v>485</v>
          </cell>
          <cell r="D1835" t="str">
            <v>Not A &amp; G</v>
          </cell>
          <cell r="E1835">
            <v>4041</v>
          </cell>
          <cell r="F1835" t="str">
            <v>Dsbn Sup Svc/Trs East</v>
          </cell>
          <cell r="G1835" t="str">
            <v>NB</v>
          </cell>
          <cell r="H1835" t="str">
            <v>I</v>
          </cell>
          <cell r="I1835" t="str">
            <v>01XD9</v>
          </cell>
          <cell r="J1835" t="str">
            <v>CAD TECHNICIAN I</v>
          </cell>
          <cell r="K1835">
            <v>1</v>
          </cell>
          <cell r="L1835">
            <v>18.649999999999999</v>
          </cell>
          <cell r="M1835">
            <v>18.649999999999999</v>
          </cell>
          <cell r="N1835" t="str">
            <v>Spv/Sup</v>
          </cell>
          <cell r="O1835">
            <v>0</v>
          </cell>
          <cell r="P1835">
            <v>18.649999999999999</v>
          </cell>
          <cell r="Q1835">
            <v>0</v>
          </cell>
          <cell r="R1835">
            <v>0</v>
          </cell>
          <cell r="S1835">
            <v>0</v>
          </cell>
        </row>
        <row r="1836">
          <cell r="B1836" t="str">
            <v>Power Systems</v>
          </cell>
          <cell r="C1836">
            <v>485</v>
          </cell>
          <cell r="D1836" t="str">
            <v>Not A &amp; G</v>
          </cell>
          <cell r="E1836">
            <v>4041</v>
          </cell>
          <cell r="F1836" t="str">
            <v>Dsbn Sup Svc/Trs East</v>
          </cell>
          <cell r="G1836" t="str">
            <v>NB</v>
          </cell>
          <cell r="H1836" t="str">
            <v>I</v>
          </cell>
          <cell r="I1836" t="str">
            <v>01XD9</v>
          </cell>
          <cell r="J1836" t="str">
            <v>CAD TECHNICIAN I</v>
          </cell>
          <cell r="K1836">
            <v>1</v>
          </cell>
          <cell r="L1836">
            <v>20.11</v>
          </cell>
          <cell r="M1836">
            <v>20.11</v>
          </cell>
          <cell r="N1836" t="str">
            <v>Spv/Sup</v>
          </cell>
          <cell r="O1836">
            <v>0</v>
          </cell>
          <cell r="P1836">
            <v>20.11</v>
          </cell>
          <cell r="Q1836">
            <v>0</v>
          </cell>
          <cell r="R1836">
            <v>0</v>
          </cell>
          <cell r="S1836">
            <v>0</v>
          </cell>
        </row>
        <row r="1837">
          <cell r="B1837" t="str">
            <v>Power Systems</v>
          </cell>
          <cell r="C1837">
            <v>485</v>
          </cell>
          <cell r="D1837" t="str">
            <v>Not A &amp; G</v>
          </cell>
          <cell r="E1837">
            <v>4041</v>
          </cell>
          <cell r="F1837" t="str">
            <v>Dsbn Sup Svc/Trs East</v>
          </cell>
          <cell r="G1837" t="str">
            <v>NB</v>
          </cell>
          <cell r="H1837" t="str">
            <v>I</v>
          </cell>
          <cell r="I1837" t="str">
            <v>01XDA</v>
          </cell>
          <cell r="J1837" t="str">
            <v>SR PARTY CHIEF</v>
          </cell>
          <cell r="K1837">
            <v>1</v>
          </cell>
          <cell r="L1837">
            <v>22.35</v>
          </cell>
          <cell r="M1837">
            <v>22.35</v>
          </cell>
          <cell r="N1837" t="str">
            <v>Spv/Sup</v>
          </cell>
          <cell r="O1837">
            <v>0</v>
          </cell>
          <cell r="P1837">
            <v>22.35</v>
          </cell>
          <cell r="Q1837">
            <v>0</v>
          </cell>
          <cell r="R1837">
            <v>0</v>
          </cell>
          <cell r="S1837">
            <v>0</v>
          </cell>
        </row>
        <row r="1838">
          <cell r="B1838" t="str">
            <v>Power Systems</v>
          </cell>
          <cell r="C1838">
            <v>485</v>
          </cell>
          <cell r="D1838" t="str">
            <v>Not A &amp; G</v>
          </cell>
          <cell r="E1838">
            <v>4041</v>
          </cell>
          <cell r="F1838" t="str">
            <v>Dsbn Sup Svc/Trs East</v>
          </cell>
          <cell r="G1838" t="str">
            <v>NB</v>
          </cell>
          <cell r="H1838" t="str">
            <v>I</v>
          </cell>
          <cell r="I1838" t="str">
            <v>01XE4</v>
          </cell>
          <cell r="J1838" t="str">
            <v>DISTRIBUTION ENGINEERING TECHN</v>
          </cell>
          <cell r="K1838">
            <v>1</v>
          </cell>
          <cell r="L1838">
            <v>16.13</v>
          </cell>
          <cell r="M1838">
            <v>16.13</v>
          </cell>
          <cell r="N1838" t="str">
            <v>Spv/Sup</v>
          </cell>
          <cell r="O1838">
            <v>0</v>
          </cell>
          <cell r="P1838">
            <v>16.13</v>
          </cell>
          <cell r="Q1838">
            <v>0</v>
          </cell>
          <cell r="R1838">
            <v>0</v>
          </cell>
          <cell r="S1838">
            <v>0</v>
          </cell>
        </row>
        <row r="1839">
          <cell r="B1839" t="str">
            <v>Power Systems</v>
          </cell>
          <cell r="C1839">
            <v>485</v>
          </cell>
          <cell r="D1839" t="str">
            <v>Not A &amp; G</v>
          </cell>
          <cell r="E1839">
            <v>4041</v>
          </cell>
          <cell r="F1839" t="str">
            <v>Dsbn Sup Svc/Trs East</v>
          </cell>
          <cell r="G1839" t="str">
            <v>NB</v>
          </cell>
          <cell r="H1839" t="str">
            <v>I</v>
          </cell>
          <cell r="I1839" t="str">
            <v>01XE5</v>
          </cell>
          <cell r="J1839" t="str">
            <v>DISTRIBUTION ENGINEERING TECHN</v>
          </cell>
          <cell r="K1839">
            <v>1</v>
          </cell>
          <cell r="L1839">
            <v>17.73</v>
          </cell>
          <cell r="M1839">
            <v>17.73</v>
          </cell>
          <cell r="N1839" t="str">
            <v>Spv/Sup</v>
          </cell>
          <cell r="O1839">
            <v>0</v>
          </cell>
          <cell r="P1839">
            <v>17.73</v>
          </cell>
          <cell r="Q1839">
            <v>0</v>
          </cell>
          <cell r="R1839">
            <v>0</v>
          </cell>
          <cell r="S1839">
            <v>0</v>
          </cell>
        </row>
        <row r="1840">
          <cell r="B1840" t="str">
            <v>Power Systems</v>
          </cell>
          <cell r="C1840">
            <v>185</v>
          </cell>
          <cell r="D1840" t="str">
            <v>Not A &amp; G</v>
          </cell>
          <cell r="E1840">
            <v>1041</v>
          </cell>
          <cell r="F1840" t="str">
            <v>Dsbn Sup Svc/Trs North</v>
          </cell>
          <cell r="G1840" t="str">
            <v>XM</v>
          </cell>
          <cell r="H1840" t="str">
            <v>I</v>
          </cell>
          <cell r="I1840" t="str">
            <v>01ML3</v>
          </cell>
          <cell r="J1840" t="str">
            <v>DISTRIBUTION SYSTEM ANALYST II</v>
          </cell>
          <cell r="K1840">
            <v>1</v>
          </cell>
          <cell r="L1840">
            <v>23.45</v>
          </cell>
          <cell r="M1840">
            <v>23.45</v>
          </cell>
          <cell r="N1840" t="str">
            <v>Spv/Sup</v>
          </cell>
          <cell r="O1840">
            <v>0</v>
          </cell>
          <cell r="P1840">
            <v>23.45</v>
          </cell>
          <cell r="Q1840">
            <v>0</v>
          </cell>
          <cell r="R1840">
            <v>0</v>
          </cell>
          <cell r="S1840">
            <v>0</v>
          </cell>
        </row>
        <row r="1841">
          <cell r="B1841" t="str">
            <v>Power Systems</v>
          </cell>
          <cell r="C1841">
            <v>185</v>
          </cell>
          <cell r="D1841" t="str">
            <v>Not A &amp; G</v>
          </cell>
          <cell r="E1841">
            <v>1041</v>
          </cell>
          <cell r="F1841" t="str">
            <v>Dsbn Sup Svc/Trs North</v>
          </cell>
          <cell r="G1841" t="str">
            <v>XM</v>
          </cell>
          <cell r="H1841" t="str">
            <v>I</v>
          </cell>
          <cell r="I1841" t="str">
            <v>01ML3</v>
          </cell>
          <cell r="J1841" t="str">
            <v>DISTRIBUTION SYSTEM ANALYST II</v>
          </cell>
          <cell r="K1841">
            <v>1</v>
          </cell>
          <cell r="L1841">
            <v>26.09</v>
          </cell>
          <cell r="M1841">
            <v>26.09</v>
          </cell>
          <cell r="N1841" t="str">
            <v>Spv/Sup</v>
          </cell>
          <cell r="O1841">
            <v>0</v>
          </cell>
          <cell r="P1841">
            <v>26.09</v>
          </cell>
          <cell r="Q1841">
            <v>0</v>
          </cell>
          <cell r="R1841">
            <v>0</v>
          </cell>
          <cell r="S1841">
            <v>0</v>
          </cell>
        </row>
        <row r="1842">
          <cell r="B1842" t="str">
            <v>Power Systems</v>
          </cell>
          <cell r="C1842">
            <v>185</v>
          </cell>
          <cell r="D1842" t="str">
            <v>Not A &amp; G</v>
          </cell>
          <cell r="E1842">
            <v>1041</v>
          </cell>
          <cell r="F1842" t="str">
            <v>Dsbn Sup Svc/Trs North</v>
          </cell>
          <cell r="G1842" t="str">
            <v>XM</v>
          </cell>
          <cell r="H1842" t="str">
            <v>S</v>
          </cell>
          <cell r="I1842" t="str">
            <v>01MQ5</v>
          </cell>
          <cell r="J1842" t="str">
            <v>DISTRIBUTION SUPV III</v>
          </cell>
          <cell r="K1842">
            <v>1</v>
          </cell>
          <cell r="L1842">
            <v>33.43</v>
          </cell>
          <cell r="M1842">
            <v>33.43</v>
          </cell>
          <cell r="N1842" t="str">
            <v>Spv/Sup</v>
          </cell>
          <cell r="O1842">
            <v>0</v>
          </cell>
          <cell r="P1842">
            <v>33.43</v>
          </cell>
          <cell r="Q1842">
            <v>0</v>
          </cell>
          <cell r="R1842">
            <v>0</v>
          </cell>
          <cell r="S1842">
            <v>0</v>
          </cell>
        </row>
        <row r="1843">
          <cell r="B1843" t="str">
            <v>Power Systems</v>
          </cell>
          <cell r="C1843">
            <v>185</v>
          </cell>
          <cell r="D1843" t="str">
            <v>Not A &amp; G</v>
          </cell>
          <cell r="E1843">
            <v>1041</v>
          </cell>
          <cell r="F1843" t="str">
            <v>Dsbn Sup Svc/Trs North</v>
          </cell>
          <cell r="G1843" t="str">
            <v>NB</v>
          </cell>
          <cell r="H1843" t="str">
            <v>I</v>
          </cell>
          <cell r="I1843" t="str">
            <v>01XD8</v>
          </cell>
          <cell r="J1843" t="str">
            <v>CAD TECHNICIAN II</v>
          </cell>
          <cell r="K1843">
            <v>1</v>
          </cell>
          <cell r="L1843">
            <v>16.75</v>
          </cell>
          <cell r="M1843">
            <v>16.75</v>
          </cell>
          <cell r="N1843" t="str">
            <v>Spv/Sup</v>
          </cell>
          <cell r="O1843">
            <v>0</v>
          </cell>
          <cell r="P1843">
            <v>16.75</v>
          </cell>
          <cell r="Q1843">
            <v>0</v>
          </cell>
          <cell r="R1843">
            <v>0</v>
          </cell>
          <cell r="S1843">
            <v>0</v>
          </cell>
        </row>
        <row r="1844">
          <cell r="B1844" t="str">
            <v>Power Systems</v>
          </cell>
          <cell r="C1844">
            <v>185</v>
          </cell>
          <cell r="D1844" t="str">
            <v>Not A &amp; G</v>
          </cell>
          <cell r="E1844">
            <v>1041</v>
          </cell>
          <cell r="F1844" t="str">
            <v>Dsbn Sup Svc/Trs North</v>
          </cell>
          <cell r="G1844" t="str">
            <v>NB</v>
          </cell>
          <cell r="H1844" t="str">
            <v>I</v>
          </cell>
          <cell r="I1844" t="str">
            <v>01XD8</v>
          </cell>
          <cell r="J1844" t="str">
            <v>CAD TECHNICIAN II</v>
          </cell>
          <cell r="K1844">
            <v>1</v>
          </cell>
          <cell r="L1844">
            <v>17.68</v>
          </cell>
          <cell r="M1844">
            <v>17.68</v>
          </cell>
          <cell r="N1844" t="str">
            <v>Spv/Sup</v>
          </cell>
          <cell r="O1844">
            <v>0</v>
          </cell>
          <cell r="P1844">
            <v>17.68</v>
          </cell>
          <cell r="Q1844">
            <v>0</v>
          </cell>
          <cell r="R1844">
            <v>0</v>
          </cell>
          <cell r="S1844">
            <v>0</v>
          </cell>
        </row>
        <row r="1845">
          <cell r="B1845" t="str">
            <v>Power Systems</v>
          </cell>
          <cell r="C1845">
            <v>185</v>
          </cell>
          <cell r="D1845" t="str">
            <v>Not A &amp; G</v>
          </cell>
          <cell r="E1845">
            <v>1041</v>
          </cell>
          <cell r="F1845" t="str">
            <v>Dsbn Sup Svc/Trs North</v>
          </cell>
          <cell r="G1845" t="str">
            <v>NB</v>
          </cell>
          <cell r="H1845" t="str">
            <v>I</v>
          </cell>
          <cell r="I1845" t="str">
            <v>01XD9</v>
          </cell>
          <cell r="J1845" t="str">
            <v>CAD TECHNICIAN I</v>
          </cell>
          <cell r="K1845">
            <v>1</v>
          </cell>
          <cell r="L1845">
            <v>18.34</v>
          </cell>
          <cell r="M1845">
            <v>18.34</v>
          </cell>
          <cell r="N1845" t="str">
            <v>Spv/Sup</v>
          </cell>
          <cell r="O1845">
            <v>0</v>
          </cell>
          <cell r="P1845">
            <v>18.34</v>
          </cell>
          <cell r="Q1845">
            <v>0</v>
          </cell>
          <cell r="R1845">
            <v>0</v>
          </cell>
          <cell r="S1845">
            <v>0</v>
          </cell>
        </row>
        <row r="1846">
          <cell r="B1846" t="str">
            <v>Power Systems</v>
          </cell>
          <cell r="C1846">
            <v>185</v>
          </cell>
          <cell r="D1846" t="str">
            <v>Not A &amp; G</v>
          </cell>
          <cell r="E1846">
            <v>1041</v>
          </cell>
          <cell r="F1846" t="str">
            <v>Dsbn Sup Svc/Trs North</v>
          </cell>
          <cell r="G1846" t="str">
            <v>NB</v>
          </cell>
          <cell r="H1846" t="str">
            <v>I</v>
          </cell>
          <cell r="I1846" t="str">
            <v>01XD9</v>
          </cell>
          <cell r="J1846" t="str">
            <v>CAD TECHNICIAN I</v>
          </cell>
          <cell r="K1846">
            <v>1</v>
          </cell>
          <cell r="L1846">
            <v>21.21</v>
          </cell>
          <cell r="M1846">
            <v>21.21</v>
          </cell>
          <cell r="N1846" t="str">
            <v>Spv/Sup</v>
          </cell>
          <cell r="O1846">
            <v>0</v>
          </cell>
          <cell r="P1846">
            <v>21.21</v>
          </cell>
          <cell r="Q1846">
            <v>0</v>
          </cell>
          <cell r="R1846">
            <v>0</v>
          </cell>
          <cell r="S1846">
            <v>0</v>
          </cell>
        </row>
        <row r="1847">
          <cell r="B1847" t="str">
            <v>Power Systems</v>
          </cell>
          <cell r="C1847">
            <v>185</v>
          </cell>
          <cell r="D1847" t="str">
            <v>Not A &amp; G</v>
          </cell>
          <cell r="E1847">
            <v>1041</v>
          </cell>
          <cell r="F1847" t="str">
            <v>Dsbn Sup Svc/Trs North</v>
          </cell>
          <cell r="G1847" t="str">
            <v>NB</v>
          </cell>
          <cell r="H1847" t="str">
            <v>I</v>
          </cell>
          <cell r="I1847" t="str">
            <v>01XDA</v>
          </cell>
          <cell r="J1847" t="str">
            <v>SR PARTY CHIEF</v>
          </cell>
          <cell r="K1847">
            <v>1</v>
          </cell>
          <cell r="L1847">
            <v>20.74</v>
          </cell>
          <cell r="M1847">
            <v>20.74</v>
          </cell>
          <cell r="N1847" t="str">
            <v>Spv/Sup</v>
          </cell>
          <cell r="O1847">
            <v>0</v>
          </cell>
          <cell r="P1847">
            <v>20.74</v>
          </cell>
          <cell r="Q1847">
            <v>0</v>
          </cell>
          <cell r="R1847">
            <v>0</v>
          </cell>
          <cell r="S1847">
            <v>0</v>
          </cell>
        </row>
        <row r="1848">
          <cell r="B1848" t="str">
            <v>Power Systems</v>
          </cell>
          <cell r="C1848">
            <v>185</v>
          </cell>
          <cell r="D1848" t="str">
            <v>Not A &amp; G</v>
          </cell>
          <cell r="E1848">
            <v>1041</v>
          </cell>
          <cell r="F1848" t="str">
            <v>Dsbn Sup Svc/Trs North</v>
          </cell>
          <cell r="G1848" t="str">
            <v>NB</v>
          </cell>
          <cell r="H1848" t="str">
            <v>I</v>
          </cell>
          <cell r="I1848" t="str">
            <v>01XDA</v>
          </cell>
          <cell r="J1848" t="str">
            <v>SR PARTY CHIEF</v>
          </cell>
          <cell r="K1848">
            <v>1</v>
          </cell>
          <cell r="L1848">
            <v>21.5</v>
          </cell>
          <cell r="M1848">
            <v>21.5</v>
          </cell>
          <cell r="N1848" t="str">
            <v>Spv/Sup</v>
          </cell>
          <cell r="O1848">
            <v>0</v>
          </cell>
          <cell r="P1848">
            <v>21.5</v>
          </cell>
          <cell r="Q1848">
            <v>0</v>
          </cell>
          <cell r="R1848">
            <v>0</v>
          </cell>
          <cell r="S1848">
            <v>0</v>
          </cell>
        </row>
        <row r="1849">
          <cell r="B1849" t="str">
            <v>Power Systems</v>
          </cell>
          <cell r="C1849">
            <v>185</v>
          </cell>
          <cell r="D1849" t="str">
            <v>Not A &amp; G</v>
          </cell>
          <cell r="E1849">
            <v>1041</v>
          </cell>
          <cell r="F1849" t="str">
            <v>Dsbn Sup Svc/Trs North</v>
          </cell>
          <cell r="G1849" t="str">
            <v>NB</v>
          </cell>
          <cell r="H1849" t="str">
            <v>I</v>
          </cell>
          <cell r="I1849" t="str">
            <v>01XDA</v>
          </cell>
          <cell r="J1849" t="str">
            <v>SR PARTY CHIEF</v>
          </cell>
          <cell r="K1849">
            <v>1</v>
          </cell>
          <cell r="L1849">
            <v>21.84</v>
          </cell>
          <cell r="M1849">
            <v>21.84</v>
          </cell>
          <cell r="N1849" t="str">
            <v>Spv/Sup</v>
          </cell>
          <cell r="O1849">
            <v>0</v>
          </cell>
          <cell r="P1849">
            <v>21.84</v>
          </cell>
          <cell r="Q1849">
            <v>0</v>
          </cell>
          <cell r="R1849">
            <v>0</v>
          </cell>
          <cell r="S1849">
            <v>0</v>
          </cell>
        </row>
        <row r="1850">
          <cell r="B1850" t="str">
            <v>Power Systems</v>
          </cell>
          <cell r="C1850">
            <v>185</v>
          </cell>
          <cell r="D1850" t="str">
            <v>Not A &amp; G</v>
          </cell>
          <cell r="E1850">
            <v>1041</v>
          </cell>
          <cell r="F1850" t="str">
            <v>Dsbn Sup Svc/Trs North</v>
          </cell>
          <cell r="G1850" t="str">
            <v>NB</v>
          </cell>
          <cell r="H1850" t="str">
            <v>I</v>
          </cell>
          <cell r="I1850" t="str">
            <v>01XE1</v>
          </cell>
          <cell r="J1850" t="str">
            <v>SR CAD TECHNICIAN</v>
          </cell>
          <cell r="K1850">
            <v>1</v>
          </cell>
          <cell r="L1850">
            <v>21.75</v>
          </cell>
          <cell r="M1850">
            <v>21.75</v>
          </cell>
          <cell r="N1850" t="str">
            <v>Spv/Sup</v>
          </cell>
          <cell r="O1850">
            <v>0</v>
          </cell>
          <cell r="P1850">
            <v>21.75</v>
          </cell>
          <cell r="Q1850">
            <v>0</v>
          </cell>
          <cell r="R1850">
            <v>0</v>
          </cell>
          <cell r="S1850">
            <v>0</v>
          </cell>
        </row>
        <row r="1851">
          <cell r="B1851" t="str">
            <v>Power Systems</v>
          </cell>
          <cell r="C1851">
            <v>185</v>
          </cell>
          <cell r="D1851" t="str">
            <v>Not A &amp; G</v>
          </cell>
          <cell r="E1851">
            <v>1041</v>
          </cell>
          <cell r="F1851" t="str">
            <v>Dsbn Sup Svc/Trs North</v>
          </cell>
          <cell r="G1851" t="str">
            <v>NB</v>
          </cell>
          <cell r="H1851" t="str">
            <v>I</v>
          </cell>
          <cell r="I1851" t="str">
            <v>01XE6</v>
          </cell>
          <cell r="J1851" t="str">
            <v>SR DISTRIBUTION ENGINEERING TE</v>
          </cell>
          <cell r="K1851">
            <v>1</v>
          </cell>
          <cell r="L1851">
            <v>21.6</v>
          </cell>
          <cell r="M1851">
            <v>21.6</v>
          </cell>
          <cell r="N1851" t="str">
            <v>Spv/Sup</v>
          </cell>
          <cell r="O1851">
            <v>0</v>
          </cell>
          <cell r="P1851">
            <v>21.6</v>
          </cell>
          <cell r="Q1851">
            <v>0</v>
          </cell>
          <cell r="R1851">
            <v>0</v>
          </cell>
          <cell r="S1851">
            <v>0</v>
          </cell>
        </row>
        <row r="1852">
          <cell r="B1852" t="str">
            <v>Power Systems</v>
          </cell>
          <cell r="C1852">
            <v>894</v>
          </cell>
          <cell r="D1852" t="str">
            <v>Not A &amp; G</v>
          </cell>
          <cell r="E1852">
            <v>8044</v>
          </cell>
          <cell r="F1852" t="str">
            <v>Dsbn Sup Svc/Trs South</v>
          </cell>
          <cell r="G1852" t="str">
            <v>XM</v>
          </cell>
          <cell r="H1852" t="str">
            <v>S</v>
          </cell>
          <cell r="I1852" t="str">
            <v>01MQ5</v>
          </cell>
          <cell r="J1852" t="str">
            <v>DISTRIBUTION SUPV III</v>
          </cell>
          <cell r="K1852">
            <v>1</v>
          </cell>
          <cell r="L1852">
            <v>31.99</v>
          </cell>
          <cell r="M1852">
            <v>31.99</v>
          </cell>
          <cell r="N1852" t="str">
            <v>Spv/Sup</v>
          </cell>
          <cell r="O1852">
            <v>0</v>
          </cell>
          <cell r="P1852">
            <v>31.99</v>
          </cell>
          <cell r="Q1852">
            <v>0</v>
          </cell>
          <cell r="R1852">
            <v>0</v>
          </cell>
          <cell r="S1852">
            <v>0</v>
          </cell>
        </row>
        <row r="1853">
          <cell r="B1853" t="str">
            <v>Power Systems</v>
          </cell>
          <cell r="C1853">
            <v>894</v>
          </cell>
          <cell r="D1853" t="str">
            <v>Not A &amp; G</v>
          </cell>
          <cell r="E1853">
            <v>8044</v>
          </cell>
          <cell r="F1853" t="str">
            <v>Dsbn Sup Svc/Trs South</v>
          </cell>
          <cell r="G1853" t="str">
            <v>NB</v>
          </cell>
          <cell r="H1853" t="str">
            <v>I</v>
          </cell>
          <cell r="I1853" t="str">
            <v>01XD8</v>
          </cell>
          <cell r="J1853" t="str">
            <v>CAD TECHNICIAN II</v>
          </cell>
          <cell r="K1853">
            <v>1</v>
          </cell>
          <cell r="L1853">
            <v>16.190000000000001</v>
          </cell>
          <cell r="M1853">
            <v>16.190000000000001</v>
          </cell>
          <cell r="N1853" t="str">
            <v>Spv/Sup</v>
          </cell>
          <cell r="O1853">
            <v>0</v>
          </cell>
          <cell r="P1853">
            <v>16.190000000000001</v>
          </cell>
          <cell r="Q1853">
            <v>0</v>
          </cell>
          <cell r="R1853">
            <v>0</v>
          </cell>
          <cell r="S1853">
            <v>0</v>
          </cell>
        </row>
        <row r="1854">
          <cell r="B1854" t="str">
            <v>Power Systems</v>
          </cell>
          <cell r="C1854">
            <v>894</v>
          </cell>
          <cell r="D1854" t="str">
            <v>Not A &amp; G</v>
          </cell>
          <cell r="E1854">
            <v>8044</v>
          </cell>
          <cell r="F1854" t="str">
            <v>Dsbn Sup Svc/Trs South</v>
          </cell>
          <cell r="G1854" t="str">
            <v>NB</v>
          </cell>
          <cell r="H1854" t="str">
            <v>I</v>
          </cell>
          <cell r="I1854" t="str">
            <v>01XD8</v>
          </cell>
          <cell r="J1854" t="str">
            <v>CAD TECHNICIAN II</v>
          </cell>
          <cell r="K1854">
            <v>1</v>
          </cell>
          <cell r="L1854">
            <v>16.68</v>
          </cell>
          <cell r="M1854">
            <v>16.68</v>
          </cell>
          <cell r="N1854" t="str">
            <v>Spv/Sup</v>
          </cell>
          <cell r="O1854">
            <v>0</v>
          </cell>
          <cell r="P1854">
            <v>16.68</v>
          </cell>
          <cell r="Q1854">
            <v>0</v>
          </cell>
          <cell r="R1854">
            <v>0</v>
          </cell>
          <cell r="S1854">
            <v>0</v>
          </cell>
        </row>
        <row r="1855">
          <cell r="B1855" t="str">
            <v>Power Systems</v>
          </cell>
          <cell r="C1855">
            <v>894</v>
          </cell>
          <cell r="D1855" t="str">
            <v>Not A &amp; G</v>
          </cell>
          <cell r="E1855">
            <v>8044</v>
          </cell>
          <cell r="F1855" t="str">
            <v>Dsbn Sup Svc/Trs South</v>
          </cell>
          <cell r="G1855" t="str">
            <v>NB</v>
          </cell>
          <cell r="H1855" t="str">
            <v>I</v>
          </cell>
          <cell r="I1855" t="str">
            <v>01XD8</v>
          </cell>
          <cell r="J1855" t="str">
            <v>CAD TECHNICIAN II</v>
          </cell>
          <cell r="K1855">
            <v>1</v>
          </cell>
          <cell r="L1855">
            <v>16.8</v>
          </cell>
          <cell r="M1855">
            <v>16.8</v>
          </cell>
          <cell r="N1855" t="str">
            <v>Spv/Sup</v>
          </cell>
          <cell r="O1855">
            <v>0</v>
          </cell>
          <cell r="P1855">
            <v>16.8</v>
          </cell>
          <cell r="Q1855">
            <v>0</v>
          </cell>
          <cell r="R1855">
            <v>0</v>
          </cell>
          <cell r="S1855">
            <v>0</v>
          </cell>
        </row>
        <row r="1856">
          <cell r="B1856" t="str">
            <v>Power Systems</v>
          </cell>
          <cell r="C1856">
            <v>894</v>
          </cell>
          <cell r="D1856" t="str">
            <v>Not A &amp; G</v>
          </cell>
          <cell r="E1856">
            <v>8044</v>
          </cell>
          <cell r="F1856" t="str">
            <v>Dsbn Sup Svc/Trs South</v>
          </cell>
          <cell r="G1856" t="str">
            <v>NB</v>
          </cell>
          <cell r="H1856" t="str">
            <v>I</v>
          </cell>
          <cell r="I1856" t="str">
            <v>01XD8</v>
          </cell>
          <cell r="J1856" t="str">
            <v>CAD TECHNICIAN II</v>
          </cell>
          <cell r="K1856">
            <v>1</v>
          </cell>
          <cell r="L1856">
            <v>17.11</v>
          </cell>
          <cell r="M1856">
            <v>17.11</v>
          </cell>
          <cell r="N1856" t="str">
            <v>Spv/Sup</v>
          </cell>
          <cell r="O1856">
            <v>0</v>
          </cell>
          <cell r="P1856">
            <v>17.11</v>
          </cell>
          <cell r="Q1856">
            <v>0</v>
          </cell>
          <cell r="R1856">
            <v>0</v>
          </cell>
          <cell r="S1856">
            <v>0</v>
          </cell>
        </row>
        <row r="1857">
          <cell r="B1857" t="str">
            <v>Power Systems</v>
          </cell>
          <cell r="C1857">
            <v>894</v>
          </cell>
          <cell r="D1857" t="str">
            <v>Not A &amp; G</v>
          </cell>
          <cell r="E1857">
            <v>8044</v>
          </cell>
          <cell r="F1857" t="str">
            <v>Dsbn Sup Svc/Trs South</v>
          </cell>
          <cell r="G1857" t="str">
            <v>NB</v>
          </cell>
          <cell r="H1857" t="str">
            <v>I</v>
          </cell>
          <cell r="I1857" t="str">
            <v>01XD8</v>
          </cell>
          <cell r="J1857" t="str">
            <v>CAD TECHNICIAN II</v>
          </cell>
          <cell r="K1857">
            <v>1</v>
          </cell>
          <cell r="L1857">
            <v>19.38</v>
          </cell>
          <cell r="M1857">
            <v>19.38</v>
          </cell>
          <cell r="N1857" t="str">
            <v>Spv/Sup</v>
          </cell>
          <cell r="O1857">
            <v>0</v>
          </cell>
          <cell r="P1857">
            <v>19.38</v>
          </cell>
          <cell r="Q1857">
            <v>0</v>
          </cell>
          <cell r="R1857">
            <v>0</v>
          </cell>
          <cell r="S1857">
            <v>0</v>
          </cell>
        </row>
        <row r="1858">
          <cell r="B1858" t="str">
            <v>Power Systems</v>
          </cell>
          <cell r="C1858">
            <v>894</v>
          </cell>
          <cell r="D1858" t="str">
            <v>Not A &amp; G</v>
          </cell>
          <cell r="E1858">
            <v>8044</v>
          </cell>
          <cell r="F1858" t="str">
            <v>Dsbn Sup Svc/Trs South</v>
          </cell>
          <cell r="G1858" t="str">
            <v>NB</v>
          </cell>
          <cell r="H1858" t="str">
            <v>I</v>
          </cell>
          <cell r="I1858" t="str">
            <v>01XD9</v>
          </cell>
          <cell r="J1858" t="str">
            <v>CAD TECHNICIAN I</v>
          </cell>
          <cell r="K1858">
            <v>1</v>
          </cell>
          <cell r="L1858">
            <v>18.95</v>
          </cell>
          <cell r="M1858">
            <v>18.95</v>
          </cell>
          <cell r="N1858" t="str">
            <v>Spv/Sup</v>
          </cell>
          <cell r="O1858">
            <v>0</v>
          </cell>
          <cell r="P1858">
            <v>18.95</v>
          </cell>
          <cell r="Q1858">
            <v>0</v>
          </cell>
          <cell r="R1858">
            <v>0</v>
          </cell>
          <cell r="S1858">
            <v>0</v>
          </cell>
        </row>
        <row r="1859">
          <cell r="B1859" t="str">
            <v>Power Systems</v>
          </cell>
          <cell r="C1859">
            <v>894</v>
          </cell>
          <cell r="D1859" t="str">
            <v>Not A &amp; G</v>
          </cell>
          <cell r="E1859">
            <v>8044</v>
          </cell>
          <cell r="F1859" t="str">
            <v>Dsbn Sup Svc/Trs South</v>
          </cell>
          <cell r="G1859" t="str">
            <v>NB</v>
          </cell>
          <cell r="H1859" t="str">
            <v>I</v>
          </cell>
          <cell r="I1859" t="str">
            <v>01XD9</v>
          </cell>
          <cell r="J1859" t="str">
            <v>CAD TECHNICIAN I</v>
          </cell>
          <cell r="K1859">
            <v>1</v>
          </cell>
          <cell r="L1859">
            <v>19.66</v>
          </cell>
          <cell r="M1859">
            <v>19.66</v>
          </cell>
          <cell r="N1859" t="str">
            <v>Spv/Sup</v>
          </cell>
          <cell r="O1859">
            <v>0</v>
          </cell>
          <cell r="P1859">
            <v>19.66</v>
          </cell>
          <cell r="Q1859">
            <v>0</v>
          </cell>
          <cell r="R1859">
            <v>0</v>
          </cell>
          <cell r="S1859">
            <v>0</v>
          </cell>
        </row>
        <row r="1860">
          <cell r="B1860" t="str">
            <v>Power Systems</v>
          </cell>
          <cell r="C1860">
            <v>894</v>
          </cell>
          <cell r="D1860" t="str">
            <v>Not A &amp; G</v>
          </cell>
          <cell r="E1860">
            <v>8044</v>
          </cell>
          <cell r="F1860" t="str">
            <v>Dsbn Sup Svc/Trs South</v>
          </cell>
          <cell r="G1860" t="str">
            <v>NB</v>
          </cell>
          <cell r="H1860" t="str">
            <v>I</v>
          </cell>
          <cell r="I1860" t="str">
            <v>01XD9</v>
          </cell>
          <cell r="J1860" t="str">
            <v>CAD TECHNICIAN I</v>
          </cell>
          <cell r="K1860">
            <v>1</v>
          </cell>
          <cell r="L1860">
            <v>20.36</v>
          </cell>
          <cell r="M1860">
            <v>20.36</v>
          </cell>
          <cell r="N1860" t="str">
            <v>Spv/Sup</v>
          </cell>
          <cell r="O1860">
            <v>0</v>
          </cell>
          <cell r="P1860">
            <v>20.36</v>
          </cell>
          <cell r="Q1860">
            <v>0</v>
          </cell>
          <cell r="R1860">
            <v>0</v>
          </cell>
          <cell r="S1860">
            <v>0</v>
          </cell>
        </row>
        <row r="1861">
          <cell r="B1861" t="str">
            <v>Power Systems</v>
          </cell>
          <cell r="C1861">
            <v>889</v>
          </cell>
          <cell r="D1861" t="str">
            <v>Not A &amp; G</v>
          </cell>
          <cell r="E1861">
            <v>8899</v>
          </cell>
          <cell r="F1861" t="str">
            <v>S Area Oh Trans Supv</v>
          </cell>
          <cell r="G1861" t="str">
            <v>XM</v>
          </cell>
          <cell r="H1861" t="str">
            <v>S</v>
          </cell>
          <cell r="I1861" t="str">
            <v>01T42</v>
          </cell>
          <cell r="J1861" t="str">
            <v>PGD OPERATIONS LEADER II</v>
          </cell>
          <cell r="K1861">
            <v>1</v>
          </cell>
          <cell r="L1861">
            <v>39.46</v>
          </cell>
          <cell r="M1861">
            <v>39.46</v>
          </cell>
          <cell r="N1861" t="str">
            <v>Spv/Sup</v>
          </cell>
          <cell r="O1861">
            <v>0</v>
          </cell>
          <cell r="P1861">
            <v>39.46</v>
          </cell>
          <cell r="Q1861">
            <v>0</v>
          </cell>
          <cell r="R1861">
            <v>0</v>
          </cell>
          <cell r="S1861">
            <v>0</v>
          </cell>
        </row>
        <row r="1862">
          <cell r="B1862" t="str">
            <v>Power Systems</v>
          </cell>
          <cell r="C1862">
            <v>889</v>
          </cell>
          <cell r="D1862" t="str">
            <v>Not A &amp; G</v>
          </cell>
          <cell r="E1862">
            <v>8899</v>
          </cell>
          <cell r="F1862" t="str">
            <v>S Area Oh Trans Supv</v>
          </cell>
          <cell r="G1862" t="str">
            <v>XM</v>
          </cell>
          <cell r="H1862" t="str">
            <v>S</v>
          </cell>
          <cell r="I1862" t="str">
            <v>01T43</v>
          </cell>
          <cell r="J1862" t="str">
            <v>PGD OPERATIONS LEADER III</v>
          </cell>
          <cell r="K1862">
            <v>1</v>
          </cell>
          <cell r="L1862">
            <v>34.81</v>
          </cell>
          <cell r="M1862">
            <v>34.81</v>
          </cell>
          <cell r="N1862" t="str">
            <v>Spv/Sup</v>
          </cell>
          <cell r="O1862">
            <v>0</v>
          </cell>
          <cell r="P1862">
            <v>34.81</v>
          </cell>
          <cell r="Q1862">
            <v>0</v>
          </cell>
          <cell r="R1862">
            <v>0</v>
          </cell>
          <cell r="S1862">
            <v>0</v>
          </cell>
        </row>
        <row r="1863">
          <cell r="B1863" t="str">
            <v>Power Systems</v>
          </cell>
          <cell r="C1863">
            <v>889</v>
          </cell>
          <cell r="D1863" t="str">
            <v>Not A &amp; G</v>
          </cell>
          <cell r="E1863">
            <v>8899</v>
          </cell>
          <cell r="F1863" t="str">
            <v>S Area Oh Trans Supv</v>
          </cell>
          <cell r="G1863" t="str">
            <v>XM</v>
          </cell>
          <cell r="H1863" t="str">
            <v>S</v>
          </cell>
          <cell r="I1863" t="str">
            <v>01T43</v>
          </cell>
          <cell r="J1863" t="str">
            <v>PGD OPERATIONS LEADER III</v>
          </cell>
          <cell r="K1863">
            <v>1</v>
          </cell>
          <cell r="L1863">
            <v>36.5</v>
          </cell>
          <cell r="M1863">
            <v>36.5</v>
          </cell>
          <cell r="N1863" t="str">
            <v>Spv/Sup</v>
          </cell>
          <cell r="O1863">
            <v>0</v>
          </cell>
          <cell r="P1863">
            <v>36.5</v>
          </cell>
          <cell r="Q1863">
            <v>0</v>
          </cell>
          <cell r="R1863">
            <v>0</v>
          </cell>
          <cell r="S1863">
            <v>0</v>
          </cell>
        </row>
        <row r="1864">
          <cell r="B1864" t="str">
            <v>Power Systems</v>
          </cell>
          <cell r="C1864">
            <v>889</v>
          </cell>
          <cell r="D1864" t="str">
            <v>Not A &amp; G</v>
          </cell>
          <cell r="E1864">
            <v>8891</v>
          </cell>
          <cell r="F1864" t="str">
            <v>S Area Oh Trans Crew</v>
          </cell>
          <cell r="G1864" t="str">
            <v>BU</v>
          </cell>
          <cell r="H1864" t="str">
            <v>I</v>
          </cell>
          <cell r="I1864" t="str">
            <v>06477</v>
          </cell>
          <cell r="J1864" t="str">
            <v>CHIEF LINE SPEC - TRANS</v>
          </cell>
          <cell r="K1864">
            <v>1</v>
          </cell>
          <cell r="L1864">
            <v>27.71</v>
          </cell>
          <cell r="M1864">
            <v>27.71</v>
          </cell>
          <cell r="N1864" t="str">
            <v>Line</v>
          </cell>
          <cell r="O1864">
            <v>0</v>
          </cell>
          <cell r="P1864">
            <v>0</v>
          </cell>
          <cell r="Q1864">
            <v>0</v>
          </cell>
          <cell r="R1864">
            <v>27.71</v>
          </cell>
          <cell r="S1864">
            <v>0</v>
          </cell>
        </row>
        <row r="1865">
          <cell r="B1865" t="str">
            <v>Power Systems</v>
          </cell>
          <cell r="C1865">
            <v>889</v>
          </cell>
          <cell r="D1865" t="str">
            <v>Not A &amp; G</v>
          </cell>
          <cell r="E1865">
            <v>8891</v>
          </cell>
          <cell r="F1865" t="str">
            <v>S Area Oh Trans Crew</v>
          </cell>
          <cell r="G1865" t="str">
            <v>BU</v>
          </cell>
          <cell r="H1865" t="str">
            <v>I</v>
          </cell>
          <cell r="I1865" t="str">
            <v>06480</v>
          </cell>
          <cell r="J1865" t="str">
            <v>LINE SPEC - HIGH VOLT</v>
          </cell>
          <cell r="K1865">
            <v>10</v>
          </cell>
          <cell r="L1865">
            <v>26.04</v>
          </cell>
          <cell r="M1865">
            <v>260.39999999999998</v>
          </cell>
          <cell r="N1865" t="str">
            <v>Line</v>
          </cell>
          <cell r="O1865">
            <v>0</v>
          </cell>
          <cell r="P1865">
            <v>0</v>
          </cell>
          <cell r="Q1865">
            <v>0</v>
          </cell>
          <cell r="R1865">
            <v>260.39999999999998</v>
          </cell>
          <cell r="S1865">
            <v>0</v>
          </cell>
        </row>
        <row r="1866">
          <cell r="B1866" t="str">
            <v>Power Systems</v>
          </cell>
          <cell r="C1866">
            <v>889</v>
          </cell>
          <cell r="D1866" t="str">
            <v>Not A &amp; G</v>
          </cell>
          <cell r="E1866">
            <v>8891</v>
          </cell>
          <cell r="F1866" t="str">
            <v>S Area Oh Trans Crew</v>
          </cell>
          <cell r="G1866" t="str">
            <v>BU</v>
          </cell>
          <cell r="H1866" t="str">
            <v>I</v>
          </cell>
          <cell r="I1866" t="str">
            <v>06984</v>
          </cell>
          <cell r="J1866" t="str">
            <v>SR LINE SPEC - HI VOLT</v>
          </cell>
          <cell r="K1866">
            <v>1</v>
          </cell>
          <cell r="L1866">
            <v>27.37</v>
          </cell>
          <cell r="M1866">
            <v>27.37</v>
          </cell>
          <cell r="N1866" t="str">
            <v>Line</v>
          </cell>
          <cell r="O1866">
            <v>0</v>
          </cell>
          <cell r="P1866">
            <v>0</v>
          </cell>
          <cell r="Q1866">
            <v>0</v>
          </cell>
          <cell r="R1866">
            <v>27.37</v>
          </cell>
          <cell r="S1866">
            <v>0</v>
          </cell>
        </row>
        <row r="1867">
          <cell r="B1867" t="str">
            <v>Power Systems</v>
          </cell>
          <cell r="C1867">
            <v>894</v>
          </cell>
          <cell r="D1867" t="str">
            <v>Not A &amp; G</v>
          </cell>
          <cell r="E1867">
            <v>8044</v>
          </cell>
          <cell r="F1867" t="str">
            <v>Dsbn Sup Svc/Trs South</v>
          </cell>
          <cell r="G1867" t="str">
            <v>NB</v>
          </cell>
          <cell r="H1867" t="str">
            <v>I</v>
          </cell>
          <cell r="I1867" t="str">
            <v>01XE5</v>
          </cell>
          <cell r="J1867" t="str">
            <v>DISTRIBUTION ENGINEERING TECHN</v>
          </cell>
          <cell r="K1867">
            <v>1</v>
          </cell>
          <cell r="L1867">
            <v>18.73</v>
          </cell>
          <cell r="M1867">
            <v>18.73</v>
          </cell>
          <cell r="N1867" t="str">
            <v>Spv/Sup</v>
          </cell>
          <cell r="O1867">
            <v>0</v>
          </cell>
          <cell r="P1867">
            <v>18.73</v>
          </cell>
          <cell r="Q1867">
            <v>0</v>
          </cell>
          <cell r="R1867">
            <v>0</v>
          </cell>
          <cell r="S1867">
            <v>0</v>
          </cell>
        </row>
        <row r="1868">
          <cell r="B1868" t="str">
            <v>Power Systems</v>
          </cell>
          <cell r="C1868">
            <v>578</v>
          </cell>
          <cell r="D1868" t="str">
            <v>Not A &amp; G</v>
          </cell>
          <cell r="E1868">
            <v>5041</v>
          </cell>
          <cell r="F1868" t="str">
            <v>Dsbn Sup Svc/Trs West</v>
          </cell>
          <cell r="G1868" t="str">
            <v>XM</v>
          </cell>
          <cell r="H1868" t="str">
            <v>I</v>
          </cell>
          <cell r="I1868" t="str">
            <v>01ML3</v>
          </cell>
          <cell r="J1868" t="str">
            <v>DISTRIBUTION SYSTEM ANALYST II</v>
          </cell>
          <cell r="K1868">
            <v>1</v>
          </cell>
          <cell r="L1868">
            <v>26.91</v>
          </cell>
          <cell r="M1868">
            <v>26.91</v>
          </cell>
          <cell r="N1868" t="str">
            <v>Spv/Sup</v>
          </cell>
          <cell r="O1868">
            <v>0</v>
          </cell>
          <cell r="P1868">
            <v>26.91</v>
          </cell>
          <cell r="Q1868">
            <v>0</v>
          </cell>
          <cell r="R1868">
            <v>0</v>
          </cell>
          <cell r="S1868">
            <v>0</v>
          </cell>
        </row>
        <row r="1869">
          <cell r="B1869" t="str">
            <v>Power Systems</v>
          </cell>
          <cell r="C1869">
            <v>578</v>
          </cell>
          <cell r="D1869" t="str">
            <v>Not A &amp; G</v>
          </cell>
          <cell r="E1869">
            <v>5041</v>
          </cell>
          <cell r="F1869" t="str">
            <v>Dsbn Sup Svc/Trs West</v>
          </cell>
          <cell r="G1869" t="str">
            <v>XM</v>
          </cell>
          <cell r="H1869" t="str">
            <v>S</v>
          </cell>
          <cell r="I1869" t="str">
            <v>01MQ5</v>
          </cell>
          <cell r="J1869" t="str">
            <v>DISTRIBUTION SUPV III</v>
          </cell>
          <cell r="K1869">
            <v>1</v>
          </cell>
          <cell r="L1869">
            <v>33.5</v>
          </cell>
          <cell r="M1869">
            <v>33.5</v>
          </cell>
          <cell r="N1869" t="str">
            <v>Spv/Sup</v>
          </cell>
          <cell r="O1869">
            <v>0</v>
          </cell>
          <cell r="P1869">
            <v>33.5</v>
          </cell>
          <cell r="Q1869">
            <v>0</v>
          </cell>
          <cell r="R1869">
            <v>0</v>
          </cell>
          <cell r="S1869">
            <v>0</v>
          </cell>
        </row>
        <row r="1870">
          <cell r="B1870" t="str">
            <v>Power Systems</v>
          </cell>
          <cell r="C1870">
            <v>578</v>
          </cell>
          <cell r="D1870" t="str">
            <v>Not A &amp; G</v>
          </cell>
          <cell r="E1870">
            <v>5041</v>
          </cell>
          <cell r="F1870" t="str">
            <v>Dsbn Sup Svc/Trs West</v>
          </cell>
          <cell r="G1870" t="str">
            <v>NB</v>
          </cell>
          <cell r="H1870" t="str">
            <v>I</v>
          </cell>
          <cell r="I1870" t="str">
            <v>01XD7</v>
          </cell>
          <cell r="J1870" t="str">
            <v>CAD TECHNICIAN III</v>
          </cell>
          <cell r="K1870">
            <v>1</v>
          </cell>
          <cell r="L1870">
            <v>13.38</v>
          </cell>
          <cell r="M1870">
            <v>13.38</v>
          </cell>
          <cell r="N1870" t="str">
            <v>Spv/Sup</v>
          </cell>
          <cell r="O1870">
            <v>0</v>
          </cell>
          <cell r="P1870">
            <v>13.38</v>
          </cell>
          <cell r="Q1870">
            <v>0</v>
          </cell>
          <cell r="R1870">
            <v>0</v>
          </cell>
          <cell r="S1870">
            <v>0</v>
          </cell>
        </row>
        <row r="1871">
          <cell r="B1871" t="str">
            <v>Power Systems</v>
          </cell>
          <cell r="C1871">
            <v>578</v>
          </cell>
          <cell r="D1871" t="str">
            <v>Not A &amp; G</v>
          </cell>
          <cell r="E1871">
            <v>5041</v>
          </cell>
          <cell r="F1871" t="str">
            <v>Dsbn Sup Svc/Trs West</v>
          </cell>
          <cell r="G1871" t="str">
            <v>NB</v>
          </cell>
          <cell r="H1871" t="str">
            <v>I</v>
          </cell>
          <cell r="I1871" t="str">
            <v>01XD7</v>
          </cell>
          <cell r="J1871" t="str">
            <v>CAD TECHNICIAN III</v>
          </cell>
          <cell r="K1871">
            <v>1</v>
          </cell>
          <cell r="L1871">
            <v>13.81</v>
          </cell>
          <cell r="M1871">
            <v>13.81</v>
          </cell>
          <cell r="N1871" t="str">
            <v>Spv/Sup</v>
          </cell>
          <cell r="O1871">
            <v>0</v>
          </cell>
          <cell r="P1871">
            <v>13.81</v>
          </cell>
          <cell r="Q1871">
            <v>0</v>
          </cell>
          <cell r="R1871">
            <v>0</v>
          </cell>
          <cell r="S1871">
            <v>0</v>
          </cell>
        </row>
        <row r="1872">
          <cell r="B1872" t="str">
            <v>Power Systems</v>
          </cell>
          <cell r="C1872">
            <v>578</v>
          </cell>
          <cell r="D1872" t="str">
            <v>Not A &amp; G</v>
          </cell>
          <cell r="E1872">
            <v>5041</v>
          </cell>
          <cell r="F1872" t="str">
            <v>Dsbn Sup Svc/Trs West</v>
          </cell>
          <cell r="G1872" t="str">
            <v>NB</v>
          </cell>
          <cell r="H1872" t="str">
            <v>I</v>
          </cell>
          <cell r="I1872" t="str">
            <v>01XD8</v>
          </cell>
          <cell r="J1872" t="str">
            <v>CAD TECHNICIAN II</v>
          </cell>
          <cell r="K1872">
            <v>1</v>
          </cell>
          <cell r="L1872">
            <v>15.38</v>
          </cell>
          <cell r="M1872">
            <v>15.38</v>
          </cell>
          <cell r="N1872" t="str">
            <v>Spv/Sup</v>
          </cell>
          <cell r="O1872">
            <v>0</v>
          </cell>
          <cell r="P1872">
            <v>15.38</v>
          </cell>
          <cell r="Q1872">
            <v>0</v>
          </cell>
          <cell r="R1872">
            <v>0</v>
          </cell>
          <cell r="S1872">
            <v>0</v>
          </cell>
        </row>
        <row r="1873">
          <cell r="B1873" t="str">
            <v>Power Systems</v>
          </cell>
          <cell r="C1873">
            <v>578</v>
          </cell>
          <cell r="D1873" t="str">
            <v>Not A &amp; G</v>
          </cell>
          <cell r="E1873">
            <v>5041</v>
          </cell>
          <cell r="F1873" t="str">
            <v>Dsbn Sup Svc/Trs West</v>
          </cell>
          <cell r="G1873" t="str">
            <v>NB</v>
          </cell>
          <cell r="H1873" t="str">
            <v>I</v>
          </cell>
          <cell r="I1873" t="str">
            <v>01XD8</v>
          </cell>
          <cell r="J1873" t="str">
            <v>CAD TECHNICIAN II</v>
          </cell>
          <cell r="K1873">
            <v>1</v>
          </cell>
          <cell r="L1873">
            <v>15.88</v>
          </cell>
          <cell r="M1873">
            <v>15.88</v>
          </cell>
          <cell r="N1873" t="str">
            <v>Spv/Sup</v>
          </cell>
          <cell r="O1873">
            <v>0</v>
          </cell>
          <cell r="P1873">
            <v>15.88</v>
          </cell>
          <cell r="Q1873">
            <v>0</v>
          </cell>
          <cell r="R1873">
            <v>0</v>
          </cell>
          <cell r="S1873">
            <v>0</v>
          </cell>
        </row>
        <row r="1874">
          <cell r="B1874" t="str">
            <v>Power Systems</v>
          </cell>
          <cell r="C1874">
            <v>578</v>
          </cell>
          <cell r="D1874" t="str">
            <v>Not A &amp; G</v>
          </cell>
          <cell r="E1874">
            <v>5041</v>
          </cell>
          <cell r="F1874" t="str">
            <v>Dsbn Sup Svc/Trs West</v>
          </cell>
          <cell r="G1874" t="str">
            <v>NB</v>
          </cell>
          <cell r="H1874" t="str">
            <v>I</v>
          </cell>
          <cell r="I1874" t="str">
            <v>01XD8</v>
          </cell>
          <cell r="J1874" t="str">
            <v>CAD TECHNICIAN II</v>
          </cell>
          <cell r="K1874">
            <v>1</v>
          </cell>
          <cell r="L1874">
            <v>15.94</v>
          </cell>
          <cell r="M1874">
            <v>15.94</v>
          </cell>
          <cell r="N1874" t="str">
            <v>Spv/Sup</v>
          </cell>
          <cell r="O1874">
            <v>0</v>
          </cell>
          <cell r="P1874">
            <v>15.94</v>
          </cell>
          <cell r="Q1874">
            <v>0</v>
          </cell>
          <cell r="R1874">
            <v>0</v>
          </cell>
          <cell r="S1874">
            <v>0</v>
          </cell>
        </row>
        <row r="1875">
          <cell r="B1875" t="str">
            <v>Power Systems</v>
          </cell>
          <cell r="C1875">
            <v>578</v>
          </cell>
          <cell r="D1875" t="str">
            <v>Not A &amp; G</v>
          </cell>
          <cell r="E1875">
            <v>5041</v>
          </cell>
          <cell r="F1875" t="str">
            <v>Dsbn Sup Svc/Trs West</v>
          </cell>
          <cell r="G1875" t="str">
            <v>NB</v>
          </cell>
          <cell r="H1875" t="str">
            <v>I</v>
          </cell>
          <cell r="I1875" t="str">
            <v>01XD8</v>
          </cell>
          <cell r="J1875" t="str">
            <v>CAD TECHNICIAN II</v>
          </cell>
          <cell r="K1875">
            <v>1</v>
          </cell>
          <cell r="L1875">
            <v>16.25</v>
          </cell>
          <cell r="M1875">
            <v>16.25</v>
          </cell>
          <cell r="N1875" t="str">
            <v>Spv/Sup</v>
          </cell>
          <cell r="O1875">
            <v>0</v>
          </cell>
          <cell r="P1875">
            <v>16.25</v>
          </cell>
          <cell r="Q1875">
            <v>0</v>
          </cell>
          <cell r="R1875">
            <v>0</v>
          </cell>
          <cell r="S1875">
            <v>0</v>
          </cell>
        </row>
        <row r="1876">
          <cell r="B1876" t="str">
            <v>Power Systems</v>
          </cell>
          <cell r="C1876">
            <v>578</v>
          </cell>
          <cell r="D1876" t="str">
            <v>Not A &amp; G</v>
          </cell>
          <cell r="E1876">
            <v>5041</v>
          </cell>
          <cell r="F1876" t="str">
            <v>Dsbn Sup Svc/Trs West</v>
          </cell>
          <cell r="G1876" t="str">
            <v>NB</v>
          </cell>
          <cell r="H1876" t="str">
            <v>I</v>
          </cell>
          <cell r="I1876" t="str">
            <v>01XD8</v>
          </cell>
          <cell r="J1876" t="str">
            <v>CAD TECHNICIAN II</v>
          </cell>
          <cell r="K1876">
            <v>2</v>
          </cell>
          <cell r="L1876">
            <v>17.25</v>
          </cell>
          <cell r="M1876">
            <v>34.5</v>
          </cell>
          <cell r="N1876" t="str">
            <v>Spv/Sup</v>
          </cell>
          <cell r="O1876">
            <v>0</v>
          </cell>
          <cell r="P1876">
            <v>34.5</v>
          </cell>
          <cell r="Q1876">
            <v>0</v>
          </cell>
          <cell r="R1876">
            <v>0</v>
          </cell>
          <cell r="S1876">
            <v>0</v>
          </cell>
        </row>
        <row r="1877">
          <cell r="B1877" t="str">
            <v>Power Systems</v>
          </cell>
          <cell r="C1877">
            <v>578</v>
          </cell>
          <cell r="D1877" t="str">
            <v>Not A &amp; G</v>
          </cell>
          <cell r="E1877">
            <v>5041</v>
          </cell>
          <cell r="F1877" t="str">
            <v>Dsbn Sup Svc/Trs West</v>
          </cell>
          <cell r="G1877" t="str">
            <v>NB</v>
          </cell>
          <cell r="H1877" t="str">
            <v>I</v>
          </cell>
          <cell r="I1877" t="str">
            <v>01XD9</v>
          </cell>
          <cell r="J1877" t="str">
            <v>CAD TECHNICIAN I</v>
          </cell>
          <cell r="K1877">
            <v>1</v>
          </cell>
          <cell r="L1877">
            <v>21.35</v>
          </cell>
          <cell r="M1877">
            <v>21.35</v>
          </cell>
          <cell r="N1877" t="str">
            <v>Spv/Sup</v>
          </cell>
          <cell r="O1877">
            <v>0</v>
          </cell>
          <cell r="P1877">
            <v>21.35</v>
          </cell>
          <cell r="Q1877">
            <v>0</v>
          </cell>
          <cell r="R1877">
            <v>0</v>
          </cell>
          <cell r="S1877">
            <v>0</v>
          </cell>
        </row>
        <row r="1878">
          <cell r="B1878" t="str">
            <v>Power Systems</v>
          </cell>
          <cell r="C1878">
            <v>578</v>
          </cell>
          <cell r="D1878" t="str">
            <v>Not A &amp; G</v>
          </cell>
          <cell r="E1878">
            <v>5041</v>
          </cell>
          <cell r="F1878" t="str">
            <v>Dsbn Sup Svc/Trs West</v>
          </cell>
          <cell r="G1878" t="str">
            <v>NB</v>
          </cell>
          <cell r="H1878" t="str">
            <v>I</v>
          </cell>
          <cell r="I1878" t="str">
            <v>01XE1</v>
          </cell>
          <cell r="J1878" t="str">
            <v>SR CAD TECHNICIAN</v>
          </cell>
          <cell r="K1878">
            <v>1</v>
          </cell>
          <cell r="L1878">
            <v>21.88</v>
          </cell>
          <cell r="M1878">
            <v>21.88</v>
          </cell>
          <cell r="N1878" t="str">
            <v>Spv/Sup</v>
          </cell>
          <cell r="O1878">
            <v>0</v>
          </cell>
          <cell r="P1878">
            <v>21.88</v>
          </cell>
          <cell r="Q1878">
            <v>0</v>
          </cell>
          <cell r="R1878">
            <v>0</v>
          </cell>
          <cell r="S1878">
            <v>0</v>
          </cell>
        </row>
        <row r="1879">
          <cell r="B1879" t="str">
            <v>Power Systems</v>
          </cell>
          <cell r="C1879">
            <v>578</v>
          </cell>
          <cell r="D1879" t="str">
            <v>Not A &amp; G</v>
          </cell>
          <cell r="E1879">
            <v>5041</v>
          </cell>
          <cell r="F1879" t="str">
            <v>Dsbn Sup Svc/Trs West</v>
          </cell>
          <cell r="G1879" t="str">
            <v>NB</v>
          </cell>
          <cell r="H1879" t="str">
            <v>I</v>
          </cell>
          <cell r="I1879" t="str">
            <v>01XE6</v>
          </cell>
          <cell r="J1879" t="str">
            <v>SR DISTRIBUTION ENGINEERING TE</v>
          </cell>
          <cell r="K1879">
            <v>1</v>
          </cell>
          <cell r="L1879">
            <v>21.03</v>
          </cell>
          <cell r="M1879">
            <v>21.03</v>
          </cell>
          <cell r="N1879" t="str">
            <v>Spv/Sup</v>
          </cell>
          <cell r="O1879">
            <v>0</v>
          </cell>
          <cell r="P1879">
            <v>21.03</v>
          </cell>
          <cell r="Q1879">
            <v>0</v>
          </cell>
          <cell r="R1879">
            <v>0</v>
          </cell>
          <cell r="S1879">
            <v>0</v>
          </cell>
        </row>
        <row r="1880">
          <cell r="B1880" t="str">
            <v>Power Systems</v>
          </cell>
          <cell r="C1880">
            <v>578</v>
          </cell>
          <cell r="D1880" t="str">
            <v>Not A &amp; G</v>
          </cell>
          <cell r="E1880">
            <v>5041</v>
          </cell>
          <cell r="F1880" t="str">
            <v>Dsbn Sup Svc/Trs West</v>
          </cell>
          <cell r="G1880" t="str">
            <v>NB</v>
          </cell>
          <cell r="H1880" t="str">
            <v>I</v>
          </cell>
          <cell r="I1880" t="str">
            <v>01XU4</v>
          </cell>
          <cell r="J1880" t="str">
            <v>OPERATOR 2 -10%</v>
          </cell>
          <cell r="K1880">
            <v>1</v>
          </cell>
          <cell r="L1880">
            <v>15.94</v>
          </cell>
          <cell r="M1880">
            <v>15.94</v>
          </cell>
          <cell r="N1880" t="str">
            <v>Spv/Sup</v>
          </cell>
          <cell r="O1880">
            <v>0</v>
          </cell>
          <cell r="P1880">
            <v>15.94</v>
          </cell>
          <cell r="Q1880">
            <v>0</v>
          </cell>
          <cell r="R1880">
            <v>0</v>
          </cell>
          <cell r="S1880">
            <v>0</v>
          </cell>
        </row>
        <row r="1881">
          <cell r="B1881" t="str">
            <v>Power Systems</v>
          </cell>
          <cell r="C1881">
            <v>944</v>
          </cell>
          <cell r="D1881" t="str">
            <v>Not A &amp; G</v>
          </cell>
          <cell r="E1881">
            <v>9735</v>
          </cell>
          <cell r="F1881" t="str">
            <v>Protection &amp; Control - Central</v>
          </cell>
          <cell r="G1881" t="str">
            <v>XM</v>
          </cell>
          <cell r="H1881" t="str">
            <v>P</v>
          </cell>
          <cell r="I1881" t="str">
            <v>01DE5</v>
          </cell>
          <cell r="J1881" t="str">
            <v>PRINCIPAL ENGINEER</v>
          </cell>
          <cell r="K1881">
            <v>1</v>
          </cell>
          <cell r="L1881">
            <v>40.659999999999997</v>
          </cell>
          <cell r="M1881">
            <v>40.659999999999997</v>
          </cell>
          <cell r="N1881" t="str">
            <v>Spv/Sup</v>
          </cell>
          <cell r="O1881">
            <v>0</v>
          </cell>
          <cell r="P1881">
            <v>40.659999999999997</v>
          </cell>
          <cell r="Q1881">
            <v>0</v>
          </cell>
          <cell r="R1881">
            <v>0</v>
          </cell>
          <cell r="S1881">
            <v>0</v>
          </cell>
        </row>
        <row r="1882">
          <cell r="B1882" t="str">
            <v>Power Systems</v>
          </cell>
          <cell r="C1882">
            <v>944</v>
          </cell>
          <cell r="D1882" t="str">
            <v>Not A &amp; G</v>
          </cell>
          <cell r="E1882">
            <v>9735</v>
          </cell>
          <cell r="F1882" t="str">
            <v>Protection &amp; Control - Central</v>
          </cell>
          <cell r="G1882" t="str">
            <v>XM</v>
          </cell>
          <cell r="H1882" t="str">
            <v>S</v>
          </cell>
          <cell r="I1882" t="str">
            <v>01T41</v>
          </cell>
          <cell r="J1882" t="str">
            <v>PGD OPERATIONS LEADER I</v>
          </cell>
          <cell r="K1882">
            <v>1</v>
          </cell>
          <cell r="L1882">
            <v>45.08</v>
          </cell>
          <cell r="M1882">
            <v>45.08</v>
          </cell>
          <cell r="N1882" t="str">
            <v>Spv/Sup</v>
          </cell>
          <cell r="O1882">
            <v>0</v>
          </cell>
          <cell r="P1882">
            <v>45.08</v>
          </cell>
          <cell r="Q1882">
            <v>0</v>
          </cell>
          <cell r="R1882">
            <v>0</v>
          </cell>
          <cell r="S1882">
            <v>0</v>
          </cell>
        </row>
        <row r="1883">
          <cell r="B1883" t="str">
            <v>Power Systems</v>
          </cell>
          <cell r="C1883">
            <v>944</v>
          </cell>
          <cell r="D1883" t="str">
            <v>Not A &amp; G</v>
          </cell>
          <cell r="E1883">
            <v>9735</v>
          </cell>
          <cell r="F1883" t="str">
            <v>Protection &amp; Control - Central</v>
          </cell>
          <cell r="G1883" t="str">
            <v>XM</v>
          </cell>
          <cell r="H1883" t="str">
            <v>S</v>
          </cell>
          <cell r="I1883" t="str">
            <v>01T42</v>
          </cell>
          <cell r="J1883" t="str">
            <v>PGD OPERATIONS LEADER II</v>
          </cell>
          <cell r="K1883">
            <v>1</v>
          </cell>
          <cell r="L1883">
            <v>36.33</v>
          </cell>
          <cell r="M1883">
            <v>36.33</v>
          </cell>
          <cell r="N1883" t="str">
            <v>Spv/Sup</v>
          </cell>
          <cell r="O1883">
            <v>0</v>
          </cell>
          <cell r="P1883">
            <v>36.33</v>
          </cell>
          <cell r="Q1883">
            <v>0</v>
          </cell>
          <cell r="R1883">
            <v>0</v>
          </cell>
          <cell r="S1883">
            <v>0</v>
          </cell>
        </row>
        <row r="1884">
          <cell r="B1884" t="str">
            <v>Power Systems</v>
          </cell>
          <cell r="C1884">
            <v>944</v>
          </cell>
          <cell r="D1884" t="str">
            <v>Not A &amp; G</v>
          </cell>
          <cell r="E1884">
            <v>9735</v>
          </cell>
          <cell r="F1884" t="str">
            <v>Protection &amp; Control - Central</v>
          </cell>
          <cell r="G1884" t="str">
            <v>XM</v>
          </cell>
          <cell r="H1884" t="str">
            <v>S</v>
          </cell>
          <cell r="I1884" t="str">
            <v>01T42</v>
          </cell>
          <cell r="J1884" t="str">
            <v>PGD OPERATIONS LEADER II</v>
          </cell>
          <cell r="K1884">
            <v>1</v>
          </cell>
          <cell r="L1884">
            <v>40.86</v>
          </cell>
          <cell r="M1884">
            <v>40.86</v>
          </cell>
          <cell r="N1884" t="str">
            <v>Spv/Sup</v>
          </cell>
          <cell r="O1884">
            <v>0</v>
          </cell>
          <cell r="P1884">
            <v>40.86</v>
          </cell>
          <cell r="Q1884">
            <v>0</v>
          </cell>
          <cell r="R1884">
            <v>0</v>
          </cell>
          <cell r="S1884">
            <v>0</v>
          </cell>
        </row>
        <row r="1885">
          <cell r="B1885" t="str">
            <v>Power Systems</v>
          </cell>
          <cell r="C1885">
            <v>944</v>
          </cell>
          <cell r="D1885" t="str">
            <v>Not A &amp; G</v>
          </cell>
          <cell r="E1885">
            <v>9735</v>
          </cell>
          <cell r="F1885" t="str">
            <v>Protection &amp; Control - Central</v>
          </cell>
          <cell r="G1885" t="str">
            <v>XM</v>
          </cell>
          <cell r="H1885" t="str">
            <v>S</v>
          </cell>
          <cell r="I1885" t="str">
            <v>01T5T</v>
          </cell>
          <cell r="J1885" t="str">
            <v>PROTECTION &amp; CONTROL FIELD SUP</v>
          </cell>
          <cell r="K1885">
            <v>1</v>
          </cell>
          <cell r="L1885">
            <v>41.31</v>
          </cell>
          <cell r="M1885">
            <v>41.31</v>
          </cell>
          <cell r="N1885" t="str">
            <v>Spv/Sup</v>
          </cell>
          <cell r="O1885">
            <v>0</v>
          </cell>
          <cell r="P1885">
            <v>41.31</v>
          </cell>
          <cell r="Q1885">
            <v>0</v>
          </cell>
          <cell r="R1885">
            <v>0</v>
          </cell>
          <cell r="S1885">
            <v>0</v>
          </cell>
        </row>
        <row r="1886">
          <cell r="B1886" t="str">
            <v>Power Systems</v>
          </cell>
          <cell r="C1886">
            <v>944</v>
          </cell>
          <cell r="D1886" t="str">
            <v>Not A &amp; G</v>
          </cell>
          <cell r="E1886">
            <v>9735</v>
          </cell>
          <cell r="F1886" t="str">
            <v>Protection &amp; Control - Central</v>
          </cell>
          <cell r="G1886" t="str">
            <v>XM</v>
          </cell>
          <cell r="H1886" t="str">
            <v>I</v>
          </cell>
          <cell r="I1886" t="str">
            <v>01TB6</v>
          </cell>
          <cell r="J1886" t="str">
            <v>ENGINEER II POWER DELIVERY</v>
          </cell>
          <cell r="K1886">
            <v>1</v>
          </cell>
          <cell r="L1886">
            <v>26.25</v>
          </cell>
          <cell r="M1886">
            <v>26.25</v>
          </cell>
          <cell r="N1886" t="str">
            <v>Spv/Sup</v>
          </cell>
          <cell r="O1886">
            <v>0</v>
          </cell>
          <cell r="P1886">
            <v>26.25</v>
          </cell>
          <cell r="Q1886">
            <v>0</v>
          </cell>
          <cell r="R1886">
            <v>0</v>
          </cell>
          <cell r="S1886">
            <v>0</v>
          </cell>
        </row>
        <row r="1887">
          <cell r="B1887" t="str">
            <v>Power Systems</v>
          </cell>
          <cell r="C1887">
            <v>944</v>
          </cell>
          <cell r="D1887" t="str">
            <v>Not A &amp; G</v>
          </cell>
          <cell r="E1887">
            <v>9735</v>
          </cell>
          <cell r="F1887" t="str">
            <v>Protection &amp; Control - Central</v>
          </cell>
          <cell r="G1887" t="str">
            <v>XM</v>
          </cell>
          <cell r="H1887" t="str">
            <v>I</v>
          </cell>
          <cell r="I1887" t="str">
            <v>01TB6</v>
          </cell>
          <cell r="J1887" t="str">
            <v>ENGINEER II POWER DELIVERY</v>
          </cell>
          <cell r="K1887">
            <v>1</v>
          </cell>
          <cell r="L1887">
            <v>28.75</v>
          </cell>
          <cell r="M1887">
            <v>28.75</v>
          </cell>
          <cell r="N1887" t="str">
            <v>Spv/Sup</v>
          </cell>
          <cell r="O1887">
            <v>0</v>
          </cell>
          <cell r="P1887">
            <v>28.75</v>
          </cell>
          <cell r="Q1887">
            <v>0</v>
          </cell>
          <cell r="R1887">
            <v>0</v>
          </cell>
          <cell r="S1887">
            <v>0</v>
          </cell>
        </row>
        <row r="1888">
          <cell r="B1888" t="str">
            <v>Power Systems</v>
          </cell>
          <cell r="C1888">
            <v>944</v>
          </cell>
          <cell r="D1888" t="str">
            <v>Not A &amp; G</v>
          </cell>
          <cell r="E1888">
            <v>9735</v>
          </cell>
          <cell r="F1888" t="str">
            <v>Protection &amp; Control - Central</v>
          </cell>
          <cell r="G1888" t="str">
            <v>XM</v>
          </cell>
          <cell r="H1888" t="str">
            <v>I</v>
          </cell>
          <cell r="I1888" t="str">
            <v>01TJ5</v>
          </cell>
          <cell r="J1888" t="str">
            <v>SR ENGINEER POWER DELIVERY</v>
          </cell>
          <cell r="K1888">
            <v>1</v>
          </cell>
          <cell r="L1888">
            <v>35.46</v>
          </cell>
          <cell r="M1888">
            <v>35.46</v>
          </cell>
          <cell r="N1888" t="str">
            <v>Spv/Sup</v>
          </cell>
          <cell r="O1888">
            <v>0</v>
          </cell>
          <cell r="P1888">
            <v>35.46</v>
          </cell>
          <cell r="Q1888">
            <v>0</v>
          </cell>
          <cell r="R1888">
            <v>0</v>
          </cell>
          <cell r="S1888">
            <v>0</v>
          </cell>
        </row>
        <row r="1889">
          <cell r="B1889" t="str">
            <v>Power Systems</v>
          </cell>
          <cell r="C1889">
            <v>944</v>
          </cell>
          <cell r="D1889" t="str">
            <v>Not A &amp; G</v>
          </cell>
          <cell r="E1889">
            <v>9735</v>
          </cell>
          <cell r="F1889" t="str">
            <v>Protection &amp; Control - Central</v>
          </cell>
          <cell r="G1889" t="str">
            <v>XM</v>
          </cell>
          <cell r="H1889" t="str">
            <v>I</v>
          </cell>
          <cell r="I1889" t="str">
            <v>01TJ5</v>
          </cell>
          <cell r="J1889" t="str">
            <v>SR ENGINEER POWER DELIVERY</v>
          </cell>
          <cell r="K1889">
            <v>1</v>
          </cell>
          <cell r="L1889">
            <v>35.58</v>
          </cell>
          <cell r="M1889">
            <v>35.58</v>
          </cell>
          <cell r="N1889" t="str">
            <v>Spv/Sup</v>
          </cell>
          <cell r="O1889">
            <v>0</v>
          </cell>
          <cell r="P1889">
            <v>35.58</v>
          </cell>
          <cell r="Q1889">
            <v>0</v>
          </cell>
          <cell r="R1889">
            <v>0</v>
          </cell>
          <cell r="S1889">
            <v>0</v>
          </cell>
        </row>
        <row r="1890">
          <cell r="B1890" t="str">
            <v>Power Systems</v>
          </cell>
          <cell r="C1890">
            <v>944</v>
          </cell>
          <cell r="D1890" t="str">
            <v>Not A &amp; G</v>
          </cell>
          <cell r="E1890">
            <v>9735</v>
          </cell>
          <cell r="F1890" t="str">
            <v>Protection &amp; Control - Central</v>
          </cell>
          <cell r="G1890" t="str">
            <v>XM</v>
          </cell>
          <cell r="H1890" t="str">
            <v>I</v>
          </cell>
          <cell r="I1890" t="str">
            <v>01TJ5</v>
          </cell>
          <cell r="J1890" t="str">
            <v>SR ENGINEER POWER DELIVERY</v>
          </cell>
          <cell r="K1890">
            <v>1</v>
          </cell>
          <cell r="L1890">
            <v>36.04</v>
          </cell>
          <cell r="M1890">
            <v>36.04</v>
          </cell>
          <cell r="N1890" t="str">
            <v>Spv/Sup</v>
          </cell>
          <cell r="O1890">
            <v>0</v>
          </cell>
          <cell r="P1890">
            <v>36.04</v>
          </cell>
          <cell r="Q1890">
            <v>0</v>
          </cell>
          <cell r="R1890">
            <v>0</v>
          </cell>
          <cell r="S1890">
            <v>0</v>
          </cell>
        </row>
        <row r="1891">
          <cell r="B1891" t="str">
            <v>Power Systems</v>
          </cell>
          <cell r="C1891">
            <v>944</v>
          </cell>
          <cell r="D1891" t="str">
            <v>Not A &amp; G</v>
          </cell>
          <cell r="E1891">
            <v>9735</v>
          </cell>
          <cell r="F1891" t="str">
            <v>Protection &amp; Control - Central</v>
          </cell>
          <cell r="G1891" t="str">
            <v>XM</v>
          </cell>
          <cell r="H1891" t="str">
            <v>I</v>
          </cell>
          <cell r="I1891" t="str">
            <v>01TJ5</v>
          </cell>
          <cell r="J1891" t="str">
            <v>SR ENGINEER POWER DELIVERY</v>
          </cell>
          <cell r="K1891">
            <v>1</v>
          </cell>
          <cell r="L1891">
            <v>36.450000000000003</v>
          </cell>
          <cell r="M1891">
            <v>36.450000000000003</v>
          </cell>
          <cell r="N1891" t="str">
            <v>Spv/Sup</v>
          </cell>
          <cell r="O1891">
            <v>0</v>
          </cell>
          <cell r="P1891">
            <v>36.450000000000003</v>
          </cell>
          <cell r="Q1891">
            <v>0</v>
          </cell>
          <cell r="R1891">
            <v>0</v>
          </cell>
          <cell r="S1891">
            <v>0</v>
          </cell>
        </row>
        <row r="1892">
          <cell r="B1892" t="str">
            <v>Power Systems</v>
          </cell>
          <cell r="C1892">
            <v>944</v>
          </cell>
          <cell r="D1892" t="str">
            <v>Not A &amp; G</v>
          </cell>
          <cell r="E1892">
            <v>9735</v>
          </cell>
          <cell r="F1892" t="str">
            <v>Protection &amp; Control - Central</v>
          </cell>
          <cell r="G1892" t="str">
            <v>XM</v>
          </cell>
          <cell r="H1892" t="str">
            <v>I</v>
          </cell>
          <cell r="I1892" t="str">
            <v>01TJ5</v>
          </cell>
          <cell r="J1892" t="str">
            <v>SR ENGINEER POWER DELIVERY</v>
          </cell>
          <cell r="K1892">
            <v>1</v>
          </cell>
          <cell r="L1892">
            <v>37.08</v>
          </cell>
          <cell r="M1892">
            <v>37.08</v>
          </cell>
          <cell r="N1892" t="str">
            <v>Spv/Sup</v>
          </cell>
          <cell r="O1892">
            <v>0</v>
          </cell>
          <cell r="P1892">
            <v>37.08</v>
          </cell>
          <cell r="Q1892">
            <v>0</v>
          </cell>
          <cell r="R1892">
            <v>0</v>
          </cell>
          <cell r="S1892">
            <v>0</v>
          </cell>
        </row>
        <row r="1893">
          <cell r="B1893" t="str">
            <v>Power Systems</v>
          </cell>
          <cell r="C1893">
            <v>944</v>
          </cell>
          <cell r="D1893" t="str">
            <v>Not A &amp; G</v>
          </cell>
          <cell r="E1893">
            <v>9735</v>
          </cell>
          <cell r="F1893" t="str">
            <v>Protection &amp; Control - Central</v>
          </cell>
          <cell r="G1893" t="str">
            <v>XM</v>
          </cell>
          <cell r="H1893" t="str">
            <v>I</v>
          </cell>
          <cell r="I1893" t="str">
            <v>01TJ5</v>
          </cell>
          <cell r="J1893" t="str">
            <v>SR ENGINEER POWER DELIVERY</v>
          </cell>
          <cell r="K1893">
            <v>1</v>
          </cell>
          <cell r="L1893">
            <v>38.19</v>
          </cell>
          <cell r="M1893">
            <v>38.19</v>
          </cell>
          <cell r="N1893" t="str">
            <v>Spv/Sup</v>
          </cell>
          <cell r="O1893">
            <v>0</v>
          </cell>
          <cell r="P1893">
            <v>38.19</v>
          </cell>
          <cell r="Q1893">
            <v>0</v>
          </cell>
          <cell r="R1893">
            <v>0</v>
          </cell>
          <cell r="S1893">
            <v>0</v>
          </cell>
        </row>
        <row r="1894">
          <cell r="B1894" t="str">
            <v>Power Systems</v>
          </cell>
          <cell r="C1894">
            <v>944</v>
          </cell>
          <cell r="D1894" t="str">
            <v>Not A &amp; G</v>
          </cell>
          <cell r="E1894">
            <v>9735</v>
          </cell>
          <cell r="F1894" t="str">
            <v>Protection &amp; Control - Central</v>
          </cell>
          <cell r="G1894" t="str">
            <v>XM</v>
          </cell>
          <cell r="H1894" t="str">
            <v>I</v>
          </cell>
          <cell r="I1894" t="str">
            <v>01TK5</v>
          </cell>
          <cell r="J1894" t="str">
            <v>ENGINEER I POWER DELIVERY</v>
          </cell>
          <cell r="K1894">
            <v>1</v>
          </cell>
          <cell r="L1894">
            <v>30.63</v>
          </cell>
          <cell r="M1894">
            <v>30.63</v>
          </cell>
          <cell r="N1894" t="str">
            <v>Spv/Sup</v>
          </cell>
          <cell r="O1894">
            <v>0</v>
          </cell>
          <cell r="P1894">
            <v>30.63</v>
          </cell>
          <cell r="Q1894">
            <v>0</v>
          </cell>
          <cell r="R1894">
            <v>0</v>
          </cell>
          <cell r="S1894">
            <v>0</v>
          </cell>
        </row>
        <row r="1895">
          <cell r="B1895" t="str">
            <v>Power Systems</v>
          </cell>
          <cell r="C1895">
            <v>944</v>
          </cell>
          <cell r="D1895" t="str">
            <v>Not A &amp; G</v>
          </cell>
          <cell r="E1895">
            <v>9735</v>
          </cell>
          <cell r="F1895" t="str">
            <v>Protection &amp; Control - Central</v>
          </cell>
          <cell r="G1895" t="str">
            <v>XM</v>
          </cell>
          <cell r="H1895" t="str">
            <v>I</v>
          </cell>
          <cell r="I1895" t="str">
            <v>01TK5</v>
          </cell>
          <cell r="J1895" t="str">
            <v>ENGINEER I POWER DELIVERY</v>
          </cell>
          <cell r="K1895">
            <v>1</v>
          </cell>
          <cell r="L1895">
            <v>32.11</v>
          </cell>
          <cell r="M1895">
            <v>32.11</v>
          </cell>
          <cell r="N1895" t="str">
            <v>Spv/Sup</v>
          </cell>
          <cell r="O1895">
            <v>0</v>
          </cell>
          <cell r="P1895">
            <v>32.11</v>
          </cell>
          <cell r="Q1895">
            <v>0</v>
          </cell>
          <cell r="R1895">
            <v>0</v>
          </cell>
          <cell r="S1895">
            <v>0</v>
          </cell>
        </row>
        <row r="1896">
          <cell r="B1896" t="str">
            <v>Power Systems</v>
          </cell>
          <cell r="C1896">
            <v>944</v>
          </cell>
          <cell r="D1896" t="str">
            <v>Not A &amp; G</v>
          </cell>
          <cell r="E1896">
            <v>9735</v>
          </cell>
          <cell r="F1896" t="str">
            <v>Protection &amp; Control - Central</v>
          </cell>
          <cell r="G1896" t="str">
            <v>XM</v>
          </cell>
          <cell r="H1896" t="str">
            <v>I</v>
          </cell>
          <cell r="I1896" t="str">
            <v>01TK5</v>
          </cell>
          <cell r="J1896" t="str">
            <v>ENGINEER I POWER DELIVERY</v>
          </cell>
          <cell r="K1896">
            <v>1</v>
          </cell>
          <cell r="L1896">
            <v>33</v>
          </cell>
          <cell r="M1896">
            <v>33</v>
          </cell>
          <cell r="N1896" t="str">
            <v>Spv/Sup</v>
          </cell>
          <cell r="O1896">
            <v>0</v>
          </cell>
          <cell r="P1896">
            <v>33</v>
          </cell>
          <cell r="Q1896">
            <v>0</v>
          </cell>
          <cell r="R1896">
            <v>0</v>
          </cell>
          <cell r="S1896">
            <v>0</v>
          </cell>
        </row>
        <row r="1897">
          <cell r="B1897" t="str">
            <v>Power Systems</v>
          </cell>
          <cell r="C1897">
            <v>945</v>
          </cell>
          <cell r="D1897" t="str">
            <v>Not A &amp; G</v>
          </cell>
          <cell r="E1897">
            <v>9728</v>
          </cell>
          <cell r="F1897" t="str">
            <v>Protection &amp; Control - West</v>
          </cell>
          <cell r="G1897" t="str">
            <v>XM</v>
          </cell>
          <cell r="H1897" t="str">
            <v>P</v>
          </cell>
          <cell r="I1897" t="str">
            <v>01DE5</v>
          </cell>
          <cell r="J1897" t="str">
            <v>PRINCIPAL ENGINEER</v>
          </cell>
          <cell r="K1897">
            <v>1</v>
          </cell>
          <cell r="L1897">
            <v>39.909999999999997</v>
          </cell>
          <cell r="M1897">
            <v>39.909999999999997</v>
          </cell>
          <cell r="N1897" t="str">
            <v>Spv/Sup</v>
          </cell>
          <cell r="O1897">
            <v>0</v>
          </cell>
          <cell r="P1897">
            <v>39.909999999999997</v>
          </cell>
          <cell r="Q1897">
            <v>0</v>
          </cell>
          <cell r="R1897">
            <v>0</v>
          </cell>
          <cell r="S1897">
            <v>0</v>
          </cell>
        </row>
        <row r="1898">
          <cell r="B1898" t="str">
            <v>Power Systems</v>
          </cell>
          <cell r="C1898">
            <v>945</v>
          </cell>
          <cell r="D1898" t="str">
            <v>Not A &amp; G</v>
          </cell>
          <cell r="E1898">
            <v>9728</v>
          </cell>
          <cell r="F1898" t="str">
            <v>Protection &amp; Control - West</v>
          </cell>
          <cell r="G1898" t="str">
            <v>XM</v>
          </cell>
          <cell r="H1898" t="str">
            <v>P</v>
          </cell>
          <cell r="I1898" t="str">
            <v>01DE5</v>
          </cell>
          <cell r="J1898" t="str">
            <v>PRINCIPAL ENGINEER</v>
          </cell>
          <cell r="K1898">
            <v>1</v>
          </cell>
          <cell r="L1898">
            <v>40.15</v>
          </cell>
          <cell r="M1898">
            <v>40.15</v>
          </cell>
          <cell r="N1898" t="str">
            <v>Spv/Sup</v>
          </cell>
          <cell r="O1898">
            <v>0</v>
          </cell>
          <cell r="P1898">
            <v>40.15</v>
          </cell>
          <cell r="Q1898">
            <v>0</v>
          </cell>
          <cell r="R1898">
            <v>0</v>
          </cell>
          <cell r="S1898">
            <v>0</v>
          </cell>
        </row>
        <row r="1899">
          <cell r="B1899" t="str">
            <v>Power Systems</v>
          </cell>
          <cell r="C1899">
            <v>945</v>
          </cell>
          <cell r="D1899" t="str">
            <v>Not A &amp; G</v>
          </cell>
          <cell r="E1899">
            <v>9728</v>
          </cell>
          <cell r="F1899" t="str">
            <v>Protection &amp; Control - West</v>
          </cell>
          <cell r="G1899" t="str">
            <v>XM</v>
          </cell>
          <cell r="H1899" t="str">
            <v>S</v>
          </cell>
          <cell r="I1899" t="str">
            <v>01T41</v>
          </cell>
          <cell r="J1899" t="str">
            <v>PGD OPERATIONS LEADER I</v>
          </cell>
          <cell r="K1899">
            <v>1</v>
          </cell>
          <cell r="L1899">
            <v>46.25</v>
          </cell>
          <cell r="M1899">
            <v>46.25</v>
          </cell>
          <cell r="N1899" t="str">
            <v>Spv/Sup</v>
          </cell>
          <cell r="O1899">
            <v>0</v>
          </cell>
          <cell r="P1899">
            <v>46.25</v>
          </cell>
          <cell r="Q1899">
            <v>0</v>
          </cell>
          <cell r="R1899">
            <v>0</v>
          </cell>
          <cell r="S1899">
            <v>0</v>
          </cell>
        </row>
        <row r="1900">
          <cell r="B1900" t="str">
            <v>Power Systems</v>
          </cell>
          <cell r="C1900">
            <v>945</v>
          </cell>
          <cell r="D1900" t="str">
            <v>Not A &amp; G</v>
          </cell>
          <cell r="E1900">
            <v>9728</v>
          </cell>
          <cell r="F1900" t="str">
            <v>Protection &amp; Control - West</v>
          </cell>
          <cell r="G1900" t="str">
            <v>XM</v>
          </cell>
          <cell r="H1900" t="str">
            <v>I</v>
          </cell>
          <cell r="I1900" t="str">
            <v>01TH6</v>
          </cell>
          <cell r="J1900" t="str">
            <v>ASSOCIATE ENGINEER POWER DELIV</v>
          </cell>
          <cell r="K1900">
            <v>1</v>
          </cell>
          <cell r="L1900">
            <v>24.04</v>
          </cell>
          <cell r="M1900">
            <v>24.04</v>
          </cell>
          <cell r="N1900" t="str">
            <v>Spv/Sup</v>
          </cell>
          <cell r="O1900">
            <v>0</v>
          </cell>
          <cell r="P1900">
            <v>24.04</v>
          </cell>
          <cell r="Q1900">
            <v>0</v>
          </cell>
          <cell r="R1900">
            <v>0</v>
          </cell>
          <cell r="S1900">
            <v>0</v>
          </cell>
        </row>
        <row r="1901">
          <cell r="B1901" t="str">
            <v>Power Systems</v>
          </cell>
          <cell r="C1901">
            <v>945</v>
          </cell>
          <cell r="D1901" t="str">
            <v>Not A &amp; G</v>
          </cell>
          <cell r="E1901">
            <v>9728</v>
          </cell>
          <cell r="F1901" t="str">
            <v>Protection &amp; Control - West</v>
          </cell>
          <cell r="G1901" t="str">
            <v>XM</v>
          </cell>
          <cell r="H1901" t="str">
            <v>I</v>
          </cell>
          <cell r="I1901" t="str">
            <v>01TH6</v>
          </cell>
          <cell r="J1901" t="str">
            <v>ASSOCIATE ENGINEER POWER DELIV</v>
          </cell>
          <cell r="K1901">
            <v>2</v>
          </cell>
          <cell r="L1901">
            <v>24.05</v>
          </cell>
          <cell r="M1901">
            <v>48.1</v>
          </cell>
          <cell r="N1901" t="str">
            <v>Spv/Sup</v>
          </cell>
          <cell r="O1901">
            <v>0</v>
          </cell>
          <cell r="P1901">
            <v>48.1</v>
          </cell>
          <cell r="Q1901">
            <v>0</v>
          </cell>
          <cell r="R1901">
            <v>0</v>
          </cell>
          <cell r="S1901">
            <v>0</v>
          </cell>
        </row>
        <row r="1902">
          <cell r="B1902" t="str">
            <v>Power Systems</v>
          </cell>
          <cell r="C1902">
            <v>945</v>
          </cell>
          <cell r="D1902" t="str">
            <v>Not A &amp; G</v>
          </cell>
          <cell r="E1902">
            <v>9728</v>
          </cell>
          <cell r="F1902" t="str">
            <v>Protection &amp; Control - West</v>
          </cell>
          <cell r="G1902" t="str">
            <v>XM</v>
          </cell>
          <cell r="H1902" t="str">
            <v>I</v>
          </cell>
          <cell r="I1902" t="str">
            <v>01TJ5</v>
          </cell>
          <cell r="J1902" t="str">
            <v>SR ENGINEER POWER DELIVERY</v>
          </cell>
          <cell r="K1902">
            <v>2</v>
          </cell>
          <cell r="L1902">
            <v>36.18</v>
          </cell>
          <cell r="M1902">
            <v>72.36</v>
          </cell>
          <cell r="N1902" t="str">
            <v>Spv/Sup</v>
          </cell>
          <cell r="O1902">
            <v>0</v>
          </cell>
          <cell r="P1902">
            <v>72.36</v>
          </cell>
          <cell r="Q1902">
            <v>0</v>
          </cell>
          <cell r="R1902">
            <v>0</v>
          </cell>
          <cell r="S1902">
            <v>0</v>
          </cell>
        </row>
        <row r="1903">
          <cell r="B1903" t="str">
            <v>Power Systems</v>
          </cell>
          <cell r="C1903">
            <v>945</v>
          </cell>
          <cell r="D1903" t="str">
            <v>Not A &amp; G</v>
          </cell>
          <cell r="E1903">
            <v>9728</v>
          </cell>
          <cell r="F1903" t="str">
            <v>Protection &amp; Control - West</v>
          </cell>
          <cell r="G1903" t="str">
            <v>XM</v>
          </cell>
          <cell r="H1903" t="str">
            <v>I</v>
          </cell>
          <cell r="I1903" t="str">
            <v>01TJ5</v>
          </cell>
          <cell r="J1903" t="str">
            <v>SR ENGINEER POWER DELIVERY</v>
          </cell>
          <cell r="K1903">
            <v>1</v>
          </cell>
          <cell r="L1903">
            <v>36.5</v>
          </cell>
          <cell r="M1903">
            <v>36.5</v>
          </cell>
          <cell r="N1903" t="str">
            <v>Spv/Sup</v>
          </cell>
          <cell r="O1903">
            <v>0</v>
          </cell>
          <cell r="P1903">
            <v>36.5</v>
          </cell>
          <cell r="Q1903">
            <v>0</v>
          </cell>
          <cell r="R1903">
            <v>0</v>
          </cell>
          <cell r="S1903">
            <v>0</v>
          </cell>
        </row>
        <row r="1904">
          <cell r="B1904" t="str">
            <v>Power Systems</v>
          </cell>
          <cell r="C1904">
            <v>945</v>
          </cell>
          <cell r="D1904" t="str">
            <v>Not A &amp; G</v>
          </cell>
          <cell r="E1904">
            <v>9728</v>
          </cell>
          <cell r="F1904" t="str">
            <v>Protection &amp; Control - West</v>
          </cell>
          <cell r="G1904" t="str">
            <v>XM</v>
          </cell>
          <cell r="H1904" t="str">
            <v>I</v>
          </cell>
          <cell r="I1904" t="str">
            <v>01TJ5</v>
          </cell>
          <cell r="J1904" t="str">
            <v>SR ENGINEER POWER DELIVERY</v>
          </cell>
          <cell r="K1904">
            <v>1</v>
          </cell>
          <cell r="L1904">
            <v>38.049999999999997</v>
          </cell>
          <cell r="M1904">
            <v>38.049999999999997</v>
          </cell>
          <cell r="N1904" t="str">
            <v>Spv/Sup</v>
          </cell>
          <cell r="O1904">
            <v>0</v>
          </cell>
          <cell r="P1904">
            <v>38.049999999999997</v>
          </cell>
          <cell r="Q1904">
            <v>0</v>
          </cell>
          <cell r="R1904">
            <v>0</v>
          </cell>
          <cell r="S1904">
            <v>0</v>
          </cell>
        </row>
        <row r="1905">
          <cell r="B1905" t="str">
            <v>Power Systems</v>
          </cell>
          <cell r="C1905">
            <v>945</v>
          </cell>
          <cell r="D1905" t="str">
            <v>Not A &amp; G</v>
          </cell>
          <cell r="E1905">
            <v>9728</v>
          </cell>
          <cell r="F1905" t="str">
            <v>Protection &amp; Control - West</v>
          </cell>
          <cell r="G1905" t="str">
            <v>XM</v>
          </cell>
          <cell r="H1905" t="str">
            <v>I</v>
          </cell>
          <cell r="I1905" t="str">
            <v>01TK5</v>
          </cell>
          <cell r="J1905" t="str">
            <v>ENGINEER I POWER DELIVERY</v>
          </cell>
          <cell r="K1905">
            <v>1</v>
          </cell>
          <cell r="L1905">
            <v>29.74</v>
          </cell>
          <cell r="M1905">
            <v>29.74</v>
          </cell>
          <cell r="N1905" t="str">
            <v>Spv/Sup</v>
          </cell>
          <cell r="O1905">
            <v>0</v>
          </cell>
          <cell r="P1905">
            <v>29.74</v>
          </cell>
          <cell r="Q1905">
            <v>0</v>
          </cell>
          <cell r="R1905">
            <v>0</v>
          </cell>
          <cell r="S1905">
            <v>0</v>
          </cell>
        </row>
        <row r="1906">
          <cell r="B1906" t="str">
            <v>Power Systems</v>
          </cell>
          <cell r="C1906">
            <v>945</v>
          </cell>
          <cell r="D1906" t="str">
            <v>Not A &amp; G</v>
          </cell>
          <cell r="E1906">
            <v>9728</v>
          </cell>
          <cell r="F1906" t="str">
            <v>Protection &amp; Control - West</v>
          </cell>
          <cell r="G1906" t="str">
            <v>XM</v>
          </cell>
          <cell r="H1906" t="str">
            <v>I</v>
          </cell>
          <cell r="I1906" t="str">
            <v>01TK5</v>
          </cell>
          <cell r="J1906" t="str">
            <v>ENGINEER I POWER DELIVERY</v>
          </cell>
          <cell r="K1906">
            <v>1</v>
          </cell>
          <cell r="L1906">
            <v>30.69</v>
          </cell>
          <cell r="M1906">
            <v>30.69</v>
          </cell>
          <cell r="N1906" t="str">
            <v>Spv/Sup</v>
          </cell>
          <cell r="O1906">
            <v>0</v>
          </cell>
          <cell r="P1906">
            <v>30.69</v>
          </cell>
          <cell r="Q1906">
            <v>0</v>
          </cell>
          <cell r="R1906">
            <v>0</v>
          </cell>
          <cell r="S1906">
            <v>0</v>
          </cell>
        </row>
        <row r="1907">
          <cell r="B1907" t="str">
            <v>Power Systems</v>
          </cell>
          <cell r="C1907">
            <v>947</v>
          </cell>
          <cell r="D1907" t="str">
            <v>Not A &amp; G</v>
          </cell>
          <cell r="E1907">
            <v>9727</v>
          </cell>
          <cell r="F1907" t="str">
            <v>Prot &amp; Cntrl - Ft Laud</v>
          </cell>
          <cell r="G1907" t="str">
            <v>XM</v>
          </cell>
          <cell r="H1907" t="str">
            <v>P</v>
          </cell>
          <cell r="I1907" t="str">
            <v>01DE5</v>
          </cell>
          <cell r="J1907" t="str">
            <v>PRINCIPAL ENGINEER</v>
          </cell>
          <cell r="K1907">
            <v>1</v>
          </cell>
          <cell r="L1907">
            <v>42.33</v>
          </cell>
          <cell r="M1907">
            <v>42.33</v>
          </cell>
          <cell r="N1907" t="str">
            <v>Spv/Sup</v>
          </cell>
          <cell r="O1907">
            <v>0</v>
          </cell>
          <cell r="P1907">
            <v>42.33</v>
          </cell>
          <cell r="Q1907">
            <v>0</v>
          </cell>
          <cell r="R1907">
            <v>0</v>
          </cell>
          <cell r="S1907">
            <v>0</v>
          </cell>
        </row>
        <row r="1908">
          <cell r="B1908" t="str">
            <v>Power Systems</v>
          </cell>
          <cell r="C1908">
            <v>947</v>
          </cell>
          <cell r="D1908" t="str">
            <v>Not A &amp; G</v>
          </cell>
          <cell r="E1908">
            <v>9727</v>
          </cell>
          <cell r="F1908" t="str">
            <v>Prot &amp; Cntrl - Ft Laud</v>
          </cell>
          <cell r="G1908" t="str">
            <v>XM</v>
          </cell>
          <cell r="H1908" t="str">
            <v>I</v>
          </cell>
          <cell r="I1908" t="str">
            <v>01T26</v>
          </cell>
          <cell r="J1908" t="str">
            <v>PROTECTION &amp; CONTROL SPECIALIS</v>
          </cell>
          <cell r="K1908">
            <v>1</v>
          </cell>
          <cell r="L1908">
            <v>26.89</v>
          </cell>
          <cell r="M1908">
            <v>26.89</v>
          </cell>
          <cell r="N1908" t="str">
            <v>Spv/Sup</v>
          </cell>
          <cell r="O1908">
            <v>0</v>
          </cell>
          <cell r="P1908">
            <v>26.89</v>
          </cell>
          <cell r="Q1908">
            <v>0</v>
          </cell>
          <cell r="R1908">
            <v>0</v>
          </cell>
          <cell r="S1908">
            <v>0</v>
          </cell>
        </row>
        <row r="1909">
          <cell r="B1909" t="str">
            <v>Power Systems</v>
          </cell>
          <cell r="C1909">
            <v>947</v>
          </cell>
          <cell r="D1909" t="str">
            <v>Not A &amp; G</v>
          </cell>
          <cell r="E1909">
            <v>9727</v>
          </cell>
          <cell r="F1909" t="str">
            <v>Prot &amp; Cntrl - Ft Laud</v>
          </cell>
          <cell r="G1909" t="str">
            <v>XM</v>
          </cell>
          <cell r="H1909" t="str">
            <v>I</v>
          </cell>
          <cell r="I1909" t="str">
            <v>01TB6</v>
          </cell>
          <cell r="J1909" t="str">
            <v>ENGINEER II POWER DELIVERY</v>
          </cell>
          <cell r="K1909">
            <v>1</v>
          </cell>
          <cell r="L1909">
            <v>25.73</v>
          </cell>
          <cell r="M1909">
            <v>25.73</v>
          </cell>
          <cell r="N1909" t="str">
            <v>Spv/Sup</v>
          </cell>
          <cell r="O1909">
            <v>0</v>
          </cell>
          <cell r="P1909">
            <v>25.73</v>
          </cell>
          <cell r="Q1909">
            <v>0</v>
          </cell>
          <cell r="R1909">
            <v>0</v>
          </cell>
          <cell r="S1909">
            <v>0</v>
          </cell>
        </row>
        <row r="1910">
          <cell r="B1910" t="str">
            <v>Power Systems</v>
          </cell>
          <cell r="C1910">
            <v>947</v>
          </cell>
          <cell r="D1910" t="str">
            <v>Not A &amp; G</v>
          </cell>
          <cell r="E1910">
            <v>9727</v>
          </cell>
          <cell r="F1910" t="str">
            <v>Prot &amp; Cntrl - Ft Laud</v>
          </cell>
          <cell r="G1910" t="str">
            <v>XM</v>
          </cell>
          <cell r="H1910" t="str">
            <v>I</v>
          </cell>
          <cell r="I1910" t="str">
            <v>01TB6</v>
          </cell>
          <cell r="J1910" t="str">
            <v>ENGINEER II POWER DELIVERY</v>
          </cell>
          <cell r="K1910">
            <v>1</v>
          </cell>
          <cell r="L1910">
            <v>26.68</v>
          </cell>
          <cell r="M1910">
            <v>26.68</v>
          </cell>
          <cell r="N1910" t="str">
            <v>Spv/Sup</v>
          </cell>
          <cell r="O1910">
            <v>0</v>
          </cell>
          <cell r="P1910">
            <v>26.68</v>
          </cell>
          <cell r="Q1910">
            <v>0</v>
          </cell>
          <cell r="R1910">
            <v>0</v>
          </cell>
          <cell r="S1910">
            <v>0</v>
          </cell>
        </row>
        <row r="1911">
          <cell r="B1911" t="str">
            <v>Power Systems</v>
          </cell>
          <cell r="C1911">
            <v>947</v>
          </cell>
          <cell r="D1911" t="str">
            <v>Not A &amp; G</v>
          </cell>
          <cell r="E1911">
            <v>9727</v>
          </cell>
          <cell r="F1911" t="str">
            <v>Prot &amp; Cntrl - Ft Laud</v>
          </cell>
          <cell r="G1911" t="str">
            <v>XM</v>
          </cell>
          <cell r="H1911" t="str">
            <v>I</v>
          </cell>
          <cell r="I1911" t="str">
            <v>01TH6</v>
          </cell>
          <cell r="J1911" t="str">
            <v>ASSOCIATE ENGINEER POWER DELIV</v>
          </cell>
          <cell r="K1911">
            <v>1</v>
          </cell>
          <cell r="L1911">
            <v>23.31</v>
          </cell>
          <cell r="M1911">
            <v>23.31</v>
          </cell>
          <cell r="N1911" t="str">
            <v>Spv/Sup</v>
          </cell>
          <cell r="O1911">
            <v>0</v>
          </cell>
          <cell r="P1911">
            <v>23.31</v>
          </cell>
          <cell r="Q1911">
            <v>0</v>
          </cell>
          <cell r="R1911">
            <v>0</v>
          </cell>
          <cell r="S1911">
            <v>0</v>
          </cell>
        </row>
        <row r="1912">
          <cell r="B1912" t="str">
            <v>Power Systems</v>
          </cell>
          <cell r="C1912">
            <v>947</v>
          </cell>
          <cell r="D1912" t="str">
            <v>Not A &amp; G</v>
          </cell>
          <cell r="E1912">
            <v>9727</v>
          </cell>
          <cell r="F1912" t="str">
            <v>Prot &amp; Cntrl - Ft Laud</v>
          </cell>
          <cell r="G1912" t="str">
            <v>XM</v>
          </cell>
          <cell r="H1912" t="str">
            <v>I</v>
          </cell>
          <cell r="I1912" t="str">
            <v>01TH6</v>
          </cell>
          <cell r="J1912" t="str">
            <v>ASSOCIATE ENGINEER POWER DELIV</v>
          </cell>
          <cell r="K1912">
            <v>2</v>
          </cell>
          <cell r="L1912">
            <v>24.05</v>
          </cell>
          <cell r="M1912">
            <v>48.1</v>
          </cell>
          <cell r="N1912" t="str">
            <v>Spv/Sup</v>
          </cell>
          <cell r="O1912">
            <v>0</v>
          </cell>
          <cell r="P1912">
            <v>48.1</v>
          </cell>
          <cell r="Q1912">
            <v>0</v>
          </cell>
          <cell r="R1912">
            <v>0</v>
          </cell>
          <cell r="S1912">
            <v>0</v>
          </cell>
        </row>
        <row r="1913">
          <cell r="B1913" t="str">
            <v>Power Systems</v>
          </cell>
          <cell r="C1913">
            <v>947</v>
          </cell>
          <cell r="D1913" t="str">
            <v>Not A &amp; G</v>
          </cell>
          <cell r="E1913">
            <v>9727</v>
          </cell>
          <cell r="F1913" t="str">
            <v>Prot &amp; Cntrl - Ft Laud</v>
          </cell>
          <cell r="G1913" t="str">
            <v>XM</v>
          </cell>
          <cell r="H1913" t="str">
            <v>I</v>
          </cell>
          <cell r="I1913" t="str">
            <v>01TJ5</v>
          </cell>
          <cell r="J1913" t="str">
            <v>SR ENGINEER POWER DELIVERY</v>
          </cell>
          <cell r="K1913">
            <v>1</v>
          </cell>
          <cell r="L1913">
            <v>34.1</v>
          </cell>
          <cell r="M1913">
            <v>34.1</v>
          </cell>
          <cell r="N1913" t="str">
            <v>Spv/Sup</v>
          </cell>
          <cell r="O1913">
            <v>0</v>
          </cell>
          <cell r="P1913">
            <v>34.1</v>
          </cell>
          <cell r="Q1913">
            <v>0</v>
          </cell>
          <cell r="R1913">
            <v>0</v>
          </cell>
          <cell r="S1913">
            <v>0</v>
          </cell>
        </row>
        <row r="1914">
          <cell r="B1914" t="str">
            <v>Power Systems</v>
          </cell>
          <cell r="C1914">
            <v>947</v>
          </cell>
          <cell r="D1914" t="str">
            <v>Not A &amp; G</v>
          </cell>
          <cell r="E1914">
            <v>9727</v>
          </cell>
          <cell r="F1914" t="str">
            <v>Prot &amp; Cntrl - Ft Laud</v>
          </cell>
          <cell r="G1914" t="str">
            <v>XM</v>
          </cell>
          <cell r="H1914" t="str">
            <v>I</v>
          </cell>
          <cell r="I1914" t="str">
            <v>01TJ5</v>
          </cell>
          <cell r="J1914" t="str">
            <v>SR ENGINEER POWER DELIVERY</v>
          </cell>
          <cell r="K1914">
            <v>1</v>
          </cell>
          <cell r="L1914">
            <v>35.700000000000003</v>
          </cell>
          <cell r="M1914">
            <v>35.700000000000003</v>
          </cell>
          <cell r="N1914" t="str">
            <v>Spv/Sup</v>
          </cell>
          <cell r="O1914">
            <v>0</v>
          </cell>
          <cell r="P1914">
            <v>35.700000000000003</v>
          </cell>
          <cell r="Q1914">
            <v>0</v>
          </cell>
          <cell r="R1914">
            <v>0</v>
          </cell>
          <cell r="S1914">
            <v>0</v>
          </cell>
        </row>
        <row r="1915">
          <cell r="B1915" t="str">
            <v>Power Systems</v>
          </cell>
          <cell r="C1915">
            <v>947</v>
          </cell>
          <cell r="D1915" t="str">
            <v>Not A &amp; G</v>
          </cell>
          <cell r="E1915">
            <v>9727</v>
          </cell>
          <cell r="F1915" t="str">
            <v>Prot &amp; Cntrl - Ft Laud</v>
          </cell>
          <cell r="G1915" t="str">
            <v>XM</v>
          </cell>
          <cell r="H1915" t="str">
            <v>I</v>
          </cell>
          <cell r="I1915" t="str">
            <v>01TJ5</v>
          </cell>
          <cell r="J1915" t="str">
            <v>SR ENGINEER POWER DELIVERY</v>
          </cell>
          <cell r="K1915">
            <v>1</v>
          </cell>
          <cell r="L1915">
            <v>36.380000000000003</v>
          </cell>
          <cell r="M1915">
            <v>36.380000000000003</v>
          </cell>
          <cell r="N1915" t="str">
            <v>Spv/Sup</v>
          </cell>
          <cell r="O1915">
            <v>0</v>
          </cell>
          <cell r="P1915">
            <v>36.380000000000003</v>
          </cell>
          <cell r="Q1915">
            <v>0</v>
          </cell>
          <cell r="R1915">
            <v>0</v>
          </cell>
          <cell r="S1915">
            <v>0</v>
          </cell>
        </row>
        <row r="1916">
          <cell r="B1916" t="str">
            <v>Power Systems</v>
          </cell>
          <cell r="C1916">
            <v>947</v>
          </cell>
          <cell r="D1916" t="str">
            <v>Not A &amp; G</v>
          </cell>
          <cell r="E1916">
            <v>9727</v>
          </cell>
          <cell r="F1916" t="str">
            <v>Prot &amp; Cntrl - Ft Laud</v>
          </cell>
          <cell r="G1916" t="str">
            <v>XM</v>
          </cell>
          <cell r="H1916" t="str">
            <v>I</v>
          </cell>
          <cell r="I1916" t="str">
            <v>01TJ5</v>
          </cell>
          <cell r="J1916" t="str">
            <v>SR ENGINEER POWER DELIVERY</v>
          </cell>
          <cell r="K1916">
            <v>1</v>
          </cell>
          <cell r="L1916">
            <v>37.78</v>
          </cell>
          <cell r="M1916">
            <v>37.78</v>
          </cell>
          <cell r="N1916" t="str">
            <v>Spv/Sup</v>
          </cell>
          <cell r="O1916">
            <v>0</v>
          </cell>
          <cell r="P1916">
            <v>37.78</v>
          </cell>
          <cell r="Q1916">
            <v>0</v>
          </cell>
          <cell r="R1916">
            <v>0</v>
          </cell>
          <cell r="S1916">
            <v>0</v>
          </cell>
        </row>
        <row r="1917">
          <cell r="B1917" t="str">
            <v>Power Systems</v>
          </cell>
          <cell r="C1917">
            <v>947</v>
          </cell>
          <cell r="D1917" t="str">
            <v>Not A &amp; G</v>
          </cell>
          <cell r="E1917">
            <v>9727</v>
          </cell>
          <cell r="F1917" t="str">
            <v>Prot &amp; Cntrl - Ft Laud</v>
          </cell>
          <cell r="G1917" t="str">
            <v>XM</v>
          </cell>
          <cell r="H1917" t="str">
            <v>I</v>
          </cell>
          <cell r="I1917" t="str">
            <v>01TJ5</v>
          </cell>
          <cell r="J1917" t="str">
            <v>SR ENGINEER POWER DELIVERY</v>
          </cell>
          <cell r="K1917">
            <v>1</v>
          </cell>
          <cell r="L1917">
            <v>37.93</v>
          </cell>
          <cell r="M1917">
            <v>37.93</v>
          </cell>
          <cell r="N1917" t="str">
            <v>Spv/Sup</v>
          </cell>
          <cell r="O1917">
            <v>0</v>
          </cell>
          <cell r="P1917">
            <v>37.93</v>
          </cell>
          <cell r="Q1917">
            <v>0</v>
          </cell>
          <cell r="R1917">
            <v>0</v>
          </cell>
          <cell r="S1917">
            <v>0</v>
          </cell>
        </row>
        <row r="1918">
          <cell r="B1918" t="str">
            <v>Power Systems</v>
          </cell>
          <cell r="C1918">
            <v>947</v>
          </cell>
          <cell r="D1918" t="str">
            <v>Not A &amp; G</v>
          </cell>
          <cell r="E1918">
            <v>9727</v>
          </cell>
          <cell r="F1918" t="str">
            <v>Prot &amp; Cntrl - Ft Laud</v>
          </cell>
          <cell r="G1918" t="str">
            <v>XM</v>
          </cell>
          <cell r="H1918" t="str">
            <v>I</v>
          </cell>
          <cell r="I1918" t="str">
            <v>01TK5</v>
          </cell>
          <cell r="J1918" t="str">
            <v>ENGINEER I POWER DELIVERY</v>
          </cell>
          <cell r="K1918">
            <v>1</v>
          </cell>
          <cell r="L1918">
            <v>28.98</v>
          </cell>
          <cell r="M1918">
            <v>28.98</v>
          </cell>
          <cell r="N1918" t="str">
            <v>Spv/Sup</v>
          </cell>
          <cell r="O1918">
            <v>0</v>
          </cell>
          <cell r="P1918">
            <v>28.98</v>
          </cell>
          <cell r="Q1918">
            <v>0</v>
          </cell>
          <cell r="R1918">
            <v>0</v>
          </cell>
          <cell r="S1918">
            <v>0</v>
          </cell>
        </row>
        <row r="1919">
          <cell r="B1919" t="str">
            <v>Power Systems</v>
          </cell>
          <cell r="C1919">
            <v>947</v>
          </cell>
          <cell r="D1919" t="str">
            <v>Not A &amp; G</v>
          </cell>
          <cell r="E1919">
            <v>9727</v>
          </cell>
          <cell r="F1919" t="str">
            <v>Prot &amp; Cntrl - Ft Laud</v>
          </cell>
          <cell r="G1919" t="str">
            <v>XM</v>
          </cell>
          <cell r="H1919" t="str">
            <v>I</v>
          </cell>
          <cell r="I1919" t="str">
            <v>01TK5</v>
          </cell>
          <cell r="J1919" t="str">
            <v>ENGINEER I POWER DELIVERY</v>
          </cell>
          <cell r="K1919">
            <v>1</v>
          </cell>
          <cell r="L1919">
            <v>29.74</v>
          </cell>
          <cell r="M1919">
            <v>29.74</v>
          </cell>
          <cell r="N1919" t="str">
            <v>Spv/Sup</v>
          </cell>
          <cell r="O1919">
            <v>0</v>
          </cell>
          <cell r="P1919">
            <v>29.74</v>
          </cell>
          <cell r="Q1919">
            <v>0</v>
          </cell>
          <cell r="R1919">
            <v>0</v>
          </cell>
          <cell r="S1919">
            <v>0</v>
          </cell>
        </row>
        <row r="1920">
          <cell r="B1920" t="str">
            <v>Power Systems</v>
          </cell>
          <cell r="C1920">
            <v>955</v>
          </cell>
          <cell r="D1920" t="str">
            <v>A &amp; G</v>
          </cell>
          <cell r="E1920">
            <v>340</v>
          </cell>
          <cell r="F1920" t="str">
            <v>Transmission Oper &amp; Planning</v>
          </cell>
          <cell r="G1920" t="str">
            <v>XM</v>
          </cell>
          <cell r="H1920" t="str">
            <v>P</v>
          </cell>
          <cell r="I1920" t="str">
            <v>01DE5</v>
          </cell>
          <cell r="J1920" t="str">
            <v>PRINCIPAL ENGINEER</v>
          </cell>
          <cell r="K1920">
            <v>1</v>
          </cell>
          <cell r="L1920">
            <v>39.85</v>
          </cell>
          <cell r="M1920">
            <v>39.85</v>
          </cell>
          <cell r="N1920" t="str">
            <v>A &amp; G</v>
          </cell>
          <cell r="O1920">
            <v>39.85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</row>
        <row r="1921">
          <cell r="B1921" t="str">
            <v>Power Systems</v>
          </cell>
          <cell r="C1921">
            <v>955</v>
          </cell>
          <cell r="D1921" t="str">
            <v>A &amp; G</v>
          </cell>
          <cell r="E1921">
            <v>340</v>
          </cell>
          <cell r="F1921" t="str">
            <v>Transmission Oper &amp; Planning</v>
          </cell>
          <cell r="G1921" t="str">
            <v>XM</v>
          </cell>
          <cell r="H1921" t="str">
            <v>P</v>
          </cell>
          <cell r="I1921" t="str">
            <v>01DE5</v>
          </cell>
          <cell r="J1921" t="str">
            <v>PRINCIPAL ENGINEER</v>
          </cell>
          <cell r="K1921">
            <v>1</v>
          </cell>
          <cell r="L1921">
            <v>40.5</v>
          </cell>
          <cell r="M1921">
            <v>40.5</v>
          </cell>
          <cell r="N1921" t="str">
            <v>A &amp; G</v>
          </cell>
          <cell r="O1921">
            <v>40.5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B1922" t="str">
            <v>Power Systems</v>
          </cell>
          <cell r="C1922">
            <v>955</v>
          </cell>
          <cell r="D1922" t="str">
            <v>A &amp; G</v>
          </cell>
          <cell r="E1922">
            <v>340</v>
          </cell>
          <cell r="F1922" t="str">
            <v>Transmission Oper &amp; Planning</v>
          </cell>
          <cell r="G1922" t="str">
            <v>XM</v>
          </cell>
          <cell r="H1922" t="str">
            <v>P</v>
          </cell>
          <cell r="I1922" t="str">
            <v>01DE5</v>
          </cell>
          <cell r="J1922" t="str">
            <v>PRINCIPAL ENGINEER</v>
          </cell>
          <cell r="K1922">
            <v>1</v>
          </cell>
          <cell r="L1922">
            <v>41.05</v>
          </cell>
          <cell r="M1922">
            <v>41.05</v>
          </cell>
          <cell r="N1922" t="str">
            <v>A &amp; G</v>
          </cell>
          <cell r="O1922">
            <v>41.05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</row>
        <row r="1923">
          <cell r="B1923" t="str">
            <v>Power Systems</v>
          </cell>
          <cell r="C1923">
            <v>955</v>
          </cell>
          <cell r="D1923" t="str">
            <v>A &amp; G</v>
          </cell>
          <cell r="E1923">
            <v>340</v>
          </cell>
          <cell r="F1923" t="str">
            <v>Transmission Oper &amp; Planning</v>
          </cell>
          <cell r="G1923" t="str">
            <v>XM</v>
          </cell>
          <cell r="H1923" t="str">
            <v>P</v>
          </cell>
          <cell r="I1923" t="str">
            <v>01DE5</v>
          </cell>
          <cell r="J1923" t="str">
            <v>PRINCIPAL ENGINEER</v>
          </cell>
          <cell r="K1923">
            <v>1</v>
          </cell>
          <cell r="L1923">
            <v>41.23</v>
          </cell>
          <cell r="M1923">
            <v>41.23</v>
          </cell>
          <cell r="N1923" t="str">
            <v>A &amp; G</v>
          </cell>
          <cell r="O1923">
            <v>41.23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</row>
        <row r="1924">
          <cell r="B1924" t="str">
            <v>Power Systems</v>
          </cell>
          <cell r="C1924">
            <v>955</v>
          </cell>
          <cell r="D1924" t="str">
            <v>A &amp; G</v>
          </cell>
          <cell r="E1924">
            <v>340</v>
          </cell>
          <cell r="F1924" t="str">
            <v>Transmission Oper &amp; Planning</v>
          </cell>
          <cell r="G1924" t="str">
            <v>XM</v>
          </cell>
          <cell r="H1924" t="str">
            <v>P</v>
          </cell>
          <cell r="I1924" t="str">
            <v>01DE5</v>
          </cell>
          <cell r="J1924" t="str">
            <v>PRINCIPAL ENGINEER</v>
          </cell>
          <cell r="K1924">
            <v>1</v>
          </cell>
          <cell r="L1924">
            <v>42.28</v>
          </cell>
          <cell r="M1924">
            <v>42.28</v>
          </cell>
          <cell r="N1924" t="str">
            <v>A &amp; G</v>
          </cell>
          <cell r="O1924">
            <v>42.28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</row>
        <row r="1925">
          <cell r="B1925" t="str">
            <v>Power Systems</v>
          </cell>
          <cell r="C1925">
            <v>955</v>
          </cell>
          <cell r="D1925" t="str">
            <v>A &amp; G</v>
          </cell>
          <cell r="E1925">
            <v>340</v>
          </cell>
          <cell r="F1925" t="str">
            <v>Transmission Oper &amp; Planning</v>
          </cell>
          <cell r="G1925" t="str">
            <v>XM</v>
          </cell>
          <cell r="H1925" t="str">
            <v>P</v>
          </cell>
          <cell r="I1925" t="str">
            <v>01DE5</v>
          </cell>
          <cell r="J1925" t="str">
            <v>PRINCIPAL ENGINEER</v>
          </cell>
          <cell r="K1925">
            <v>1</v>
          </cell>
          <cell r="L1925">
            <v>44.3</v>
          </cell>
          <cell r="M1925">
            <v>44.3</v>
          </cell>
          <cell r="N1925" t="str">
            <v>A &amp; G</v>
          </cell>
          <cell r="O1925">
            <v>44.3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</row>
        <row r="1926">
          <cell r="B1926" t="str">
            <v>Power Systems</v>
          </cell>
          <cell r="C1926">
            <v>955</v>
          </cell>
          <cell r="D1926" t="str">
            <v>A &amp; G</v>
          </cell>
          <cell r="E1926">
            <v>340</v>
          </cell>
          <cell r="F1926" t="str">
            <v>Transmission Oper &amp; Planning</v>
          </cell>
          <cell r="G1926" t="str">
            <v>NB</v>
          </cell>
          <cell r="H1926" t="str">
            <v>I</v>
          </cell>
          <cell r="I1926" t="str">
            <v>01QC1</v>
          </cell>
          <cell r="J1926" t="str">
            <v>SR TECHNICIAN POWER DELIVERY</v>
          </cell>
          <cell r="K1926">
            <v>1</v>
          </cell>
          <cell r="L1926">
            <v>22.81</v>
          </cell>
          <cell r="M1926">
            <v>22.81</v>
          </cell>
          <cell r="N1926" t="str">
            <v>A &amp; G</v>
          </cell>
          <cell r="O1926">
            <v>22.81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</row>
        <row r="1927">
          <cell r="B1927" t="str">
            <v>Power Systems</v>
          </cell>
          <cell r="C1927">
            <v>955</v>
          </cell>
          <cell r="D1927" t="str">
            <v>A &amp; G</v>
          </cell>
          <cell r="E1927">
            <v>340</v>
          </cell>
          <cell r="F1927" t="str">
            <v>Transmission Oper &amp; Planning</v>
          </cell>
          <cell r="G1927" t="str">
            <v>NB</v>
          </cell>
          <cell r="H1927" t="str">
            <v>I</v>
          </cell>
          <cell r="I1927" t="str">
            <v>01QC2</v>
          </cell>
          <cell r="J1927" t="str">
            <v>TECHNICIAN I POWER DELIVERY</v>
          </cell>
          <cell r="K1927">
            <v>1</v>
          </cell>
          <cell r="L1927">
            <v>20.65</v>
          </cell>
          <cell r="M1927">
            <v>20.65</v>
          </cell>
          <cell r="N1927" t="str">
            <v>A &amp; G</v>
          </cell>
          <cell r="O1927">
            <v>20.65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</row>
        <row r="1928">
          <cell r="B1928" t="str">
            <v>Power Systems</v>
          </cell>
          <cell r="C1928">
            <v>955</v>
          </cell>
          <cell r="D1928" t="str">
            <v>A &amp; G</v>
          </cell>
          <cell r="E1928">
            <v>340</v>
          </cell>
          <cell r="F1928" t="str">
            <v>Transmission Oper &amp; Planning</v>
          </cell>
          <cell r="G1928" t="str">
            <v>NB</v>
          </cell>
          <cell r="H1928" t="str">
            <v>I</v>
          </cell>
          <cell r="I1928" t="str">
            <v>01QC2</v>
          </cell>
          <cell r="J1928" t="str">
            <v>TECHNICIAN I POWER DELIVERY</v>
          </cell>
          <cell r="K1928">
            <v>1</v>
          </cell>
          <cell r="L1928">
            <v>20.8</v>
          </cell>
          <cell r="M1928">
            <v>20.8</v>
          </cell>
          <cell r="N1928" t="str">
            <v>A &amp; G</v>
          </cell>
          <cell r="O1928">
            <v>20.8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</row>
        <row r="1929">
          <cell r="B1929" t="str">
            <v>Power Systems</v>
          </cell>
          <cell r="C1929">
            <v>955</v>
          </cell>
          <cell r="D1929" t="str">
            <v>A &amp; G</v>
          </cell>
          <cell r="E1929">
            <v>340</v>
          </cell>
          <cell r="F1929" t="str">
            <v>Transmission Oper &amp; Planning</v>
          </cell>
          <cell r="G1929" t="str">
            <v>NB</v>
          </cell>
          <cell r="H1929" t="str">
            <v>I</v>
          </cell>
          <cell r="I1929" t="str">
            <v>01QC4</v>
          </cell>
          <cell r="J1929" t="str">
            <v>TECHNICIAN III POWER DELIVERY</v>
          </cell>
          <cell r="K1929">
            <v>1</v>
          </cell>
          <cell r="L1929">
            <v>15.06</v>
          </cell>
          <cell r="M1929">
            <v>15.06</v>
          </cell>
          <cell r="N1929" t="str">
            <v>A &amp; G</v>
          </cell>
          <cell r="O1929">
            <v>15.06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</row>
        <row r="1930">
          <cell r="B1930" t="str">
            <v>Power Systems</v>
          </cell>
          <cell r="C1930">
            <v>955</v>
          </cell>
          <cell r="D1930" t="str">
            <v>A &amp; G</v>
          </cell>
          <cell r="E1930">
            <v>340</v>
          </cell>
          <cell r="F1930" t="str">
            <v>Transmission Oper &amp; Planning</v>
          </cell>
          <cell r="G1930" t="str">
            <v>NB</v>
          </cell>
          <cell r="H1930" t="str">
            <v>I</v>
          </cell>
          <cell r="I1930" t="str">
            <v>01QN1</v>
          </cell>
          <cell r="J1930" t="str">
            <v>SR TECHNICIAN SYSTEM PLANNING</v>
          </cell>
          <cell r="K1930">
            <v>1</v>
          </cell>
          <cell r="L1930">
            <v>23.18</v>
          </cell>
          <cell r="M1930">
            <v>23.18</v>
          </cell>
          <cell r="N1930" t="str">
            <v>A &amp; G</v>
          </cell>
          <cell r="O1930">
            <v>23.18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</row>
        <row r="1931">
          <cell r="B1931" t="str">
            <v>Power Systems</v>
          </cell>
          <cell r="C1931">
            <v>955</v>
          </cell>
          <cell r="D1931" t="str">
            <v>A &amp; G</v>
          </cell>
          <cell r="E1931">
            <v>340</v>
          </cell>
          <cell r="F1931" t="str">
            <v>Transmission Oper &amp; Planning</v>
          </cell>
          <cell r="G1931" t="str">
            <v>XM</v>
          </cell>
          <cell r="H1931" t="str">
            <v>S</v>
          </cell>
          <cell r="I1931" t="str">
            <v>01T23</v>
          </cell>
          <cell r="J1931" t="str">
            <v>SUPV COMPUTER SYSTEM SUPPORT S</v>
          </cell>
          <cell r="K1931">
            <v>1</v>
          </cell>
          <cell r="L1931">
            <v>43.84</v>
          </cell>
          <cell r="M1931">
            <v>43.84</v>
          </cell>
          <cell r="N1931" t="str">
            <v>A &amp; G</v>
          </cell>
          <cell r="O1931">
            <v>43.84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</row>
        <row r="1932">
          <cell r="B1932" t="str">
            <v>Power Systems</v>
          </cell>
          <cell r="C1932">
            <v>955</v>
          </cell>
          <cell r="D1932" t="str">
            <v>A &amp; G</v>
          </cell>
          <cell r="E1932">
            <v>340</v>
          </cell>
          <cell r="F1932" t="str">
            <v>Transmission Oper &amp; Planning</v>
          </cell>
          <cell r="G1932" t="str">
            <v>XM</v>
          </cell>
          <cell r="H1932" t="str">
            <v>I</v>
          </cell>
          <cell r="I1932" t="str">
            <v>01T25</v>
          </cell>
          <cell r="J1932" t="str">
            <v>POWER COORDINATOR I</v>
          </cell>
          <cell r="K1932">
            <v>1</v>
          </cell>
          <cell r="L1932">
            <v>26.63</v>
          </cell>
          <cell r="M1932">
            <v>26.63</v>
          </cell>
          <cell r="N1932" t="str">
            <v>A &amp; G</v>
          </cell>
          <cell r="O1932">
            <v>26.63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</row>
        <row r="1933">
          <cell r="B1933" t="str">
            <v>Power Systems</v>
          </cell>
          <cell r="C1933">
            <v>955</v>
          </cell>
          <cell r="D1933" t="str">
            <v>A &amp; G</v>
          </cell>
          <cell r="E1933">
            <v>340</v>
          </cell>
          <cell r="F1933" t="str">
            <v>Transmission Oper &amp; Planning</v>
          </cell>
          <cell r="G1933" t="str">
            <v>XM</v>
          </cell>
          <cell r="H1933" t="str">
            <v>I</v>
          </cell>
          <cell r="I1933" t="str">
            <v>01T2C</v>
          </cell>
          <cell r="J1933" t="str">
            <v>INTERCHANGE ANALYST I</v>
          </cell>
          <cell r="K1933">
            <v>1</v>
          </cell>
          <cell r="L1933">
            <v>26.39</v>
          </cell>
          <cell r="M1933">
            <v>26.39</v>
          </cell>
          <cell r="N1933" t="str">
            <v>A &amp; G</v>
          </cell>
          <cell r="O1933">
            <v>26.39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</row>
        <row r="1934">
          <cell r="B1934" t="str">
            <v>Power Systems</v>
          </cell>
          <cell r="C1934">
            <v>955</v>
          </cell>
          <cell r="D1934" t="str">
            <v>A &amp; G</v>
          </cell>
          <cell r="E1934">
            <v>340</v>
          </cell>
          <cell r="F1934" t="str">
            <v>Transmission Oper &amp; Planning</v>
          </cell>
          <cell r="G1934" t="str">
            <v>XM</v>
          </cell>
          <cell r="H1934" t="str">
            <v>S</v>
          </cell>
          <cell r="I1934" t="str">
            <v>01T3B</v>
          </cell>
          <cell r="J1934" t="str">
            <v>SUPV HARDWARE SYSTEM</v>
          </cell>
          <cell r="K1934">
            <v>1</v>
          </cell>
          <cell r="L1934">
            <v>44.39</v>
          </cell>
          <cell r="M1934">
            <v>44.39</v>
          </cell>
          <cell r="N1934" t="str">
            <v>A &amp; G</v>
          </cell>
          <cell r="O1934">
            <v>44.39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</row>
        <row r="1935">
          <cell r="B1935" t="str">
            <v>Power Systems</v>
          </cell>
          <cell r="C1935">
            <v>955</v>
          </cell>
          <cell r="D1935" t="str">
            <v>A &amp; G</v>
          </cell>
          <cell r="E1935">
            <v>340</v>
          </cell>
          <cell r="F1935" t="str">
            <v>Transmission Oper &amp; Planning</v>
          </cell>
          <cell r="G1935" t="str">
            <v>XM</v>
          </cell>
          <cell r="H1935" t="str">
            <v>I</v>
          </cell>
          <cell r="I1935" t="str">
            <v>01T56</v>
          </cell>
          <cell r="J1935" t="str">
            <v>ASSOCIATE ENGINEER</v>
          </cell>
          <cell r="K1935">
            <v>1</v>
          </cell>
          <cell r="L1935">
            <v>23.31</v>
          </cell>
          <cell r="M1935">
            <v>23.31</v>
          </cell>
          <cell r="N1935" t="str">
            <v>A &amp; G</v>
          </cell>
          <cell r="O1935">
            <v>23.31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</row>
        <row r="1936">
          <cell r="B1936" t="str">
            <v>Power Systems</v>
          </cell>
          <cell r="C1936">
            <v>955</v>
          </cell>
          <cell r="D1936" t="str">
            <v>A &amp; G</v>
          </cell>
          <cell r="E1936">
            <v>340</v>
          </cell>
          <cell r="F1936" t="str">
            <v>Transmission Oper &amp; Planning</v>
          </cell>
          <cell r="G1936" t="str">
            <v>XM</v>
          </cell>
          <cell r="H1936" t="str">
            <v>I</v>
          </cell>
          <cell r="I1936" t="str">
            <v>01T56</v>
          </cell>
          <cell r="J1936" t="str">
            <v>ASSOCIATE ENGINEER POWER SUPPL</v>
          </cell>
          <cell r="K1936">
            <v>1</v>
          </cell>
          <cell r="L1936">
            <v>21.96</v>
          </cell>
          <cell r="M1936">
            <v>21.96</v>
          </cell>
          <cell r="N1936" t="str">
            <v>A &amp; G</v>
          </cell>
          <cell r="O1936">
            <v>21.96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B1937" t="str">
            <v>Power Systems</v>
          </cell>
          <cell r="C1937">
            <v>955</v>
          </cell>
          <cell r="D1937" t="str">
            <v>A &amp; G</v>
          </cell>
          <cell r="E1937">
            <v>340</v>
          </cell>
          <cell r="F1937" t="str">
            <v>Transmission Oper &amp; Planning</v>
          </cell>
          <cell r="G1937" t="str">
            <v>XM</v>
          </cell>
          <cell r="H1937" t="str">
            <v>I</v>
          </cell>
          <cell r="I1937" t="str">
            <v>01T5A</v>
          </cell>
          <cell r="J1937" t="str">
            <v>POWER COORDINATOR II</v>
          </cell>
          <cell r="K1937">
            <v>1</v>
          </cell>
          <cell r="L1937">
            <v>28.59</v>
          </cell>
          <cell r="M1937">
            <v>28.59</v>
          </cell>
          <cell r="N1937" t="str">
            <v>A &amp; G</v>
          </cell>
          <cell r="O1937">
            <v>28.59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</row>
        <row r="1938">
          <cell r="B1938" t="str">
            <v>Power Systems</v>
          </cell>
          <cell r="C1938">
            <v>955</v>
          </cell>
          <cell r="D1938" t="str">
            <v>A &amp; G</v>
          </cell>
          <cell r="E1938">
            <v>340</v>
          </cell>
          <cell r="F1938" t="str">
            <v>Transmission Oper &amp; Planning</v>
          </cell>
          <cell r="G1938" t="str">
            <v>XM</v>
          </cell>
          <cell r="H1938" t="str">
            <v>I</v>
          </cell>
          <cell r="I1938" t="str">
            <v>01T5B</v>
          </cell>
          <cell r="J1938" t="str">
            <v>SR SPECIALIST POWER SUPPLY</v>
          </cell>
          <cell r="K1938">
            <v>1</v>
          </cell>
          <cell r="L1938">
            <v>33.4</v>
          </cell>
          <cell r="M1938">
            <v>33.4</v>
          </cell>
          <cell r="N1938" t="str">
            <v>A &amp; G</v>
          </cell>
          <cell r="O1938">
            <v>33.4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</row>
        <row r="1939">
          <cell r="B1939" t="str">
            <v>Power Systems</v>
          </cell>
          <cell r="C1939">
            <v>955</v>
          </cell>
          <cell r="D1939" t="str">
            <v>A &amp; G</v>
          </cell>
          <cell r="E1939">
            <v>340</v>
          </cell>
          <cell r="F1939" t="str">
            <v>Transmission Oper &amp; Planning</v>
          </cell>
          <cell r="G1939" t="str">
            <v>XM</v>
          </cell>
          <cell r="H1939" t="str">
            <v>I</v>
          </cell>
          <cell r="I1939" t="str">
            <v>01T5B</v>
          </cell>
          <cell r="J1939" t="str">
            <v>SR SPECIALIST POWER SUPPLY</v>
          </cell>
          <cell r="K1939">
            <v>1</v>
          </cell>
          <cell r="L1939">
            <v>34.08</v>
          </cell>
          <cell r="M1939">
            <v>34.08</v>
          </cell>
          <cell r="N1939" t="str">
            <v>A &amp; G</v>
          </cell>
          <cell r="O1939">
            <v>34.08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</row>
        <row r="1940">
          <cell r="B1940" t="str">
            <v>Power Systems</v>
          </cell>
          <cell r="C1940">
            <v>955</v>
          </cell>
          <cell r="D1940" t="str">
            <v>A &amp; G</v>
          </cell>
          <cell r="E1940">
            <v>340</v>
          </cell>
          <cell r="F1940" t="str">
            <v>Transmission Oper &amp; Planning</v>
          </cell>
          <cell r="G1940" t="str">
            <v>XM</v>
          </cell>
          <cell r="H1940" t="str">
            <v>I</v>
          </cell>
          <cell r="I1940" t="str">
            <v>01T5B</v>
          </cell>
          <cell r="J1940" t="str">
            <v>SR SPECIALIST POWER SUPPLY</v>
          </cell>
          <cell r="K1940">
            <v>1</v>
          </cell>
          <cell r="L1940">
            <v>35.49</v>
          </cell>
          <cell r="M1940">
            <v>35.49</v>
          </cell>
          <cell r="N1940" t="str">
            <v>A &amp; G</v>
          </cell>
          <cell r="O1940">
            <v>35.49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</row>
        <row r="1941">
          <cell r="B1941" t="str">
            <v>Power Systems</v>
          </cell>
          <cell r="C1941">
            <v>955</v>
          </cell>
          <cell r="D1941" t="str">
            <v>A &amp; G</v>
          </cell>
          <cell r="E1941">
            <v>340</v>
          </cell>
          <cell r="F1941" t="str">
            <v>Transmission Oper &amp; Planning</v>
          </cell>
          <cell r="G1941" t="str">
            <v>XM</v>
          </cell>
          <cell r="H1941" t="str">
            <v>I</v>
          </cell>
          <cell r="I1941" t="str">
            <v>01T5B</v>
          </cell>
          <cell r="J1941" t="str">
            <v>SR SPECIALIST POWER SUPPLY</v>
          </cell>
          <cell r="K1941">
            <v>1</v>
          </cell>
          <cell r="L1941">
            <v>35.53</v>
          </cell>
          <cell r="M1941">
            <v>35.53</v>
          </cell>
          <cell r="N1941" t="str">
            <v>A &amp; G</v>
          </cell>
          <cell r="O1941">
            <v>35.53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</row>
        <row r="1942">
          <cell r="B1942" t="str">
            <v>Power Systems</v>
          </cell>
          <cell r="C1942">
            <v>955</v>
          </cell>
          <cell r="D1942" t="str">
            <v>A &amp; G</v>
          </cell>
          <cell r="E1942">
            <v>340</v>
          </cell>
          <cell r="F1942" t="str">
            <v>Transmission Oper &amp; Planning</v>
          </cell>
          <cell r="G1942" t="str">
            <v>XM</v>
          </cell>
          <cell r="H1942" t="str">
            <v>I</v>
          </cell>
          <cell r="I1942" t="str">
            <v>01T5B</v>
          </cell>
          <cell r="J1942" t="str">
            <v>SR SPECIALIST POWER SUPPLY</v>
          </cell>
          <cell r="K1942">
            <v>1</v>
          </cell>
          <cell r="L1942">
            <v>36.53</v>
          </cell>
          <cell r="M1942">
            <v>36.53</v>
          </cell>
          <cell r="N1942" t="str">
            <v>A &amp; G</v>
          </cell>
          <cell r="O1942">
            <v>36.53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</row>
        <row r="1943">
          <cell r="B1943" t="str">
            <v>Power Systems</v>
          </cell>
          <cell r="C1943">
            <v>955</v>
          </cell>
          <cell r="D1943" t="str">
            <v>A &amp; G</v>
          </cell>
          <cell r="E1943">
            <v>340</v>
          </cell>
          <cell r="F1943" t="str">
            <v>Transmission Oper &amp; Planning</v>
          </cell>
          <cell r="G1943" t="str">
            <v>XM</v>
          </cell>
          <cell r="H1943" t="str">
            <v>I</v>
          </cell>
          <cell r="I1943" t="str">
            <v>01T5B</v>
          </cell>
          <cell r="J1943" t="str">
            <v>SR SPECIALIST POWER SUPPLY</v>
          </cell>
          <cell r="K1943">
            <v>1</v>
          </cell>
          <cell r="L1943">
            <v>36.54</v>
          </cell>
          <cell r="M1943">
            <v>36.54</v>
          </cell>
          <cell r="N1943" t="str">
            <v>A &amp; G</v>
          </cell>
          <cell r="O1943">
            <v>36.54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</row>
        <row r="1944">
          <cell r="B1944" t="str">
            <v>Power Systems</v>
          </cell>
          <cell r="C1944">
            <v>955</v>
          </cell>
          <cell r="D1944" t="str">
            <v>A &amp; G</v>
          </cell>
          <cell r="E1944">
            <v>340</v>
          </cell>
          <cell r="F1944" t="str">
            <v>Transmission Oper &amp; Planning</v>
          </cell>
          <cell r="G1944" t="str">
            <v>XM</v>
          </cell>
          <cell r="H1944" t="str">
            <v>I</v>
          </cell>
          <cell r="I1944" t="str">
            <v>01T5B</v>
          </cell>
          <cell r="J1944" t="str">
            <v>SR SPECIALIST POWER SUPPLY</v>
          </cell>
          <cell r="K1944">
            <v>2</v>
          </cell>
          <cell r="L1944">
            <v>36.880000000000003</v>
          </cell>
          <cell r="M1944">
            <v>73.760000000000005</v>
          </cell>
          <cell r="N1944" t="str">
            <v>A &amp; G</v>
          </cell>
          <cell r="O1944">
            <v>73.760000000000005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B1945" t="str">
            <v>Power Systems</v>
          </cell>
          <cell r="C1945">
            <v>955</v>
          </cell>
          <cell r="D1945" t="str">
            <v>A &amp; G</v>
          </cell>
          <cell r="E1945">
            <v>340</v>
          </cell>
          <cell r="F1945" t="str">
            <v>Transmission Oper &amp; Planning</v>
          </cell>
          <cell r="G1945" t="str">
            <v>XM</v>
          </cell>
          <cell r="H1945" t="str">
            <v>I</v>
          </cell>
          <cell r="I1945" t="str">
            <v>01T5B</v>
          </cell>
          <cell r="J1945" t="str">
            <v>SR SPECIALIST POWER SUPPLY</v>
          </cell>
          <cell r="K1945">
            <v>1</v>
          </cell>
          <cell r="L1945">
            <v>36.89</v>
          </cell>
          <cell r="M1945">
            <v>36.89</v>
          </cell>
          <cell r="N1945" t="str">
            <v>A &amp; G</v>
          </cell>
          <cell r="O1945">
            <v>36.89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B1946" t="str">
            <v>Power Systems</v>
          </cell>
          <cell r="C1946">
            <v>955</v>
          </cell>
          <cell r="D1946" t="str">
            <v>A &amp; G</v>
          </cell>
          <cell r="E1946">
            <v>340</v>
          </cell>
          <cell r="F1946" t="str">
            <v>Transmission Oper &amp; Planning</v>
          </cell>
          <cell r="G1946" t="str">
            <v>XM</v>
          </cell>
          <cell r="H1946" t="str">
            <v>I</v>
          </cell>
          <cell r="I1946" t="str">
            <v>01T5B</v>
          </cell>
          <cell r="J1946" t="str">
            <v>SR SPECIALIST POWER SUPPLY</v>
          </cell>
          <cell r="K1946">
            <v>2</v>
          </cell>
          <cell r="L1946">
            <v>36.9</v>
          </cell>
          <cell r="M1946">
            <v>73.8</v>
          </cell>
          <cell r="N1946" t="str">
            <v>A &amp; G</v>
          </cell>
          <cell r="O1946">
            <v>73.8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</row>
        <row r="1947">
          <cell r="B1947" t="str">
            <v>Power Systems</v>
          </cell>
          <cell r="C1947">
            <v>955</v>
          </cell>
          <cell r="D1947" t="str">
            <v>A &amp; G</v>
          </cell>
          <cell r="E1947">
            <v>340</v>
          </cell>
          <cell r="F1947" t="str">
            <v>Transmission Oper &amp; Planning</v>
          </cell>
          <cell r="G1947" t="str">
            <v>XM</v>
          </cell>
          <cell r="H1947" t="str">
            <v>I</v>
          </cell>
          <cell r="I1947" t="str">
            <v>01T5B</v>
          </cell>
          <cell r="J1947" t="str">
            <v>SR SPECIALIST POWER SUPPLY</v>
          </cell>
          <cell r="K1947">
            <v>1</v>
          </cell>
          <cell r="L1947">
            <v>37.08</v>
          </cell>
          <cell r="M1947">
            <v>37.08</v>
          </cell>
          <cell r="N1947" t="str">
            <v>A &amp; G</v>
          </cell>
          <cell r="O1947">
            <v>37.08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</row>
        <row r="1948">
          <cell r="B1948" t="str">
            <v>Power Systems</v>
          </cell>
          <cell r="C1948">
            <v>955</v>
          </cell>
          <cell r="D1948" t="str">
            <v>A &amp; G</v>
          </cell>
          <cell r="E1948">
            <v>340</v>
          </cell>
          <cell r="F1948" t="str">
            <v>Transmission Oper &amp; Planning</v>
          </cell>
          <cell r="G1948" t="str">
            <v>XM</v>
          </cell>
          <cell r="H1948" t="str">
            <v>I</v>
          </cell>
          <cell r="I1948" t="str">
            <v>01T5B</v>
          </cell>
          <cell r="J1948" t="str">
            <v>SR SPECIALIST POWER SUPPLY</v>
          </cell>
          <cell r="K1948">
            <v>1</v>
          </cell>
          <cell r="L1948">
            <v>37.96</v>
          </cell>
          <cell r="M1948">
            <v>37.96</v>
          </cell>
          <cell r="N1948" t="str">
            <v>A &amp; G</v>
          </cell>
          <cell r="O1948">
            <v>37.96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</row>
        <row r="1949">
          <cell r="B1949" t="str">
            <v>Power Systems</v>
          </cell>
          <cell r="C1949">
            <v>955</v>
          </cell>
          <cell r="D1949" t="str">
            <v>A &amp; G</v>
          </cell>
          <cell r="E1949">
            <v>340</v>
          </cell>
          <cell r="F1949" t="str">
            <v>Transmission Oper &amp; Planning</v>
          </cell>
          <cell r="G1949" t="str">
            <v>XM</v>
          </cell>
          <cell r="H1949" t="str">
            <v>I</v>
          </cell>
          <cell r="I1949" t="str">
            <v>01T5B</v>
          </cell>
          <cell r="J1949" t="str">
            <v>SR SPECIALIST POWER SUPPLY</v>
          </cell>
          <cell r="K1949">
            <v>1</v>
          </cell>
          <cell r="L1949">
            <v>39.200000000000003</v>
          </cell>
          <cell r="M1949">
            <v>39.200000000000003</v>
          </cell>
          <cell r="N1949" t="str">
            <v>A &amp; G</v>
          </cell>
          <cell r="O1949">
            <v>39.200000000000003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</row>
        <row r="1950">
          <cell r="B1950" t="str">
            <v>Power Systems</v>
          </cell>
          <cell r="C1950">
            <v>955</v>
          </cell>
          <cell r="D1950" t="str">
            <v>A &amp; G</v>
          </cell>
          <cell r="E1950">
            <v>340</v>
          </cell>
          <cell r="F1950" t="str">
            <v>Transmission Oper &amp; Planning</v>
          </cell>
          <cell r="G1950" t="str">
            <v>XM</v>
          </cell>
          <cell r="H1950" t="str">
            <v>I</v>
          </cell>
          <cell r="I1950" t="str">
            <v>01T5C</v>
          </cell>
          <cell r="J1950" t="str">
            <v>SPECIALIST I POWER SUPPLY</v>
          </cell>
          <cell r="K1950">
            <v>1</v>
          </cell>
          <cell r="L1950">
            <v>28.11</v>
          </cell>
          <cell r="M1950">
            <v>28.11</v>
          </cell>
          <cell r="N1950" t="str">
            <v>A &amp; G</v>
          </cell>
          <cell r="O1950">
            <v>28.11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B1951" t="str">
            <v>Power Systems</v>
          </cell>
          <cell r="C1951">
            <v>955</v>
          </cell>
          <cell r="D1951" t="str">
            <v>A &amp; G</v>
          </cell>
          <cell r="E1951">
            <v>340</v>
          </cell>
          <cell r="F1951" t="str">
            <v>Transmission Oper &amp; Planning</v>
          </cell>
          <cell r="G1951" t="str">
            <v>XM</v>
          </cell>
          <cell r="H1951" t="str">
            <v>I</v>
          </cell>
          <cell r="I1951" t="str">
            <v>01T5C</v>
          </cell>
          <cell r="J1951" t="str">
            <v>SPECIALIST I POWER SUPPLY</v>
          </cell>
          <cell r="K1951">
            <v>1</v>
          </cell>
          <cell r="L1951">
            <v>30.73</v>
          </cell>
          <cell r="M1951">
            <v>30.73</v>
          </cell>
          <cell r="N1951" t="str">
            <v>A &amp; G</v>
          </cell>
          <cell r="O1951">
            <v>30.73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B1952" t="str">
            <v>Power Systems</v>
          </cell>
          <cell r="C1952">
            <v>955</v>
          </cell>
          <cell r="D1952" t="str">
            <v>A &amp; G</v>
          </cell>
          <cell r="E1952">
            <v>340</v>
          </cell>
          <cell r="F1952" t="str">
            <v>Transmission Oper &amp; Planning</v>
          </cell>
          <cell r="G1952" t="str">
            <v>XM</v>
          </cell>
          <cell r="H1952" t="str">
            <v>I</v>
          </cell>
          <cell r="I1952" t="str">
            <v>01T5E</v>
          </cell>
          <cell r="J1952" t="str">
            <v>PRINCIPAL ENGINEER POWER SUPPL</v>
          </cell>
          <cell r="K1952">
            <v>1</v>
          </cell>
          <cell r="L1952">
            <v>38.26</v>
          </cell>
          <cell r="M1952">
            <v>38.26</v>
          </cell>
          <cell r="N1952" t="str">
            <v>A &amp; G</v>
          </cell>
          <cell r="O1952">
            <v>38.26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</row>
        <row r="1953">
          <cell r="B1953" t="str">
            <v>Power Systems</v>
          </cell>
          <cell r="C1953">
            <v>955</v>
          </cell>
          <cell r="D1953" t="str">
            <v>A &amp; G</v>
          </cell>
          <cell r="E1953">
            <v>340</v>
          </cell>
          <cell r="F1953" t="str">
            <v>Transmission Oper &amp; Planning</v>
          </cell>
          <cell r="G1953" t="str">
            <v>XM</v>
          </cell>
          <cell r="H1953" t="str">
            <v>M</v>
          </cell>
          <cell r="I1953" t="str">
            <v>01T84</v>
          </cell>
          <cell r="J1953" t="str">
            <v>STATION OPERATIONS MGR</v>
          </cell>
          <cell r="K1953">
            <v>1</v>
          </cell>
          <cell r="L1953">
            <v>60.38</v>
          </cell>
          <cell r="M1953">
            <v>60.38</v>
          </cell>
          <cell r="N1953" t="str">
            <v>A &amp; G</v>
          </cell>
          <cell r="O1953">
            <v>60.38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</row>
        <row r="1954">
          <cell r="B1954" t="str">
            <v>Power Systems</v>
          </cell>
          <cell r="C1954">
            <v>955</v>
          </cell>
          <cell r="D1954" t="str">
            <v>A &amp; G</v>
          </cell>
          <cell r="E1954">
            <v>340</v>
          </cell>
          <cell r="F1954" t="str">
            <v>Transmission Oper &amp; Planning</v>
          </cell>
          <cell r="G1954" t="str">
            <v>XM</v>
          </cell>
          <cell r="H1954" t="str">
            <v>M</v>
          </cell>
          <cell r="I1954" t="str">
            <v>01TA3</v>
          </cell>
          <cell r="J1954" t="str">
            <v>MGR APPLICATIONS POWER SUPPLY</v>
          </cell>
          <cell r="K1954">
            <v>1</v>
          </cell>
          <cell r="L1954">
            <v>57.33</v>
          </cell>
          <cell r="M1954">
            <v>57.33</v>
          </cell>
          <cell r="N1954" t="str">
            <v>A &amp; G</v>
          </cell>
          <cell r="O1954">
            <v>57.33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</row>
        <row r="1955">
          <cell r="B1955" t="str">
            <v>Power Systems</v>
          </cell>
          <cell r="C1955">
            <v>955</v>
          </cell>
          <cell r="D1955" t="str">
            <v>A &amp; G</v>
          </cell>
          <cell r="E1955">
            <v>340</v>
          </cell>
          <cell r="F1955" t="str">
            <v>Transmission Oper &amp; Planning</v>
          </cell>
          <cell r="G1955" t="str">
            <v>XM</v>
          </cell>
          <cell r="H1955" t="str">
            <v>M</v>
          </cell>
          <cell r="I1955" t="str">
            <v>01TB3</v>
          </cell>
          <cell r="J1955" t="str">
            <v>MGR OPERATIONS POWER SUPPLY</v>
          </cell>
          <cell r="K1955">
            <v>1</v>
          </cell>
          <cell r="L1955">
            <v>53.56</v>
          </cell>
          <cell r="M1955">
            <v>53.56</v>
          </cell>
          <cell r="N1955" t="str">
            <v>A &amp; G</v>
          </cell>
          <cell r="O1955">
            <v>53.56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</row>
        <row r="1956">
          <cell r="B1956" t="str">
            <v>Power Systems</v>
          </cell>
          <cell r="C1956">
            <v>955</v>
          </cell>
          <cell r="D1956" t="str">
            <v>A &amp; G</v>
          </cell>
          <cell r="E1956">
            <v>340</v>
          </cell>
          <cell r="F1956" t="str">
            <v>Transmission Oper &amp; Planning</v>
          </cell>
          <cell r="G1956" t="str">
            <v>XM</v>
          </cell>
          <cell r="H1956" t="str">
            <v>I</v>
          </cell>
          <cell r="I1956" t="str">
            <v>01TB6</v>
          </cell>
          <cell r="J1956" t="str">
            <v>ENGINEER II POWER DELIVERY</v>
          </cell>
          <cell r="K1956">
            <v>1</v>
          </cell>
          <cell r="L1956">
            <v>25.5</v>
          </cell>
          <cell r="M1956">
            <v>25.5</v>
          </cell>
          <cell r="N1956" t="str">
            <v>A &amp; G</v>
          </cell>
          <cell r="O1956">
            <v>25.5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</row>
        <row r="1957">
          <cell r="B1957" t="str">
            <v>Power Systems</v>
          </cell>
          <cell r="C1957">
            <v>955</v>
          </cell>
          <cell r="D1957" t="str">
            <v>A &amp; G</v>
          </cell>
          <cell r="E1957">
            <v>340</v>
          </cell>
          <cell r="F1957" t="str">
            <v>Transmission Oper &amp; Planning</v>
          </cell>
          <cell r="G1957" t="str">
            <v>XM</v>
          </cell>
          <cell r="H1957" t="str">
            <v>I</v>
          </cell>
          <cell r="I1957" t="str">
            <v>01TF6</v>
          </cell>
          <cell r="J1957" t="str">
            <v>POWER DELIVERY ADMINISTRATOR I</v>
          </cell>
          <cell r="K1957">
            <v>1</v>
          </cell>
          <cell r="L1957">
            <v>23.13</v>
          </cell>
          <cell r="M1957">
            <v>23.13</v>
          </cell>
          <cell r="N1957" t="str">
            <v>A &amp; G</v>
          </cell>
          <cell r="O1957">
            <v>23.13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</row>
        <row r="1958">
          <cell r="B1958" t="str">
            <v>Power Systems</v>
          </cell>
          <cell r="C1958">
            <v>955</v>
          </cell>
          <cell r="D1958" t="str">
            <v>A &amp; G</v>
          </cell>
          <cell r="E1958">
            <v>340</v>
          </cell>
          <cell r="F1958" t="str">
            <v>Transmission Oper &amp; Planning</v>
          </cell>
          <cell r="G1958" t="str">
            <v>XM</v>
          </cell>
          <cell r="H1958" t="str">
            <v>S</v>
          </cell>
          <cell r="I1958" t="str">
            <v>01TG3</v>
          </cell>
          <cell r="J1958" t="str">
            <v>SUPV SYSTEM CONTROL APPLICATIO</v>
          </cell>
          <cell r="K1958">
            <v>1</v>
          </cell>
          <cell r="L1958">
            <v>44.08</v>
          </cell>
          <cell r="M1958">
            <v>44.08</v>
          </cell>
          <cell r="N1958" t="str">
            <v>A &amp; G</v>
          </cell>
          <cell r="O1958">
            <v>44.08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</row>
        <row r="1959">
          <cell r="B1959" t="str">
            <v>Power Systems</v>
          </cell>
          <cell r="C1959">
            <v>955</v>
          </cell>
          <cell r="D1959" t="str">
            <v>A &amp; G</v>
          </cell>
          <cell r="E1959">
            <v>340</v>
          </cell>
          <cell r="F1959" t="str">
            <v>Transmission Oper &amp; Planning</v>
          </cell>
          <cell r="G1959" t="str">
            <v>XM</v>
          </cell>
          <cell r="H1959" t="str">
            <v>I</v>
          </cell>
          <cell r="I1959" t="str">
            <v>01TJ5</v>
          </cell>
          <cell r="J1959" t="str">
            <v>SR ENGINEER POWER DELIVERY</v>
          </cell>
          <cell r="K1959">
            <v>1</v>
          </cell>
          <cell r="L1959">
            <v>32.729999999999997</v>
          </cell>
          <cell r="M1959">
            <v>32.729999999999997</v>
          </cell>
          <cell r="N1959" t="str">
            <v>A &amp; G</v>
          </cell>
          <cell r="O1959">
            <v>32.729999999999997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</row>
        <row r="1960">
          <cell r="B1960" t="str">
            <v>Power Systems</v>
          </cell>
          <cell r="C1960">
            <v>955</v>
          </cell>
          <cell r="D1960" t="str">
            <v>A &amp; G</v>
          </cell>
          <cell r="E1960">
            <v>340</v>
          </cell>
          <cell r="F1960" t="str">
            <v>Transmission Oper &amp; Planning</v>
          </cell>
          <cell r="G1960" t="str">
            <v>XM</v>
          </cell>
          <cell r="H1960" t="str">
            <v>I</v>
          </cell>
          <cell r="I1960" t="str">
            <v>01TJ5</v>
          </cell>
          <cell r="J1960" t="str">
            <v>SR ENGINEER POWER DELIVERY</v>
          </cell>
          <cell r="K1960">
            <v>1</v>
          </cell>
          <cell r="L1960">
            <v>35.229999999999997</v>
          </cell>
          <cell r="M1960">
            <v>35.229999999999997</v>
          </cell>
          <cell r="N1960" t="str">
            <v>A &amp; G</v>
          </cell>
          <cell r="O1960">
            <v>35.229999999999997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</row>
        <row r="1961">
          <cell r="B1961" t="str">
            <v>Power Systems</v>
          </cell>
          <cell r="C1961">
            <v>955</v>
          </cell>
          <cell r="D1961" t="str">
            <v>A &amp; G</v>
          </cell>
          <cell r="E1961">
            <v>340</v>
          </cell>
          <cell r="F1961" t="str">
            <v>Transmission Oper &amp; Planning</v>
          </cell>
          <cell r="G1961" t="str">
            <v>XM</v>
          </cell>
          <cell r="H1961" t="str">
            <v>I</v>
          </cell>
          <cell r="I1961" t="str">
            <v>01TJ5</v>
          </cell>
          <cell r="J1961" t="str">
            <v>SR ENGINEER POWER DELIVERY</v>
          </cell>
          <cell r="K1961">
            <v>1</v>
          </cell>
          <cell r="L1961">
            <v>36.130000000000003</v>
          </cell>
          <cell r="M1961">
            <v>36.130000000000003</v>
          </cell>
          <cell r="N1961" t="str">
            <v>A &amp; G</v>
          </cell>
          <cell r="O1961">
            <v>36.130000000000003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</row>
        <row r="1962">
          <cell r="B1962" t="str">
            <v>Power Systems</v>
          </cell>
          <cell r="C1962">
            <v>955</v>
          </cell>
          <cell r="D1962" t="str">
            <v>A &amp; G</v>
          </cell>
          <cell r="E1962">
            <v>340</v>
          </cell>
          <cell r="F1962" t="str">
            <v>Transmission Oper &amp; Planning</v>
          </cell>
          <cell r="G1962" t="str">
            <v>XM</v>
          </cell>
          <cell r="H1962" t="str">
            <v>M</v>
          </cell>
          <cell r="I1962" t="str">
            <v>01TK3</v>
          </cell>
          <cell r="J1962" t="str">
            <v>SYSTEM DISPATCH MGR</v>
          </cell>
          <cell r="K1962">
            <v>1</v>
          </cell>
          <cell r="L1962">
            <v>57.28</v>
          </cell>
          <cell r="M1962">
            <v>57.28</v>
          </cell>
          <cell r="N1962" t="str">
            <v>A &amp; G</v>
          </cell>
          <cell r="O1962">
            <v>57.28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</row>
        <row r="1963">
          <cell r="B1963" t="str">
            <v>Power Systems</v>
          </cell>
          <cell r="C1963">
            <v>955</v>
          </cell>
          <cell r="D1963" t="str">
            <v>A &amp; G</v>
          </cell>
          <cell r="E1963">
            <v>340</v>
          </cell>
          <cell r="F1963" t="str">
            <v>Transmission Oper &amp; Planning</v>
          </cell>
          <cell r="G1963" t="str">
            <v>XM</v>
          </cell>
          <cell r="H1963" t="str">
            <v>I</v>
          </cell>
          <cell r="I1963" t="str">
            <v>01TK5</v>
          </cell>
          <cell r="J1963" t="str">
            <v>ENGINEER I POWER DELIVERY</v>
          </cell>
          <cell r="K1963">
            <v>1</v>
          </cell>
          <cell r="L1963">
            <v>30.06</v>
          </cell>
          <cell r="M1963">
            <v>30.06</v>
          </cell>
          <cell r="N1963" t="str">
            <v>A &amp; G</v>
          </cell>
          <cell r="O1963">
            <v>30.06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</row>
        <row r="1964">
          <cell r="B1964" t="str">
            <v>Power Systems</v>
          </cell>
          <cell r="C1964">
            <v>955</v>
          </cell>
          <cell r="D1964" t="str">
            <v>A &amp; G</v>
          </cell>
          <cell r="E1964">
            <v>340</v>
          </cell>
          <cell r="F1964" t="str">
            <v>Transmission Oper &amp; Planning</v>
          </cell>
          <cell r="G1964" t="str">
            <v>XM</v>
          </cell>
          <cell r="H1964" t="str">
            <v>S</v>
          </cell>
          <cell r="I1964" t="str">
            <v>01TL3</v>
          </cell>
          <cell r="J1964" t="str">
            <v>SUPV BASE APPLICATION SOFT DEV</v>
          </cell>
          <cell r="K1964">
            <v>1</v>
          </cell>
          <cell r="L1964">
            <v>44.08</v>
          </cell>
          <cell r="M1964">
            <v>44.08</v>
          </cell>
          <cell r="N1964" t="str">
            <v>A &amp; G</v>
          </cell>
          <cell r="O1964">
            <v>44.08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</row>
        <row r="1965">
          <cell r="B1965" t="str">
            <v>Power Systems</v>
          </cell>
          <cell r="C1965">
            <v>955</v>
          </cell>
          <cell r="D1965" t="str">
            <v>A &amp; G</v>
          </cell>
          <cell r="E1965">
            <v>340</v>
          </cell>
          <cell r="F1965" t="str">
            <v>Transmission Oper &amp; Planning</v>
          </cell>
          <cell r="G1965" t="str">
            <v>XM</v>
          </cell>
          <cell r="H1965" t="str">
            <v>S</v>
          </cell>
          <cell r="I1965" t="str">
            <v>01TN3</v>
          </cell>
          <cell r="J1965" t="str">
            <v>SUPV COMPUTER HARDWARE OPS</v>
          </cell>
          <cell r="K1965">
            <v>1</v>
          </cell>
          <cell r="L1965">
            <v>43.93</v>
          </cell>
          <cell r="M1965">
            <v>43.93</v>
          </cell>
          <cell r="N1965" t="str">
            <v>A &amp; G</v>
          </cell>
          <cell r="O1965">
            <v>43.93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</row>
        <row r="1966">
          <cell r="B1966" t="str">
            <v>Power Systems</v>
          </cell>
          <cell r="C1966">
            <v>955</v>
          </cell>
          <cell r="D1966" t="str">
            <v>A &amp; G</v>
          </cell>
          <cell r="E1966">
            <v>340</v>
          </cell>
          <cell r="F1966" t="str">
            <v>Transmission Oper &amp; Planning</v>
          </cell>
          <cell r="G1966" t="str">
            <v>XM</v>
          </cell>
          <cell r="H1966" t="str">
            <v>S</v>
          </cell>
          <cell r="I1966" t="str">
            <v>01TN4</v>
          </cell>
          <cell r="J1966" t="str">
            <v>SUPV DATABASE &amp; DISPLAY</v>
          </cell>
          <cell r="K1966">
            <v>1</v>
          </cell>
          <cell r="L1966">
            <v>44.06</v>
          </cell>
          <cell r="M1966">
            <v>44.06</v>
          </cell>
          <cell r="N1966" t="str">
            <v>A &amp; G</v>
          </cell>
          <cell r="O1966">
            <v>44.06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</row>
        <row r="1967">
          <cell r="B1967" t="str">
            <v>Power Systems</v>
          </cell>
          <cell r="C1967">
            <v>955</v>
          </cell>
          <cell r="D1967" t="str">
            <v>A &amp; G</v>
          </cell>
          <cell r="E1967">
            <v>340</v>
          </cell>
          <cell r="F1967" t="str">
            <v>Transmission Oper &amp; Planning</v>
          </cell>
          <cell r="G1967" t="str">
            <v>XM</v>
          </cell>
          <cell r="H1967" t="str">
            <v>S</v>
          </cell>
          <cell r="I1967" t="str">
            <v>01TQ4</v>
          </cell>
          <cell r="J1967" t="str">
            <v>SUPV NETWORK SOFTWARE OPS</v>
          </cell>
          <cell r="K1967">
            <v>1</v>
          </cell>
          <cell r="L1967">
            <v>43.64</v>
          </cell>
          <cell r="M1967">
            <v>43.64</v>
          </cell>
          <cell r="N1967" t="str">
            <v>A &amp; G</v>
          </cell>
          <cell r="O1967">
            <v>43.64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</row>
        <row r="1968">
          <cell r="B1968" t="str">
            <v>Power Systems</v>
          </cell>
          <cell r="C1968">
            <v>955</v>
          </cell>
          <cell r="D1968" t="str">
            <v>A &amp; G</v>
          </cell>
          <cell r="E1968">
            <v>340</v>
          </cell>
          <cell r="F1968" t="str">
            <v>Transmission Oper &amp; Planning</v>
          </cell>
          <cell r="G1968" t="str">
            <v>XM</v>
          </cell>
          <cell r="H1968" t="str">
            <v>I</v>
          </cell>
          <cell r="I1968" t="str">
            <v>01TR1</v>
          </cell>
          <cell r="J1968" t="str">
            <v>SPECIALIST II POWER SUPPLY</v>
          </cell>
          <cell r="K1968">
            <v>1</v>
          </cell>
          <cell r="L1968">
            <v>25</v>
          </cell>
          <cell r="M1968">
            <v>25</v>
          </cell>
          <cell r="N1968" t="str">
            <v>A &amp; G</v>
          </cell>
          <cell r="O1968">
            <v>25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</row>
        <row r="1969">
          <cell r="B1969" t="str">
            <v>Power Systems</v>
          </cell>
          <cell r="C1969">
            <v>955</v>
          </cell>
          <cell r="D1969" t="str">
            <v>A &amp; G</v>
          </cell>
          <cell r="E1969">
            <v>340</v>
          </cell>
          <cell r="F1969" t="str">
            <v>Transmission Oper &amp; Planning</v>
          </cell>
          <cell r="G1969" t="str">
            <v>XM</v>
          </cell>
          <cell r="H1969" t="str">
            <v>I</v>
          </cell>
          <cell r="I1969" t="str">
            <v>01TR1</v>
          </cell>
          <cell r="J1969" t="str">
            <v>SPECIALIST II POWER SUPPLY</v>
          </cell>
          <cell r="K1969">
            <v>2</v>
          </cell>
          <cell r="L1969">
            <v>26.54</v>
          </cell>
          <cell r="M1969">
            <v>53.08</v>
          </cell>
          <cell r="N1969" t="str">
            <v>A &amp; G</v>
          </cell>
          <cell r="O1969">
            <v>53.08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</row>
        <row r="1970">
          <cell r="B1970" t="str">
            <v>Power Systems</v>
          </cell>
          <cell r="C1970">
            <v>955</v>
          </cell>
          <cell r="D1970" t="str">
            <v>A &amp; G</v>
          </cell>
          <cell r="E1970">
            <v>340</v>
          </cell>
          <cell r="F1970" t="str">
            <v>Transmission Oper &amp; Planning</v>
          </cell>
          <cell r="G1970" t="str">
            <v>XM</v>
          </cell>
          <cell r="H1970" t="str">
            <v>I</v>
          </cell>
          <cell r="I1970" t="str">
            <v>01TR1</v>
          </cell>
          <cell r="J1970" t="str">
            <v>SPECIALIST II POWER SUPPLY</v>
          </cell>
          <cell r="K1970">
            <v>1</v>
          </cell>
          <cell r="L1970">
            <v>26.61</v>
          </cell>
          <cell r="M1970">
            <v>26.61</v>
          </cell>
          <cell r="N1970" t="str">
            <v>A &amp; G</v>
          </cell>
          <cell r="O1970">
            <v>26.61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</row>
        <row r="1971">
          <cell r="B1971" t="str">
            <v>Power Systems</v>
          </cell>
          <cell r="C1971">
            <v>955</v>
          </cell>
          <cell r="D1971" t="str">
            <v>A &amp; G</v>
          </cell>
          <cell r="E1971">
            <v>340</v>
          </cell>
          <cell r="F1971" t="str">
            <v>Transmission Oper &amp; Planning</v>
          </cell>
          <cell r="G1971" t="str">
            <v>XM</v>
          </cell>
          <cell r="H1971" t="str">
            <v>I</v>
          </cell>
          <cell r="I1971" t="str">
            <v>01TR1</v>
          </cell>
          <cell r="J1971" t="str">
            <v>SPECIALIST II POWER SUPPLY</v>
          </cell>
          <cell r="K1971">
            <v>1</v>
          </cell>
          <cell r="L1971">
            <v>26.79</v>
          </cell>
          <cell r="M1971">
            <v>26.79</v>
          </cell>
          <cell r="N1971" t="str">
            <v>A &amp; G</v>
          </cell>
          <cell r="O1971">
            <v>26.79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</row>
        <row r="1972">
          <cell r="B1972" t="str">
            <v>Power Systems</v>
          </cell>
          <cell r="C1972">
            <v>955</v>
          </cell>
          <cell r="D1972" t="str">
            <v>A &amp; G</v>
          </cell>
          <cell r="E1972">
            <v>340</v>
          </cell>
          <cell r="F1972" t="str">
            <v>Transmission Oper &amp; Planning</v>
          </cell>
          <cell r="G1972" t="str">
            <v>XM</v>
          </cell>
          <cell r="H1972" t="str">
            <v>I</v>
          </cell>
          <cell r="I1972" t="str">
            <v>01TR1</v>
          </cell>
          <cell r="J1972" t="str">
            <v>SPECIALIST II POWER SUPPLY</v>
          </cell>
          <cell r="K1972">
            <v>1</v>
          </cell>
          <cell r="L1972">
            <v>28</v>
          </cell>
          <cell r="M1972">
            <v>28</v>
          </cell>
          <cell r="N1972" t="str">
            <v>A &amp; G</v>
          </cell>
          <cell r="O1972">
            <v>28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B1973" t="str">
            <v>Power Systems</v>
          </cell>
          <cell r="C1973">
            <v>955</v>
          </cell>
          <cell r="D1973" t="str">
            <v>A &amp; G</v>
          </cell>
          <cell r="E1973">
            <v>340</v>
          </cell>
          <cell r="F1973" t="str">
            <v>Transmission Oper &amp; Planning</v>
          </cell>
          <cell r="G1973" t="str">
            <v>XM</v>
          </cell>
          <cell r="H1973" t="str">
            <v>I</v>
          </cell>
          <cell r="I1973" t="str">
            <v>01TR1</v>
          </cell>
          <cell r="J1973" t="str">
            <v>SPECIALIST II POWER SUPPLY</v>
          </cell>
          <cell r="K1973">
            <v>1</v>
          </cell>
          <cell r="L1973">
            <v>28.51</v>
          </cell>
          <cell r="M1973">
            <v>28.51</v>
          </cell>
          <cell r="N1973" t="str">
            <v>A &amp; G</v>
          </cell>
          <cell r="O1973">
            <v>28.51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B1974" t="str">
            <v>Power Systems</v>
          </cell>
          <cell r="C1974">
            <v>955</v>
          </cell>
          <cell r="D1974" t="str">
            <v>A &amp; G</v>
          </cell>
          <cell r="E1974">
            <v>340</v>
          </cell>
          <cell r="F1974" t="str">
            <v>Transmission Oper &amp; Planning</v>
          </cell>
          <cell r="G1974" t="str">
            <v>XM</v>
          </cell>
          <cell r="H1974" t="str">
            <v>I</v>
          </cell>
          <cell r="I1974" t="str">
            <v>01TR6</v>
          </cell>
          <cell r="J1974" t="str">
            <v>SPECIALIST III POWER SUPPLY</v>
          </cell>
          <cell r="K1974">
            <v>1</v>
          </cell>
          <cell r="L1974">
            <v>23.84</v>
          </cell>
          <cell r="M1974">
            <v>23.84</v>
          </cell>
          <cell r="N1974" t="str">
            <v>A &amp; G</v>
          </cell>
          <cell r="O1974">
            <v>23.84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</row>
        <row r="1975">
          <cell r="B1975" t="str">
            <v>Power Systems</v>
          </cell>
          <cell r="C1975">
            <v>955</v>
          </cell>
          <cell r="D1975" t="str">
            <v>A &amp; G</v>
          </cell>
          <cell r="E1975">
            <v>340</v>
          </cell>
          <cell r="F1975" t="str">
            <v>Transmission Oper &amp; Planning</v>
          </cell>
          <cell r="G1975" t="str">
            <v>XM</v>
          </cell>
          <cell r="H1975" t="str">
            <v>I</v>
          </cell>
          <cell r="I1975" t="str">
            <v>01TR6</v>
          </cell>
          <cell r="J1975" t="str">
            <v>SPECIALIST III POWER SUPPLY</v>
          </cell>
          <cell r="K1975">
            <v>1</v>
          </cell>
          <cell r="L1975">
            <v>25.16</v>
          </cell>
          <cell r="M1975">
            <v>25.16</v>
          </cell>
          <cell r="N1975" t="str">
            <v>A &amp; G</v>
          </cell>
          <cell r="O1975">
            <v>25.16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B1976" t="str">
            <v>Power Systems</v>
          </cell>
          <cell r="C1976">
            <v>955</v>
          </cell>
          <cell r="D1976" t="str">
            <v>A &amp; G</v>
          </cell>
          <cell r="E1976">
            <v>340</v>
          </cell>
          <cell r="F1976" t="str">
            <v>Transmission Oper &amp; Planning</v>
          </cell>
          <cell r="G1976" t="str">
            <v>XM</v>
          </cell>
          <cell r="H1976" t="str">
            <v>I</v>
          </cell>
          <cell r="I1976" t="str">
            <v>01TR6</v>
          </cell>
          <cell r="J1976" t="str">
            <v>SPECIALIST III POWER SUPPLY</v>
          </cell>
          <cell r="K1976">
            <v>1</v>
          </cell>
          <cell r="L1976">
            <v>26.23</v>
          </cell>
          <cell r="M1976">
            <v>26.23</v>
          </cell>
          <cell r="N1976" t="str">
            <v>A &amp; G</v>
          </cell>
          <cell r="O1976">
            <v>26.23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B1977" t="str">
            <v>Power Systems</v>
          </cell>
          <cell r="C1977">
            <v>955</v>
          </cell>
          <cell r="D1977" t="str">
            <v>A &amp; G</v>
          </cell>
          <cell r="E1977">
            <v>340</v>
          </cell>
          <cell r="F1977" t="str">
            <v>Transmission Oper &amp; Planning</v>
          </cell>
          <cell r="G1977" t="str">
            <v>XM</v>
          </cell>
          <cell r="H1977" t="str">
            <v>M</v>
          </cell>
          <cell r="I1977" t="str">
            <v>01TU3</v>
          </cell>
          <cell r="J1977" t="str">
            <v>MGR OPERATIONS ENGINEERING</v>
          </cell>
          <cell r="K1977">
            <v>1</v>
          </cell>
          <cell r="L1977">
            <v>49.66</v>
          </cell>
          <cell r="M1977">
            <v>49.66</v>
          </cell>
          <cell r="N1977" t="str">
            <v>A &amp; G</v>
          </cell>
          <cell r="O1977">
            <v>49.66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</row>
        <row r="1978">
          <cell r="B1978" t="str">
            <v>Power Systems</v>
          </cell>
          <cell r="C1978">
            <v>955</v>
          </cell>
          <cell r="D1978" t="str">
            <v>A &amp; G</v>
          </cell>
          <cell r="E1978">
            <v>340</v>
          </cell>
          <cell r="F1978" t="str">
            <v>Transmission Oper &amp; Planning</v>
          </cell>
          <cell r="G1978" t="str">
            <v>XM</v>
          </cell>
          <cell r="H1978" t="str">
            <v>P</v>
          </cell>
          <cell r="I1978" t="str">
            <v>01TV3</v>
          </cell>
          <cell r="J1978" t="str">
            <v>POWER SUPPLY STAFF ENGINEER</v>
          </cell>
          <cell r="K1978">
            <v>1</v>
          </cell>
          <cell r="L1978">
            <v>47.76</v>
          </cell>
          <cell r="M1978">
            <v>47.76</v>
          </cell>
          <cell r="N1978" t="str">
            <v>A &amp; G</v>
          </cell>
          <cell r="O1978">
            <v>47.76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B1979" t="str">
            <v>Power Systems</v>
          </cell>
          <cell r="C1979">
            <v>955</v>
          </cell>
          <cell r="D1979" t="str">
            <v>A &amp; G</v>
          </cell>
          <cell r="E1979">
            <v>340</v>
          </cell>
          <cell r="F1979" t="str">
            <v>Transmission Oper &amp; Planning</v>
          </cell>
          <cell r="G1979" t="str">
            <v>XM</v>
          </cell>
          <cell r="H1979" t="str">
            <v>P</v>
          </cell>
          <cell r="I1979" t="str">
            <v>01TV3</v>
          </cell>
          <cell r="J1979" t="str">
            <v>POWER SUPPLY STAFF ENGINEER</v>
          </cell>
          <cell r="K1979">
            <v>1</v>
          </cell>
          <cell r="L1979">
            <v>48.09</v>
          </cell>
          <cell r="M1979">
            <v>48.09</v>
          </cell>
          <cell r="N1979" t="str">
            <v>A &amp; G</v>
          </cell>
          <cell r="O1979">
            <v>48.09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B1980" t="str">
            <v>Power Systems</v>
          </cell>
          <cell r="C1980">
            <v>955</v>
          </cell>
          <cell r="D1980" t="str">
            <v>A &amp; G</v>
          </cell>
          <cell r="E1980">
            <v>340</v>
          </cell>
          <cell r="F1980" t="str">
            <v>Transmission Oper &amp; Planning</v>
          </cell>
          <cell r="G1980" t="str">
            <v>XM</v>
          </cell>
          <cell r="H1980" t="str">
            <v>I</v>
          </cell>
          <cell r="I1980" t="str">
            <v>01TW3</v>
          </cell>
          <cell r="J1980" t="str">
            <v>POWER SUPPLY SYSTEM OPERATOR</v>
          </cell>
          <cell r="K1980">
            <v>1</v>
          </cell>
          <cell r="L1980">
            <v>40.06</v>
          </cell>
          <cell r="M1980">
            <v>40.06</v>
          </cell>
          <cell r="N1980" t="str">
            <v>A &amp; G</v>
          </cell>
          <cell r="O1980">
            <v>40.06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B1981" t="str">
            <v>Power Systems</v>
          </cell>
          <cell r="C1981">
            <v>955</v>
          </cell>
          <cell r="D1981" t="str">
            <v>A &amp; G</v>
          </cell>
          <cell r="E1981">
            <v>340</v>
          </cell>
          <cell r="F1981" t="str">
            <v>Transmission Oper &amp; Planning</v>
          </cell>
          <cell r="G1981" t="str">
            <v>XM</v>
          </cell>
          <cell r="H1981" t="str">
            <v>I</v>
          </cell>
          <cell r="I1981" t="str">
            <v>01TW3</v>
          </cell>
          <cell r="J1981" t="str">
            <v>POWER SUPPLY SYSTEM OPERATOR</v>
          </cell>
          <cell r="K1981">
            <v>1</v>
          </cell>
          <cell r="L1981">
            <v>40.15</v>
          </cell>
          <cell r="M1981">
            <v>40.15</v>
          </cell>
          <cell r="N1981" t="str">
            <v>A &amp; G</v>
          </cell>
          <cell r="O1981">
            <v>40.15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B1982" t="str">
            <v>Power Systems</v>
          </cell>
          <cell r="C1982">
            <v>955</v>
          </cell>
          <cell r="D1982" t="str">
            <v>A &amp; G</v>
          </cell>
          <cell r="E1982">
            <v>340</v>
          </cell>
          <cell r="F1982" t="str">
            <v>Transmission Oper &amp; Planning</v>
          </cell>
          <cell r="G1982" t="str">
            <v>XM</v>
          </cell>
          <cell r="H1982" t="str">
            <v>I</v>
          </cell>
          <cell r="I1982" t="str">
            <v>01TW3</v>
          </cell>
          <cell r="J1982" t="str">
            <v>POWER SUPPLY SYSTEM OPERATOR</v>
          </cell>
          <cell r="K1982">
            <v>1</v>
          </cell>
          <cell r="L1982">
            <v>41.55</v>
          </cell>
          <cell r="M1982">
            <v>41.55</v>
          </cell>
          <cell r="N1982" t="str">
            <v>A &amp; G</v>
          </cell>
          <cell r="O1982">
            <v>41.55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</row>
        <row r="1983">
          <cell r="B1983" t="str">
            <v>Power Systems</v>
          </cell>
          <cell r="C1983">
            <v>955</v>
          </cell>
          <cell r="D1983" t="str">
            <v>A &amp; G</v>
          </cell>
          <cell r="E1983">
            <v>340</v>
          </cell>
          <cell r="F1983" t="str">
            <v>Transmission Oper &amp; Planning</v>
          </cell>
          <cell r="G1983" t="str">
            <v>XM</v>
          </cell>
          <cell r="H1983" t="str">
            <v>I</v>
          </cell>
          <cell r="I1983" t="str">
            <v>01TW3</v>
          </cell>
          <cell r="J1983" t="str">
            <v>POWER SUPPLY SYSTEM OPERATOR</v>
          </cell>
          <cell r="K1983">
            <v>1</v>
          </cell>
          <cell r="L1983">
            <v>42.73</v>
          </cell>
          <cell r="M1983">
            <v>42.73</v>
          </cell>
          <cell r="N1983" t="str">
            <v>A &amp; G</v>
          </cell>
          <cell r="O1983">
            <v>42.73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B1984" t="str">
            <v>Power Systems</v>
          </cell>
          <cell r="C1984">
            <v>955</v>
          </cell>
          <cell r="D1984" t="str">
            <v>A &amp; G</v>
          </cell>
          <cell r="E1984">
            <v>340</v>
          </cell>
          <cell r="F1984" t="str">
            <v>Transmission Oper &amp; Planning</v>
          </cell>
          <cell r="G1984" t="str">
            <v>XM</v>
          </cell>
          <cell r="H1984" t="str">
            <v>I</v>
          </cell>
          <cell r="I1984" t="str">
            <v>01TW3</v>
          </cell>
          <cell r="J1984" t="str">
            <v>POWER SUPPLY SYSTEM OPERATOR</v>
          </cell>
          <cell r="K1984">
            <v>1</v>
          </cell>
          <cell r="L1984">
            <v>43.59</v>
          </cell>
          <cell r="M1984">
            <v>43.59</v>
          </cell>
          <cell r="N1984" t="str">
            <v>A &amp; G</v>
          </cell>
          <cell r="O1984">
            <v>43.59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B1985" t="str">
            <v>Power Systems</v>
          </cell>
          <cell r="C1985">
            <v>955</v>
          </cell>
          <cell r="D1985" t="str">
            <v>A &amp; G</v>
          </cell>
          <cell r="E1985">
            <v>340</v>
          </cell>
          <cell r="F1985" t="str">
            <v>Transmission Oper &amp; Planning</v>
          </cell>
          <cell r="G1985" t="str">
            <v>XM</v>
          </cell>
          <cell r="H1985" t="str">
            <v>I</v>
          </cell>
          <cell r="I1985" t="str">
            <v>01TW3</v>
          </cell>
          <cell r="J1985" t="str">
            <v>POWER SUPPLY SYSTEM OPERATOR</v>
          </cell>
          <cell r="K1985">
            <v>2</v>
          </cell>
          <cell r="L1985">
            <v>43.7</v>
          </cell>
          <cell r="M1985">
            <v>87.4</v>
          </cell>
          <cell r="N1985" t="str">
            <v>A &amp; G</v>
          </cell>
          <cell r="O1985">
            <v>87.4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B1986" t="str">
            <v>Power Systems</v>
          </cell>
          <cell r="C1986">
            <v>955</v>
          </cell>
          <cell r="D1986" t="str">
            <v>A &amp; G</v>
          </cell>
          <cell r="E1986">
            <v>340</v>
          </cell>
          <cell r="F1986" t="str">
            <v>Transmission Oper &amp; Planning</v>
          </cell>
          <cell r="G1986" t="str">
            <v>XM</v>
          </cell>
          <cell r="H1986" t="str">
            <v>M</v>
          </cell>
          <cell r="I1986" t="str">
            <v>01TX3</v>
          </cell>
          <cell r="J1986" t="str">
            <v>MGR LOAD DISPATCH</v>
          </cell>
          <cell r="K1986">
            <v>1</v>
          </cell>
          <cell r="L1986">
            <v>47.94</v>
          </cell>
          <cell r="M1986">
            <v>47.94</v>
          </cell>
          <cell r="N1986" t="str">
            <v>A &amp; G</v>
          </cell>
          <cell r="O1986">
            <v>47.94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</row>
        <row r="1987">
          <cell r="B1987" t="str">
            <v>Power Systems</v>
          </cell>
          <cell r="C1987">
            <v>955</v>
          </cell>
          <cell r="D1987" t="str">
            <v>A &amp; G</v>
          </cell>
          <cell r="E1987">
            <v>340</v>
          </cell>
          <cell r="F1987" t="str">
            <v>Transmission Oper &amp; Planning</v>
          </cell>
          <cell r="G1987" t="str">
            <v>XM</v>
          </cell>
          <cell r="H1987" t="str">
            <v>I</v>
          </cell>
          <cell r="I1987" t="str">
            <v>01TY5</v>
          </cell>
          <cell r="J1987" t="str">
            <v>SR POWER COORDINATOR</v>
          </cell>
          <cell r="K1987">
            <v>1</v>
          </cell>
          <cell r="L1987">
            <v>30.49</v>
          </cell>
          <cell r="M1987">
            <v>30.49</v>
          </cell>
          <cell r="N1987" t="str">
            <v>A &amp; G</v>
          </cell>
          <cell r="O1987">
            <v>30.49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B1988" t="str">
            <v>Power Systems</v>
          </cell>
          <cell r="C1988">
            <v>955</v>
          </cell>
          <cell r="D1988" t="str">
            <v>A &amp; G</v>
          </cell>
          <cell r="E1988">
            <v>340</v>
          </cell>
          <cell r="F1988" t="str">
            <v>Transmission Oper &amp; Planning</v>
          </cell>
          <cell r="G1988" t="str">
            <v>XM</v>
          </cell>
          <cell r="H1988" t="str">
            <v>I</v>
          </cell>
          <cell r="I1988" t="str">
            <v>01TY5</v>
          </cell>
          <cell r="J1988" t="str">
            <v>SR POWER COORDINATOR</v>
          </cell>
          <cell r="K1988">
            <v>1</v>
          </cell>
          <cell r="L1988">
            <v>34</v>
          </cell>
          <cell r="M1988">
            <v>34</v>
          </cell>
          <cell r="N1988" t="str">
            <v>A &amp; G</v>
          </cell>
          <cell r="O1988">
            <v>34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B1989" t="str">
            <v>Power Systems</v>
          </cell>
          <cell r="C1989">
            <v>955</v>
          </cell>
          <cell r="D1989" t="str">
            <v>A &amp; G</v>
          </cell>
          <cell r="E1989">
            <v>340</v>
          </cell>
          <cell r="F1989" t="str">
            <v>Transmission Oper &amp; Planning</v>
          </cell>
          <cell r="G1989" t="str">
            <v>XM</v>
          </cell>
          <cell r="H1989" t="str">
            <v>I</v>
          </cell>
          <cell r="I1989" t="str">
            <v>01TY5</v>
          </cell>
          <cell r="J1989" t="str">
            <v>SR POWER COORDINATOR</v>
          </cell>
          <cell r="K1989">
            <v>1</v>
          </cell>
          <cell r="L1989">
            <v>34.69</v>
          </cell>
          <cell r="M1989">
            <v>34.69</v>
          </cell>
          <cell r="N1989" t="str">
            <v>A &amp; G</v>
          </cell>
          <cell r="O1989">
            <v>34.69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</row>
        <row r="1990">
          <cell r="B1990" t="str">
            <v>Power Systems</v>
          </cell>
          <cell r="C1990">
            <v>955</v>
          </cell>
          <cell r="D1990" t="str">
            <v>A &amp; G</v>
          </cell>
          <cell r="E1990">
            <v>340</v>
          </cell>
          <cell r="F1990" t="str">
            <v>Transmission Oper &amp; Planning</v>
          </cell>
          <cell r="G1990" t="str">
            <v>XM</v>
          </cell>
          <cell r="H1990" t="str">
            <v>I</v>
          </cell>
          <cell r="I1990" t="str">
            <v>01TY5</v>
          </cell>
          <cell r="J1990" t="str">
            <v>SR POWER COORDINATOR</v>
          </cell>
          <cell r="K1990">
            <v>1</v>
          </cell>
          <cell r="L1990">
            <v>35.299999999999997</v>
          </cell>
          <cell r="M1990">
            <v>35.299999999999997</v>
          </cell>
          <cell r="N1990" t="str">
            <v>A &amp; G</v>
          </cell>
          <cell r="O1990">
            <v>35.299999999999997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B1991" t="str">
            <v>Power Systems</v>
          </cell>
          <cell r="C1991">
            <v>955</v>
          </cell>
          <cell r="D1991" t="str">
            <v>A &amp; G</v>
          </cell>
          <cell r="E1991">
            <v>340</v>
          </cell>
          <cell r="F1991" t="str">
            <v>Transmission Oper &amp; Planning</v>
          </cell>
          <cell r="G1991" t="str">
            <v>XM</v>
          </cell>
          <cell r="H1991" t="str">
            <v>I</v>
          </cell>
          <cell r="I1991" t="str">
            <v>01TY5</v>
          </cell>
          <cell r="J1991" t="str">
            <v>SR POWER COORDINATOR</v>
          </cell>
          <cell r="K1991">
            <v>1</v>
          </cell>
          <cell r="L1991">
            <v>35.840000000000003</v>
          </cell>
          <cell r="M1991">
            <v>35.840000000000003</v>
          </cell>
          <cell r="N1991" t="str">
            <v>A &amp; G</v>
          </cell>
          <cell r="O1991">
            <v>35.840000000000003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B1992" t="str">
            <v>Power Systems</v>
          </cell>
          <cell r="C1992">
            <v>955</v>
          </cell>
          <cell r="D1992" t="str">
            <v>A &amp; G</v>
          </cell>
          <cell r="E1992">
            <v>340</v>
          </cell>
          <cell r="F1992" t="str">
            <v>Transmission Oper &amp; Planning</v>
          </cell>
          <cell r="G1992" t="str">
            <v>XM</v>
          </cell>
          <cell r="H1992" t="str">
            <v>I</v>
          </cell>
          <cell r="I1992" t="str">
            <v>01TY5</v>
          </cell>
          <cell r="J1992" t="str">
            <v>SR POWER COORDINATOR</v>
          </cell>
          <cell r="K1992">
            <v>3</v>
          </cell>
          <cell r="L1992">
            <v>36.44</v>
          </cell>
          <cell r="M1992">
            <v>109.32</v>
          </cell>
          <cell r="N1992" t="str">
            <v>A &amp; G</v>
          </cell>
          <cell r="O1992">
            <v>109.32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B1993" t="str">
            <v>Power Systems</v>
          </cell>
          <cell r="C1993">
            <v>955</v>
          </cell>
          <cell r="D1993" t="str">
            <v>A &amp; G</v>
          </cell>
          <cell r="E1993">
            <v>340</v>
          </cell>
          <cell r="F1993" t="str">
            <v>Transmission Oper &amp; Planning</v>
          </cell>
          <cell r="G1993" t="str">
            <v>XM</v>
          </cell>
          <cell r="H1993" t="str">
            <v>I</v>
          </cell>
          <cell r="I1993" t="str">
            <v>01TY5</v>
          </cell>
          <cell r="J1993" t="str">
            <v>SR POWER COORDINATOR</v>
          </cell>
          <cell r="K1993">
            <v>1</v>
          </cell>
          <cell r="L1993">
            <v>39.14</v>
          </cell>
          <cell r="M1993">
            <v>39.14</v>
          </cell>
          <cell r="N1993" t="str">
            <v>A &amp; G</v>
          </cell>
          <cell r="O1993">
            <v>39.14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B1994" t="str">
            <v>Power Systems</v>
          </cell>
          <cell r="C1994">
            <v>955</v>
          </cell>
          <cell r="D1994" t="str">
            <v>A &amp; G</v>
          </cell>
          <cell r="E1994">
            <v>340</v>
          </cell>
          <cell r="F1994" t="str">
            <v>Transmission Oper &amp; Planning</v>
          </cell>
          <cell r="G1994" t="str">
            <v>NB</v>
          </cell>
          <cell r="H1994" t="str">
            <v>I</v>
          </cell>
          <cell r="I1994" t="str">
            <v>01X21</v>
          </cell>
          <cell r="J1994" t="str">
            <v>INTERN STUDENT</v>
          </cell>
          <cell r="K1994">
            <v>2</v>
          </cell>
          <cell r="L1994">
            <v>16</v>
          </cell>
          <cell r="M1994">
            <v>32</v>
          </cell>
          <cell r="N1994" t="str">
            <v>A &amp; G</v>
          </cell>
          <cell r="O1994">
            <v>32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B1995" t="str">
            <v>Power Systems</v>
          </cell>
          <cell r="C1995">
            <v>955</v>
          </cell>
          <cell r="D1995" t="str">
            <v>A &amp; G</v>
          </cell>
          <cell r="E1995">
            <v>340</v>
          </cell>
          <cell r="F1995" t="str">
            <v>Transmission Oper &amp; Planning</v>
          </cell>
          <cell r="G1995" t="str">
            <v>NB</v>
          </cell>
          <cell r="H1995" t="str">
            <v>I</v>
          </cell>
          <cell r="I1995" t="str">
            <v>01X63</v>
          </cell>
          <cell r="J1995" t="str">
            <v>ADMINISTRATIVE SPECIALIST I</v>
          </cell>
          <cell r="K1995">
            <v>1</v>
          </cell>
          <cell r="L1995">
            <v>17.46</v>
          </cell>
          <cell r="M1995">
            <v>17.46</v>
          </cell>
          <cell r="N1995" t="str">
            <v>A &amp; G</v>
          </cell>
          <cell r="O1995">
            <v>17.46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B1996" t="str">
            <v>Power Systems</v>
          </cell>
          <cell r="C1996">
            <v>955</v>
          </cell>
          <cell r="D1996" t="str">
            <v>A &amp; G</v>
          </cell>
          <cell r="E1996">
            <v>340</v>
          </cell>
          <cell r="F1996" t="str">
            <v>Transmission Oper &amp; Planning</v>
          </cell>
          <cell r="G1996" t="str">
            <v>NB</v>
          </cell>
          <cell r="H1996" t="str">
            <v>I</v>
          </cell>
          <cell r="I1996" t="str">
            <v>01X63</v>
          </cell>
          <cell r="J1996" t="str">
            <v>ADMINISTRATIVE SPECIALIST I</v>
          </cell>
          <cell r="K1996">
            <v>1</v>
          </cell>
          <cell r="L1996">
            <v>17.54</v>
          </cell>
          <cell r="M1996">
            <v>17.54</v>
          </cell>
          <cell r="N1996" t="str">
            <v>A &amp; G</v>
          </cell>
          <cell r="O1996">
            <v>17.54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B1997" t="str">
            <v>Power Systems</v>
          </cell>
          <cell r="C1997">
            <v>955</v>
          </cell>
          <cell r="D1997" t="str">
            <v>A &amp; G</v>
          </cell>
          <cell r="E1997">
            <v>340</v>
          </cell>
          <cell r="F1997" t="str">
            <v>Transmission Oper &amp; Planning</v>
          </cell>
          <cell r="G1997" t="str">
            <v>NB</v>
          </cell>
          <cell r="H1997" t="str">
            <v>I</v>
          </cell>
          <cell r="I1997" t="str">
            <v>01X63</v>
          </cell>
          <cell r="J1997" t="str">
            <v>ADMINISTRATIVE SPECIALIST I</v>
          </cell>
          <cell r="K1997">
            <v>1</v>
          </cell>
          <cell r="L1997">
            <v>17.850000000000001</v>
          </cell>
          <cell r="M1997">
            <v>17.850000000000001</v>
          </cell>
          <cell r="N1997" t="str">
            <v>A &amp; G</v>
          </cell>
          <cell r="O1997">
            <v>17.850000000000001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B1998" t="str">
            <v>Power Systems</v>
          </cell>
          <cell r="C1998">
            <v>955</v>
          </cell>
          <cell r="D1998" t="str">
            <v>A &amp; G</v>
          </cell>
          <cell r="E1998">
            <v>340</v>
          </cell>
          <cell r="F1998" t="str">
            <v>Transmission Oper &amp; Planning</v>
          </cell>
          <cell r="G1998" t="str">
            <v>XM</v>
          </cell>
          <cell r="H1998" t="str">
            <v>I</v>
          </cell>
          <cell r="I1998" t="str">
            <v>01Y2P</v>
          </cell>
          <cell r="J1998" t="str">
            <v>RELIABILITY &amp; SECURITY STAFF E</v>
          </cell>
          <cell r="K1998">
            <v>1</v>
          </cell>
          <cell r="L1998">
            <v>45.43</v>
          </cell>
          <cell r="M1998">
            <v>45.43</v>
          </cell>
          <cell r="N1998" t="str">
            <v>A &amp; G</v>
          </cell>
          <cell r="O1998">
            <v>45.43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B1999" t="str">
            <v>Power Systems</v>
          </cell>
          <cell r="C1999">
            <v>955</v>
          </cell>
          <cell r="D1999" t="str">
            <v>A &amp; G</v>
          </cell>
          <cell r="E1999">
            <v>340</v>
          </cell>
          <cell r="F1999" t="str">
            <v>Transmission Oper &amp; Planning</v>
          </cell>
          <cell r="G1999" t="str">
            <v>XM</v>
          </cell>
          <cell r="H1999" t="str">
            <v>I</v>
          </cell>
          <cell r="I1999" t="str">
            <v>01Y2P</v>
          </cell>
          <cell r="J1999" t="str">
            <v>RELIABILITY &amp; SECURITY STAFF E</v>
          </cell>
          <cell r="K1999">
            <v>1</v>
          </cell>
          <cell r="L1999">
            <v>45.64</v>
          </cell>
          <cell r="M1999">
            <v>45.64</v>
          </cell>
          <cell r="N1999" t="str">
            <v>A &amp; G</v>
          </cell>
          <cell r="O1999">
            <v>45.64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B2000" t="str">
            <v>Power Systems</v>
          </cell>
          <cell r="C2000">
            <v>955</v>
          </cell>
          <cell r="D2000" t="str">
            <v>A &amp; G</v>
          </cell>
          <cell r="E2000">
            <v>340</v>
          </cell>
          <cell r="F2000" t="str">
            <v>Transmission Oper &amp; Planning</v>
          </cell>
          <cell r="G2000" t="str">
            <v>XM</v>
          </cell>
          <cell r="H2000" t="str">
            <v>P</v>
          </cell>
          <cell r="I2000" t="str">
            <v>01YAA</v>
          </cell>
          <cell r="J2000" t="str">
            <v>PRIN ENGINEER RELIABILITY &amp; SE</v>
          </cell>
          <cell r="K2000">
            <v>1</v>
          </cell>
          <cell r="L2000">
            <v>38.159999999999997</v>
          </cell>
          <cell r="M2000">
            <v>38.159999999999997</v>
          </cell>
          <cell r="N2000" t="str">
            <v>A &amp; G</v>
          </cell>
          <cell r="O2000">
            <v>38.159999999999997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B2001" t="str">
            <v>Power Systems</v>
          </cell>
          <cell r="C2001">
            <v>955</v>
          </cell>
          <cell r="D2001" t="str">
            <v>A &amp; G</v>
          </cell>
          <cell r="E2001">
            <v>340</v>
          </cell>
          <cell r="F2001" t="str">
            <v>Transmission Oper &amp; Planning</v>
          </cell>
          <cell r="G2001" t="str">
            <v>XM</v>
          </cell>
          <cell r="H2001" t="str">
            <v>P</v>
          </cell>
          <cell r="I2001" t="str">
            <v>01YAA</v>
          </cell>
          <cell r="J2001" t="str">
            <v>PRIN ENGINEER RELIABILITY &amp; SE</v>
          </cell>
          <cell r="K2001">
            <v>1</v>
          </cell>
          <cell r="L2001">
            <v>39.35</v>
          </cell>
          <cell r="M2001">
            <v>39.35</v>
          </cell>
          <cell r="N2001" t="str">
            <v>A &amp; G</v>
          </cell>
          <cell r="O2001">
            <v>39.35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B2002" t="str">
            <v>Power Systems</v>
          </cell>
          <cell r="C2002">
            <v>955</v>
          </cell>
          <cell r="D2002" t="str">
            <v>A &amp; G</v>
          </cell>
          <cell r="E2002">
            <v>340</v>
          </cell>
          <cell r="F2002" t="str">
            <v>Transmission Oper &amp; Planning</v>
          </cell>
          <cell r="G2002" t="str">
            <v>XM</v>
          </cell>
          <cell r="H2002" t="str">
            <v>P</v>
          </cell>
          <cell r="I2002" t="str">
            <v>01YAA</v>
          </cell>
          <cell r="J2002" t="str">
            <v>PRIN ENGINEER RELIABILITY &amp; SE</v>
          </cell>
          <cell r="K2002">
            <v>1</v>
          </cell>
          <cell r="L2002">
            <v>39.479999999999997</v>
          </cell>
          <cell r="M2002">
            <v>39.479999999999997</v>
          </cell>
          <cell r="N2002" t="str">
            <v>A &amp; G</v>
          </cell>
          <cell r="O2002">
            <v>39.479999999999997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B2003" t="str">
            <v>Power Systems</v>
          </cell>
          <cell r="C2003">
            <v>955</v>
          </cell>
          <cell r="D2003" t="str">
            <v>A &amp; G</v>
          </cell>
          <cell r="E2003">
            <v>340</v>
          </cell>
          <cell r="F2003" t="str">
            <v>Transmission Oper &amp; Planning</v>
          </cell>
          <cell r="G2003" t="str">
            <v>XM</v>
          </cell>
          <cell r="H2003" t="str">
            <v>P</v>
          </cell>
          <cell r="I2003" t="str">
            <v>01YAA</v>
          </cell>
          <cell r="J2003" t="str">
            <v>PRIN ENGINEER RELIABILITY &amp; SE</v>
          </cell>
          <cell r="K2003">
            <v>1</v>
          </cell>
          <cell r="L2003">
            <v>40.44</v>
          </cell>
          <cell r="M2003">
            <v>40.44</v>
          </cell>
          <cell r="N2003" t="str">
            <v>A &amp; G</v>
          </cell>
          <cell r="O2003">
            <v>40.44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B2004" t="str">
            <v>Power Systems</v>
          </cell>
          <cell r="C2004">
            <v>955</v>
          </cell>
          <cell r="D2004" t="str">
            <v>A &amp; G</v>
          </cell>
          <cell r="E2004">
            <v>340</v>
          </cell>
          <cell r="F2004" t="str">
            <v>Transmission Oper &amp; Planning</v>
          </cell>
          <cell r="G2004" t="str">
            <v>XM</v>
          </cell>
          <cell r="H2004" t="str">
            <v>P</v>
          </cell>
          <cell r="I2004" t="str">
            <v>01YAA</v>
          </cell>
          <cell r="J2004" t="str">
            <v>PRIN ENGINEER RELIABILITY &amp; SE</v>
          </cell>
          <cell r="K2004">
            <v>1</v>
          </cell>
          <cell r="L2004">
            <v>40.9</v>
          </cell>
          <cell r="M2004">
            <v>40.9</v>
          </cell>
          <cell r="N2004" t="str">
            <v>A &amp; G</v>
          </cell>
          <cell r="O2004">
            <v>40.9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B2005" t="str">
            <v>Power Systems</v>
          </cell>
          <cell r="C2005">
            <v>955</v>
          </cell>
          <cell r="D2005" t="str">
            <v>A &amp; G</v>
          </cell>
          <cell r="E2005">
            <v>340</v>
          </cell>
          <cell r="F2005" t="str">
            <v>Transmission Oper &amp; Planning</v>
          </cell>
          <cell r="G2005" t="str">
            <v>XM</v>
          </cell>
          <cell r="H2005" t="str">
            <v>P</v>
          </cell>
          <cell r="I2005" t="str">
            <v>01YAA</v>
          </cell>
          <cell r="J2005" t="str">
            <v>PRIN ENGINEER RELIABILITY &amp; SE</v>
          </cell>
          <cell r="K2005">
            <v>1</v>
          </cell>
          <cell r="L2005">
            <v>43.35</v>
          </cell>
          <cell r="M2005">
            <v>43.35</v>
          </cell>
          <cell r="N2005" t="str">
            <v>A &amp; G</v>
          </cell>
          <cell r="O2005">
            <v>43.35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B2006" t="str">
            <v>Power Systems</v>
          </cell>
          <cell r="C2006">
            <v>955</v>
          </cell>
          <cell r="D2006" t="str">
            <v>A &amp; G</v>
          </cell>
          <cell r="E2006">
            <v>340</v>
          </cell>
          <cell r="F2006" t="str">
            <v>Transmission Oper &amp; Planning</v>
          </cell>
          <cell r="G2006" t="str">
            <v>XM</v>
          </cell>
          <cell r="H2006" t="str">
            <v>M</v>
          </cell>
          <cell r="I2006" t="str">
            <v>01YB3</v>
          </cell>
          <cell r="J2006" t="str">
            <v>MGR TRANSMISSION SUBSTATION PL</v>
          </cell>
          <cell r="K2006">
            <v>1</v>
          </cell>
          <cell r="L2006">
            <v>57.11</v>
          </cell>
          <cell r="M2006">
            <v>57.11</v>
          </cell>
          <cell r="N2006" t="str">
            <v>A &amp; G</v>
          </cell>
          <cell r="O2006">
            <v>57.11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B2007" t="str">
            <v>Power Systems</v>
          </cell>
          <cell r="C2007">
            <v>955</v>
          </cell>
          <cell r="D2007" t="str">
            <v>A &amp; G</v>
          </cell>
          <cell r="E2007">
            <v>340</v>
          </cell>
          <cell r="F2007" t="str">
            <v>Transmission Oper &amp; Planning</v>
          </cell>
          <cell r="G2007" t="str">
            <v>XM</v>
          </cell>
          <cell r="H2007" t="str">
            <v>M</v>
          </cell>
          <cell r="I2007" t="str">
            <v>01YE3</v>
          </cell>
          <cell r="J2007" t="str">
            <v>MGR INTER UTILITY MARKETS</v>
          </cell>
          <cell r="K2007">
            <v>1</v>
          </cell>
          <cell r="L2007">
            <v>59.44</v>
          </cell>
          <cell r="M2007">
            <v>59.44</v>
          </cell>
          <cell r="N2007" t="str">
            <v>A &amp; G</v>
          </cell>
          <cell r="O2007">
            <v>59.44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B2008" t="str">
            <v>Power Systems</v>
          </cell>
          <cell r="C2008">
            <v>955</v>
          </cell>
          <cell r="D2008" t="str">
            <v>A &amp; G</v>
          </cell>
          <cell r="E2008">
            <v>340</v>
          </cell>
          <cell r="F2008" t="str">
            <v>Transmission Oper &amp; Planning</v>
          </cell>
          <cell r="G2008" t="str">
            <v>XM</v>
          </cell>
          <cell r="H2008" t="str">
            <v>S</v>
          </cell>
          <cell r="I2008" t="str">
            <v>01YF4</v>
          </cell>
          <cell r="J2008" t="str">
            <v>SUPV LOCAL AREA PLANNING</v>
          </cell>
          <cell r="K2008">
            <v>1</v>
          </cell>
          <cell r="L2008">
            <v>43.5</v>
          </cell>
          <cell r="M2008">
            <v>43.5</v>
          </cell>
          <cell r="N2008" t="str">
            <v>A &amp; G</v>
          </cell>
          <cell r="O2008">
            <v>43.5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B2009" t="str">
            <v>Power Systems</v>
          </cell>
          <cell r="C2009">
            <v>955</v>
          </cell>
          <cell r="D2009" t="str">
            <v>A &amp; G</v>
          </cell>
          <cell r="E2009">
            <v>340</v>
          </cell>
          <cell r="F2009" t="str">
            <v>Transmission Oper &amp; Planning</v>
          </cell>
          <cell r="G2009" t="str">
            <v>XM</v>
          </cell>
          <cell r="H2009" t="str">
            <v>S</v>
          </cell>
          <cell r="I2009" t="str">
            <v>01YH4</v>
          </cell>
          <cell r="J2009" t="str">
            <v>SUPV BULK TRANSMISSION &amp; INTER</v>
          </cell>
          <cell r="K2009">
            <v>1</v>
          </cell>
          <cell r="L2009">
            <v>50.43</v>
          </cell>
          <cell r="M2009">
            <v>50.43</v>
          </cell>
          <cell r="N2009" t="str">
            <v>A &amp; G</v>
          </cell>
          <cell r="O2009">
            <v>50.43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B2010" t="str">
            <v>Power Systems</v>
          </cell>
          <cell r="C2010">
            <v>955</v>
          </cell>
          <cell r="D2010" t="str">
            <v>A &amp; G</v>
          </cell>
          <cell r="E2010">
            <v>340</v>
          </cell>
          <cell r="F2010" t="str">
            <v>Transmission Oper &amp; Planning</v>
          </cell>
          <cell r="G2010" t="str">
            <v>XM</v>
          </cell>
          <cell r="H2010" t="str">
            <v>I</v>
          </cell>
          <cell r="I2010" t="str">
            <v>01YHA</v>
          </cell>
          <cell r="J2010" t="str">
            <v>ENGINEER ANALYST II SYSTEM PLA</v>
          </cell>
          <cell r="K2010">
            <v>1</v>
          </cell>
          <cell r="L2010">
            <v>25.76</v>
          </cell>
          <cell r="M2010">
            <v>25.76</v>
          </cell>
          <cell r="N2010" t="str">
            <v>A &amp; G</v>
          </cell>
          <cell r="O2010">
            <v>25.76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B2011" t="str">
            <v>Power Systems</v>
          </cell>
          <cell r="C2011">
            <v>955</v>
          </cell>
          <cell r="D2011" t="str">
            <v>A &amp; G</v>
          </cell>
          <cell r="E2011">
            <v>340</v>
          </cell>
          <cell r="F2011" t="str">
            <v>Transmission Oper &amp; Planning</v>
          </cell>
          <cell r="G2011" t="str">
            <v>XM</v>
          </cell>
          <cell r="H2011" t="str">
            <v>P</v>
          </cell>
          <cell r="I2011" t="str">
            <v>01YR4</v>
          </cell>
          <cell r="J2011" t="str">
            <v>TRANSMISSION BUSINESS MGR</v>
          </cell>
          <cell r="K2011">
            <v>1</v>
          </cell>
          <cell r="L2011">
            <v>43.79</v>
          </cell>
          <cell r="M2011">
            <v>43.79</v>
          </cell>
          <cell r="N2011" t="str">
            <v>A &amp; G</v>
          </cell>
          <cell r="O2011">
            <v>43.79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B2012" t="str">
            <v>Power Systems</v>
          </cell>
          <cell r="C2012">
            <v>955</v>
          </cell>
          <cell r="D2012" t="str">
            <v>A &amp; G</v>
          </cell>
          <cell r="E2012">
            <v>340</v>
          </cell>
          <cell r="F2012" t="str">
            <v>Transmission Oper &amp; Planning</v>
          </cell>
          <cell r="G2012" t="str">
            <v>XM</v>
          </cell>
          <cell r="H2012" t="str">
            <v>P</v>
          </cell>
          <cell r="I2012" t="str">
            <v>01YR4</v>
          </cell>
          <cell r="J2012" t="str">
            <v>TRANSMISSION BUSINESS MGR</v>
          </cell>
          <cell r="K2012">
            <v>1</v>
          </cell>
          <cell r="L2012">
            <v>47.08</v>
          </cell>
          <cell r="M2012">
            <v>47.08</v>
          </cell>
          <cell r="N2012" t="str">
            <v>A &amp; G</v>
          </cell>
          <cell r="O2012">
            <v>47.08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B2013" t="str">
            <v>Power Systems</v>
          </cell>
          <cell r="C2013">
            <v>955</v>
          </cell>
          <cell r="D2013" t="str">
            <v>A &amp; G</v>
          </cell>
          <cell r="E2013">
            <v>340</v>
          </cell>
          <cell r="F2013" t="str">
            <v>Transmission Oper &amp; Planning</v>
          </cell>
          <cell r="G2013" t="str">
            <v>XM</v>
          </cell>
          <cell r="H2013" t="str">
            <v>P</v>
          </cell>
          <cell r="I2013" t="str">
            <v>01YR4</v>
          </cell>
          <cell r="J2013" t="str">
            <v>TRANSMISSION BUSINESS MGR</v>
          </cell>
          <cell r="K2013">
            <v>1</v>
          </cell>
          <cell r="L2013">
            <v>47.45</v>
          </cell>
          <cell r="M2013">
            <v>47.45</v>
          </cell>
          <cell r="N2013" t="str">
            <v>A &amp; G</v>
          </cell>
          <cell r="O2013">
            <v>47.45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B2014" t="str">
            <v>Power Systems</v>
          </cell>
          <cell r="C2014">
            <v>955</v>
          </cell>
          <cell r="D2014" t="str">
            <v>A &amp; G</v>
          </cell>
          <cell r="E2014">
            <v>340</v>
          </cell>
          <cell r="F2014" t="str">
            <v>Transmission Oper &amp; Planning</v>
          </cell>
          <cell r="G2014" t="str">
            <v>BU</v>
          </cell>
          <cell r="H2014" t="str">
            <v>I</v>
          </cell>
          <cell r="I2014" t="str">
            <v>05605</v>
          </cell>
          <cell r="J2014" t="str">
            <v>OPERATION CLERK A STENO</v>
          </cell>
          <cell r="K2014">
            <v>1</v>
          </cell>
          <cell r="L2014">
            <v>20.12</v>
          </cell>
          <cell r="M2014">
            <v>20.12</v>
          </cell>
          <cell r="N2014" t="str">
            <v>A &amp; G</v>
          </cell>
          <cell r="O2014">
            <v>20.12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B2015" t="str">
            <v>Power Systems</v>
          </cell>
          <cell r="C2015">
            <v>955</v>
          </cell>
          <cell r="D2015" t="str">
            <v>A &amp; G</v>
          </cell>
          <cell r="E2015">
            <v>340</v>
          </cell>
          <cell r="F2015" t="str">
            <v>Transmission Oper &amp; Planning</v>
          </cell>
          <cell r="G2015" t="str">
            <v>BU</v>
          </cell>
          <cell r="H2015" t="str">
            <v>I</v>
          </cell>
          <cell r="I2015" t="str">
            <v>06289</v>
          </cell>
          <cell r="J2015" t="str">
            <v>DIV LOAD DISPATCHER (S)</v>
          </cell>
          <cell r="K2015">
            <v>18</v>
          </cell>
          <cell r="L2015">
            <v>28.51</v>
          </cell>
          <cell r="M2015">
            <v>513.18000000000006</v>
          </cell>
          <cell r="N2015" t="str">
            <v>A &amp; G</v>
          </cell>
          <cell r="O2015">
            <v>513.18000000000006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53"/>
  <sheetViews>
    <sheetView showGridLines="0" showZeros="0" tabSelected="1" workbookViewId="0">
      <pane xSplit="1" ySplit="7" topLeftCell="B8" activePane="bottomRight" state="frozen"/>
      <selection sqref="A1:D50"/>
      <selection pane="topRight" sqref="A1:D50"/>
      <selection pane="bottomLeft" sqref="A1:D50"/>
      <selection pane="bottomRight" activeCell="A2" sqref="A1:A2"/>
    </sheetView>
  </sheetViews>
  <sheetFormatPr defaultColWidth="8.88671875" defaultRowHeight="14.4"/>
  <cols>
    <col min="1" max="1" width="39.109375" style="192" customWidth="1"/>
    <col min="2" max="4" width="11.6640625" style="192" customWidth="1"/>
    <col min="5" max="6" width="8.88671875" style="192"/>
    <col min="7" max="7" width="17.44140625" style="192" customWidth="1"/>
    <col min="8" max="8" width="11.5546875" style="192" customWidth="1"/>
    <col min="9" max="9" width="14.33203125" style="192" bestFit="1" customWidth="1"/>
    <col min="10" max="12" width="15.33203125" style="192" bestFit="1" customWidth="1"/>
    <col min="13" max="16384" width="8.88671875" style="192"/>
  </cols>
  <sheetData>
    <row r="1" spans="1:12" ht="15.6">
      <c r="A1" s="361" t="s">
        <v>573</v>
      </c>
    </row>
    <row r="2" spans="1:12" ht="15.6">
      <c r="A2" s="361" t="s">
        <v>574</v>
      </c>
    </row>
    <row r="4" spans="1:12" ht="15" thickBot="1">
      <c r="A4" s="191"/>
      <c r="B4" s="191"/>
      <c r="C4" s="191"/>
      <c r="D4" s="191"/>
    </row>
    <row r="5" spans="1:12">
      <c r="A5" s="315" t="s">
        <v>420</v>
      </c>
    </row>
    <row r="6" spans="1:12" ht="15" thickBot="1">
      <c r="A6" s="193" t="s">
        <v>447</v>
      </c>
      <c r="B6" s="191"/>
      <c r="C6" s="191"/>
      <c r="D6" s="191"/>
    </row>
    <row r="7" spans="1:12" ht="15" thickBot="1">
      <c r="A7" s="316" t="s">
        <v>421</v>
      </c>
      <c r="B7" s="316" t="s">
        <v>40</v>
      </c>
      <c r="C7" s="316" t="s">
        <v>41</v>
      </c>
      <c r="D7" s="316" t="s">
        <v>42</v>
      </c>
    </row>
    <row r="8" spans="1:12">
      <c r="A8" s="317" t="s">
        <v>422</v>
      </c>
      <c r="B8" s="318"/>
      <c r="C8" s="318"/>
      <c r="D8" s="318"/>
    </row>
    <row r="9" spans="1:12">
      <c r="H9" s="340" t="s">
        <v>563</v>
      </c>
      <c r="I9" s="340"/>
      <c r="J9" s="340"/>
      <c r="K9" s="340"/>
      <c r="L9" s="340"/>
    </row>
    <row r="10" spans="1:12">
      <c r="A10" s="194" t="s">
        <v>425</v>
      </c>
      <c r="B10" s="318"/>
      <c r="C10" s="318"/>
      <c r="D10" s="318"/>
    </row>
    <row r="11" spans="1:12">
      <c r="A11" s="195" t="s">
        <v>426</v>
      </c>
      <c r="B11" s="318"/>
      <c r="C11" s="318"/>
      <c r="D11" s="318"/>
      <c r="G11" s="313"/>
      <c r="H11" s="319" t="s">
        <v>296</v>
      </c>
      <c r="I11" s="319" t="s">
        <v>39</v>
      </c>
      <c r="J11" s="320">
        <v>2016</v>
      </c>
      <c r="K11" s="320">
        <v>2017</v>
      </c>
      <c r="L11" s="320">
        <v>2018</v>
      </c>
    </row>
    <row r="12" spans="1:12">
      <c r="A12" s="321" t="s">
        <v>427</v>
      </c>
      <c r="B12" s="318"/>
      <c r="C12" s="318"/>
      <c r="D12" s="318"/>
      <c r="G12" s="313"/>
      <c r="H12" s="322" t="s">
        <v>564</v>
      </c>
      <c r="I12" s="322" t="s">
        <v>564</v>
      </c>
      <c r="J12" s="314" t="s">
        <v>565</v>
      </c>
      <c r="K12" s="314" t="s">
        <v>565</v>
      </c>
      <c r="L12" s="314" t="s">
        <v>565</v>
      </c>
    </row>
    <row r="13" spans="1:12">
      <c r="A13" s="323" t="s">
        <v>428</v>
      </c>
      <c r="B13" s="318">
        <v>95929.883477688112</v>
      </c>
      <c r="C13" s="318">
        <v>2678.4374787722768</v>
      </c>
      <c r="D13" s="318">
        <v>74.784072153705509</v>
      </c>
      <c r="G13" s="324" t="s">
        <v>561</v>
      </c>
      <c r="H13" s="325">
        <v>546236.78</v>
      </c>
      <c r="I13" s="325">
        <v>208143.66</v>
      </c>
      <c r="J13" s="325">
        <v>991450.68832449382</v>
      </c>
      <c r="K13" s="325">
        <v>4059.1113874796674</v>
      </c>
      <c r="L13" s="325">
        <v>76.912733410784227</v>
      </c>
    </row>
    <row r="14" spans="1:12">
      <c r="A14" s="196" t="s">
        <v>448</v>
      </c>
      <c r="B14" s="197">
        <v>95929.883477688112</v>
      </c>
      <c r="C14" s="197">
        <v>2678.4374787722768</v>
      </c>
      <c r="D14" s="197">
        <v>74.784072153705509</v>
      </c>
      <c r="G14" s="326" t="s">
        <v>566</v>
      </c>
      <c r="H14" s="327">
        <f>H13</f>
        <v>546236.78</v>
      </c>
      <c r="I14" s="328">
        <f>+H14+I13</f>
        <v>754380.44000000006</v>
      </c>
      <c r="J14" s="328">
        <f>+I14+J13</f>
        <v>1745831.1283244938</v>
      </c>
      <c r="K14" s="328">
        <f t="shared" ref="K14:L14" si="0">+J14+K13</f>
        <v>1749890.2397119734</v>
      </c>
      <c r="L14" s="328">
        <f t="shared" si="0"/>
        <v>1749967.1524453841</v>
      </c>
    </row>
    <row r="15" spans="1:12" ht="15" thickBot="1">
      <c r="A15" s="198" t="s">
        <v>449</v>
      </c>
      <c r="B15" s="338">
        <f>+B14</f>
        <v>95929.883477688112</v>
      </c>
      <c r="C15" s="338">
        <f>+C14</f>
        <v>2678.4374787722768</v>
      </c>
      <c r="D15" s="338">
        <f>+D14</f>
        <v>74.784072153705509</v>
      </c>
      <c r="G15" s="324" t="s">
        <v>562</v>
      </c>
      <c r="H15" s="325">
        <v>33659.21</v>
      </c>
      <c r="I15" s="325">
        <v>3458520.330000001</v>
      </c>
      <c r="J15" s="325">
        <f>+B30+B38</f>
        <v>9368878.9128202535</v>
      </c>
      <c r="K15" s="325">
        <f>+C30+C38</f>
        <v>8193825.0622901432</v>
      </c>
      <c r="L15" s="325">
        <f>+D30+D38</f>
        <v>5459851.2012953581</v>
      </c>
    </row>
    <row r="16" spans="1:12" ht="15" thickTop="1">
      <c r="G16" s="326" t="s">
        <v>566</v>
      </c>
      <c r="H16" s="327">
        <f>H15</f>
        <v>33659.21</v>
      </c>
      <c r="I16" s="328">
        <f>+H16+I15</f>
        <v>3492179.540000001</v>
      </c>
      <c r="J16" s="328">
        <f>+I16+J15</f>
        <v>12861058.452820254</v>
      </c>
      <c r="K16" s="328">
        <f t="shared" ref="K16:L16" si="1">+J16+K15</f>
        <v>21054883.515110396</v>
      </c>
      <c r="L16" s="328">
        <f t="shared" si="1"/>
        <v>26514734.716405753</v>
      </c>
    </row>
    <row r="17" spans="1:12" ht="15" thickBot="1">
      <c r="A17" s="194" t="s">
        <v>429</v>
      </c>
      <c r="B17" s="318"/>
      <c r="C17" s="318"/>
      <c r="D17" s="318"/>
      <c r="G17" s="326" t="s">
        <v>567</v>
      </c>
      <c r="H17" s="329">
        <f>+H13+H15</f>
        <v>579895.99</v>
      </c>
      <c r="I17" s="329">
        <f>+I14+I16</f>
        <v>4246559.9800000014</v>
      </c>
      <c r="J17" s="329">
        <f>+J14+J16</f>
        <v>14606889.581144748</v>
      </c>
      <c r="K17" s="329">
        <f>+K14+K16</f>
        <v>22804773.75482237</v>
      </c>
      <c r="L17" s="329">
        <f>+L14+L16</f>
        <v>28264701.868851136</v>
      </c>
    </row>
    <row r="18" spans="1:12" ht="15.6" thickTop="1" thickBot="1">
      <c r="A18" s="195" t="s">
        <v>423</v>
      </c>
      <c r="B18" s="318"/>
      <c r="C18" s="318"/>
      <c r="D18" s="318"/>
      <c r="G18" s="326"/>
      <c r="H18" s="330"/>
      <c r="I18" s="330"/>
      <c r="J18" s="330"/>
      <c r="K18" s="330"/>
      <c r="L18" s="330"/>
    </row>
    <row r="19" spans="1:12" ht="15" thickBot="1">
      <c r="A19" s="321" t="s">
        <v>430</v>
      </c>
      <c r="B19" s="318"/>
      <c r="C19" s="318"/>
      <c r="D19" s="318"/>
      <c r="G19" s="331" t="s">
        <v>568</v>
      </c>
      <c r="H19" s="332">
        <v>525932</v>
      </c>
      <c r="I19" s="333">
        <v>4210542</v>
      </c>
      <c r="J19" s="334"/>
      <c r="K19" s="334"/>
      <c r="L19" s="334"/>
    </row>
    <row r="20" spans="1:12" ht="15" thickBot="1">
      <c r="A20" s="323" t="s">
        <v>431</v>
      </c>
      <c r="B20" s="318">
        <v>4422686.9265174773</v>
      </c>
      <c r="C20" s="318">
        <v>4362444.380492243</v>
      </c>
      <c r="D20" s="318">
        <v>3078955.5468510361</v>
      </c>
      <c r="G20" s="335" t="s">
        <v>569</v>
      </c>
      <c r="H20" s="336">
        <f>+H17-H19</f>
        <v>53963.989999999991</v>
      </c>
      <c r="I20" s="336">
        <f>+I17-I19</f>
        <v>36017.980000001378</v>
      </c>
      <c r="J20" t="s">
        <v>570</v>
      </c>
      <c r="K20"/>
      <c r="L20"/>
    </row>
    <row r="21" spans="1:12" ht="15" thickTop="1">
      <c r="A21" s="321" t="s">
        <v>432</v>
      </c>
      <c r="B21" s="318"/>
      <c r="C21" s="318"/>
      <c r="D21" s="318"/>
      <c r="H21" s="337" t="s">
        <v>561</v>
      </c>
      <c r="I21" s="337" t="s">
        <v>561</v>
      </c>
    </row>
    <row r="22" spans="1:12">
      <c r="A22" s="323" t="s">
        <v>424</v>
      </c>
      <c r="B22" s="318">
        <v>0</v>
      </c>
      <c r="C22" s="318">
        <v>0</v>
      </c>
      <c r="D22" s="318">
        <v>0</v>
      </c>
      <c r="H22" s="192" t="s">
        <v>571</v>
      </c>
    </row>
    <row r="23" spans="1:12">
      <c r="A23" s="321" t="s">
        <v>433</v>
      </c>
      <c r="B23" s="318"/>
      <c r="C23" s="318"/>
      <c r="D23" s="318"/>
    </row>
    <row r="24" spans="1:12">
      <c r="A24" s="323" t="s">
        <v>424</v>
      </c>
      <c r="B24" s="318">
        <v>1001833.2059864278</v>
      </c>
      <c r="C24" s="318">
        <v>427772.99689232442</v>
      </c>
      <c r="D24" s="318">
        <v>485284.53222621867</v>
      </c>
    </row>
    <row r="25" spans="1:12">
      <c r="A25" s="321" t="s">
        <v>434</v>
      </c>
      <c r="B25" s="318"/>
      <c r="C25" s="318"/>
      <c r="D25" s="318"/>
      <c r="H25" s="340" t="s">
        <v>572</v>
      </c>
      <c r="I25" s="340"/>
      <c r="J25" s="340"/>
      <c r="K25" s="340"/>
      <c r="L25" s="340"/>
    </row>
    <row r="26" spans="1:12">
      <c r="A26" s="323" t="s">
        <v>424</v>
      </c>
      <c r="B26" s="318">
        <v>1040417.1437207588</v>
      </c>
      <c r="C26" s="318">
        <v>129554.08996351859</v>
      </c>
      <c r="D26" s="318">
        <v>16132.243040758898</v>
      </c>
    </row>
    <row r="27" spans="1:12">
      <c r="A27" s="321" t="s">
        <v>435</v>
      </c>
      <c r="B27" s="318"/>
      <c r="C27" s="318"/>
      <c r="D27" s="318"/>
      <c r="G27" s="324" t="s">
        <v>561</v>
      </c>
      <c r="H27" s="325">
        <f>+'Sec Base Capital'!K96</f>
        <v>0</v>
      </c>
      <c r="I27" s="325">
        <f>+'Sec Base Capital'!L96</f>
        <v>196902.21420070462</v>
      </c>
      <c r="J27" s="325">
        <f>+'Sec Base Capital'!M96</f>
        <v>1648267.6055909859</v>
      </c>
      <c r="K27" s="325">
        <f>+'Sec Base Capital'!N96</f>
        <v>290231.5304235291</v>
      </c>
      <c r="L27" s="325">
        <f>+'Sec Base Capital'!O96</f>
        <v>1112685.7464765431</v>
      </c>
    </row>
    <row r="28" spans="1:12">
      <c r="A28" s="323" t="s">
        <v>424</v>
      </c>
      <c r="B28" s="318">
        <v>893350.66190961504</v>
      </c>
      <c r="C28" s="318">
        <v>971623.32529120438</v>
      </c>
      <c r="D28" s="318">
        <v>381458.75163460837</v>
      </c>
      <c r="G28" s="326" t="s">
        <v>566</v>
      </c>
      <c r="H28" s="327">
        <f>H27</f>
        <v>0</v>
      </c>
      <c r="I28" s="328">
        <f>+H28+I27</f>
        <v>196902.21420070462</v>
      </c>
      <c r="J28" s="328">
        <f>+I28+J27</f>
        <v>1845169.8197916904</v>
      </c>
      <c r="K28" s="328">
        <f t="shared" ref="K28" si="2">+J28+K27</f>
        <v>2135401.3502152194</v>
      </c>
      <c r="L28" s="328">
        <f t="shared" ref="L28" si="3">+K28+L27</f>
        <v>3248087.0966917626</v>
      </c>
    </row>
    <row r="29" spans="1:12">
      <c r="A29" s="196" t="s">
        <v>448</v>
      </c>
      <c r="B29" s="199">
        <v>7358287.9381342791</v>
      </c>
      <c r="C29" s="199">
        <v>5891394.7926392909</v>
      </c>
      <c r="D29" s="199">
        <v>3961831.0737526226</v>
      </c>
    </row>
    <row r="30" spans="1:12" ht="15" thickBot="1">
      <c r="A30" s="198" t="s">
        <v>449</v>
      </c>
      <c r="B30" s="338">
        <f>+B29</f>
        <v>7358287.9381342791</v>
      </c>
      <c r="C30" s="338">
        <f>+C29</f>
        <v>5891394.7926392909</v>
      </c>
      <c r="D30" s="338">
        <f>+D29</f>
        <v>3961831.0737526226</v>
      </c>
    </row>
    <row r="31" spans="1:12" ht="15" thickTop="1">
      <c r="A31" s="200"/>
      <c r="B31" s="201"/>
      <c r="C31" s="201"/>
      <c r="D31" s="201"/>
    </row>
    <row r="32" spans="1:12">
      <c r="A32" s="195" t="s">
        <v>436</v>
      </c>
      <c r="B32" s="318"/>
      <c r="C32" s="318"/>
      <c r="D32" s="318"/>
    </row>
    <row r="33" spans="1:4">
      <c r="A33" s="321" t="s">
        <v>437</v>
      </c>
      <c r="B33" s="318"/>
      <c r="C33" s="318"/>
      <c r="D33" s="318"/>
    </row>
    <row r="34" spans="1:4">
      <c r="A34" s="323" t="s">
        <v>438</v>
      </c>
      <c r="B34" s="318">
        <v>1252257.9385658742</v>
      </c>
      <c r="C34" s="318">
        <v>1336530.5749960856</v>
      </c>
      <c r="D34" s="318">
        <v>1045933.6362087643</v>
      </c>
    </row>
    <row r="35" spans="1:4">
      <c r="A35" s="321" t="s">
        <v>439</v>
      </c>
      <c r="B35" s="318"/>
      <c r="C35" s="318"/>
      <c r="D35" s="318"/>
    </row>
    <row r="36" spans="1:4">
      <c r="A36" s="323" t="s">
        <v>424</v>
      </c>
      <c r="B36" s="318">
        <v>758333.03612010111</v>
      </c>
      <c r="C36" s="318">
        <v>965899.69465476659</v>
      </c>
      <c r="D36" s="318">
        <v>452086.4913339715</v>
      </c>
    </row>
    <row r="37" spans="1:4">
      <c r="A37" s="196" t="s">
        <v>448</v>
      </c>
      <c r="B37" s="199">
        <f>+B34+B36</f>
        <v>2010590.9746859754</v>
      </c>
      <c r="C37" s="199">
        <v>2302430.2696508523</v>
      </c>
      <c r="D37" s="199">
        <v>1498020.1275427358</v>
      </c>
    </row>
    <row r="38" spans="1:4" ht="15" thickBot="1">
      <c r="A38" s="198" t="s">
        <v>449</v>
      </c>
      <c r="B38" s="338">
        <f>+B37</f>
        <v>2010590.9746859754</v>
      </c>
      <c r="C38" s="338">
        <f t="shared" ref="C38:D38" si="4">+C37</f>
        <v>2302430.2696508523</v>
      </c>
      <c r="D38" s="338">
        <f t="shared" si="4"/>
        <v>1498020.1275427358</v>
      </c>
    </row>
    <row r="39" spans="1:4" ht="15" thickTop="1"/>
    <row r="40" spans="1:4">
      <c r="A40" s="194" t="s">
        <v>440</v>
      </c>
      <c r="B40" s="318"/>
      <c r="C40" s="318"/>
      <c r="D40" s="318"/>
    </row>
    <row r="41" spans="1:4">
      <c r="A41" s="195" t="s">
        <v>441</v>
      </c>
      <c r="B41" s="318"/>
      <c r="C41" s="318"/>
      <c r="D41" s="318"/>
    </row>
    <row r="42" spans="1:4">
      <c r="A42" s="321" t="s">
        <v>442</v>
      </c>
      <c r="B42" s="318"/>
      <c r="C42" s="318"/>
      <c r="D42" s="318"/>
    </row>
    <row r="43" spans="1:4">
      <c r="A43" s="323" t="s">
        <v>443</v>
      </c>
      <c r="B43" s="318">
        <v>591375.80955397408</v>
      </c>
      <c r="C43" s="318">
        <v>911.75676329659223</v>
      </c>
      <c r="D43" s="318">
        <v>1.4057057830012687</v>
      </c>
    </row>
    <row r="45" spans="1:4">
      <c r="A45" s="195" t="s">
        <v>444</v>
      </c>
      <c r="B45" s="318"/>
      <c r="C45" s="318"/>
      <c r="D45" s="318"/>
    </row>
    <row r="46" spans="1:4">
      <c r="A46" s="321" t="s">
        <v>445</v>
      </c>
      <c r="B46" s="318"/>
      <c r="C46" s="318"/>
      <c r="D46" s="318"/>
    </row>
    <row r="47" spans="1:4">
      <c r="A47" s="323" t="s">
        <v>446</v>
      </c>
      <c r="B47" s="318">
        <v>304144.99529283168</v>
      </c>
      <c r="C47" s="318">
        <v>468.91714541079853</v>
      </c>
      <c r="D47" s="318">
        <v>0.72295547407744687</v>
      </c>
    </row>
    <row r="48" spans="1:4">
      <c r="B48" s="202"/>
      <c r="C48" s="202"/>
      <c r="D48" s="202"/>
    </row>
    <row r="49" spans="1:4">
      <c r="A49" s="196" t="s">
        <v>448</v>
      </c>
      <c r="B49" s="199">
        <f>+B43+B47</f>
        <v>895520.80484680575</v>
      </c>
      <c r="C49" s="199">
        <v>1380.6739087073906</v>
      </c>
      <c r="D49" s="199">
        <v>2.1286612570787158</v>
      </c>
    </row>
    <row r="50" spans="1:4" ht="15" thickBot="1">
      <c r="A50" s="198" t="s">
        <v>449</v>
      </c>
      <c r="B50" s="338">
        <f>+B49</f>
        <v>895520.80484680575</v>
      </c>
      <c r="C50" s="338">
        <f t="shared" ref="C50:D50" si="5">+C49</f>
        <v>1380.6739087073906</v>
      </c>
      <c r="D50" s="338">
        <f t="shared" si="5"/>
        <v>2.1286612570787158</v>
      </c>
    </row>
    <row r="51" spans="1:4" ht="15" thickTop="1"/>
    <row r="52" spans="1:4" ht="15" thickBot="1">
      <c r="A52" s="196" t="s">
        <v>450</v>
      </c>
      <c r="B52" s="339">
        <f>B50+B38+B15+B30</f>
        <v>10360329.601144748</v>
      </c>
      <c r="C52" s="339">
        <f>C50+C38+C15+C30</f>
        <v>8197884.1736776233</v>
      </c>
      <c r="D52" s="339">
        <f>D50+D38+D15+D30</f>
        <v>5459928.1140287686</v>
      </c>
    </row>
    <row r="53" spans="1:4" ht="15" thickTop="1"/>
  </sheetData>
  <mergeCells count="2">
    <mergeCell ref="H9:L9"/>
    <mergeCell ref="H25:L2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97"/>
  <sheetViews>
    <sheetView showGridLines="0" zoomScale="70" zoomScaleNormal="70" workbookViewId="0">
      <selection activeCell="C2" sqref="C1:C2"/>
    </sheetView>
  </sheetViews>
  <sheetFormatPr defaultRowHeight="10.199999999999999"/>
  <cols>
    <col min="1" max="1" width="2.6640625" style="85" customWidth="1"/>
    <col min="2" max="2" width="1.109375" style="85" customWidth="1"/>
    <col min="3" max="3" width="16.33203125" style="85" customWidth="1"/>
    <col min="4" max="4" width="13.109375" style="85" customWidth="1"/>
    <col min="5" max="5" width="7.5546875" style="85" customWidth="1"/>
    <col min="6" max="6" width="7.6640625" style="85" customWidth="1"/>
    <col min="7" max="7" width="15.109375" style="85" customWidth="1"/>
    <col min="8" max="8" width="16.6640625" style="85" customWidth="1"/>
    <col min="9" max="9" width="18.109375" style="85" customWidth="1"/>
    <col min="10" max="10" width="27.6640625" style="85" customWidth="1"/>
    <col min="11" max="11" width="14.44140625" style="85" bestFit="1" customWidth="1"/>
    <col min="12" max="13" width="13.109375" style="85" bestFit="1" customWidth="1"/>
    <col min="14" max="14" width="13.5546875" style="85" bestFit="1" customWidth="1"/>
    <col min="15" max="15" width="12.44140625" style="85" bestFit="1" customWidth="1"/>
    <col min="16" max="16" width="11.44140625" style="85" customWidth="1"/>
    <col min="17" max="18" width="12.88671875" style="85" bestFit="1" customWidth="1"/>
    <col min="19" max="19" width="16.33203125" style="85" bestFit="1" customWidth="1"/>
    <col min="20" max="31" width="10.44140625" style="85" bestFit="1" customWidth="1"/>
    <col min="32" max="32" width="13.33203125" style="85" bestFit="1" customWidth="1"/>
    <col min="33" max="256" width="9.109375" style="85"/>
    <col min="257" max="257" width="2.6640625" style="85" customWidth="1"/>
    <col min="258" max="258" width="1.109375" style="85" customWidth="1"/>
    <col min="259" max="259" width="16.33203125" style="85" customWidth="1"/>
    <col min="260" max="260" width="13.109375" style="85" customWidth="1"/>
    <col min="261" max="261" width="7.5546875" style="85" customWidth="1"/>
    <col min="262" max="262" width="7.6640625" style="85" customWidth="1"/>
    <col min="263" max="263" width="15.109375" style="85" customWidth="1"/>
    <col min="264" max="264" width="16.6640625" style="85" customWidth="1"/>
    <col min="265" max="265" width="18.109375" style="85" customWidth="1"/>
    <col min="266" max="266" width="27.6640625" style="85" customWidth="1"/>
    <col min="267" max="271" width="9.5546875" style="85" customWidth="1"/>
    <col min="272" max="272" width="11.44140625" style="85" customWidth="1"/>
    <col min="273" max="274" width="12.88671875" style="85" bestFit="1" customWidth="1"/>
    <col min="275" max="275" width="16.33203125" style="85" bestFit="1" customWidth="1"/>
    <col min="276" max="287" width="10.44140625" style="85" bestFit="1" customWidth="1"/>
    <col min="288" max="288" width="13.33203125" style="85" bestFit="1" customWidth="1"/>
    <col min="289" max="512" width="9.109375" style="85"/>
    <col min="513" max="513" width="2.6640625" style="85" customWidth="1"/>
    <col min="514" max="514" width="1.109375" style="85" customWidth="1"/>
    <col min="515" max="515" width="16.33203125" style="85" customWidth="1"/>
    <col min="516" max="516" width="13.109375" style="85" customWidth="1"/>
    <col min="517" max="517" width="7.5546875" style="85" customWidth="1"/>
    <col min="518" max="518" width="7.6640625" style="85" customWidth="1"/>
    <col min="519" max="519" width="15.109375" style="85" customWidth="1"/>
    <col min="520" max="520" width="16.6640625" style="85" customWidth="1"/>
    <col min="521" max="521" width="18.109375" style="85" customWidth="1"/>
    <col min="522" max="522" width="27.6640625" style="85" customWidth="1"/>
    <col min="523" max="527" width="9.5546875" style="85" customWidth="1"/>
    <col min="528" max="528" width="11.44140625" style="85" customWidth="1"/>
    <col min="529" max="530" width="12.88671875" style="85" bestFit="1" customWidth="1"/>
    <col min="531" max="531" width="16.33203125" style="85" bestFit="1" customWidth="1"/>
    <col min="532" max="543" width="10.44140625" style="85" bestFit="1" customWidth="1"/>
    <col min="544" max="544" width="13.33203125" style="85" bestFit="1" customWidth="1"/>
    <col min="545" max="768" width="9.109375" style="85"/>
    <col min="769" max="769" width="2.6640625" style="85" customWidth="1"/>
    <col min="770" max="770" width="1.109375" style="85" customWidth="1"/>
    <col min="771" max="771" width="16.33203125" style="85" customWidth="1"/>
    <col min="772" max="772" width="13.109375" style="85" customWidth="1"/>
    <col min="773" max="773" width="7.5546875" style="85" customWidth="1"/>
    <col min="774" max="774" width="7.6640625" style="85" customWidth="1"/>
    <col min="775" max="775" width="15.109375" style="85" customWidth="1"/>
    <col min="776" max="776" width="16.6640625" style="85" customWidth="1"/>
    <col min="777" max="777" width="18.109375" style="85" customWidth="1"/>
    <col min="778" max="778" width="27.6640625" style="85" customWidth="1"/>
    <col min="779" max="783" width="9.5546875" style="85" customWidth="1"/>
    <col min="784" max="784" width="11.44140625" style="85" customWidth="1"/>
    <col min="785" max="786" width="12.88671875" style="85" bestFit="1" customWidth="1"/>
    <col min="787" max="787" width="16.33203125" style="85" bestFit="1" customWidth="1"/>
    <col min="788" max="799" width="10.44140625" style="85" bestFit="1" customWidth="1"/>
    <col min="800" max="800" width="13.33203125" style="85" bestFit="1" customWidth="1"/>
    <col min="801" max="1024" width="9.109375" style="85"/>
    <col min="1025" max="1025" width="2.6640625" style="85" customWidth="1"/>
    <col min="1026" max="1026" width="1.109375" style="85" customWidth="1"/>
    <col min="1027" max="1027" width="16.33203125" style="85" customWidth="1"/>
    <col min="1028" max="1028" width="13.109375" style="85" customWidth="1"/>
    <col min="1029" max="1029" width="7.5546875" style="85" customWidth="1"/>
    <col min="1030" max="1030" width="7.6640625" style="85" customWidth="1"/>
    <col min="1031" max="1031" width="15.109375" style="85" customWidth="1"/>
    <col min="1032" max="1032" width="16.6640625" style="85" customWidth="1"/>
    <col min="1033" max="1033" width="18.109375" style="85" customWidth="1"/>
    <col min="1034" max="1034" width="27.6640625" style="85" customWidth="1"/>
    <col min="1035" max="1039" width="9.5546875" style="85" customWidth="1"/>
    <col min="1040" max="1040" width="11.44140625" style="85" customWidth="1"/>
    <col min="1041" max="1042" width="12.88671875" style="85" bestFit="1" customWidth="1"/>
    <col min="1043" max="1043" width="16.33203125" style="85" bestFit="1" customWidth="1"/>
    <col min="1044" max="1055" width="10.44140625" style="85" bestFit="1" customWidth="1"/>
    <col min="1056" max="1056" width="13.33203125" style="85" bestFit="1" customWidth="1"/>
    <col min="1057" max="1280" width="9.109375" style="85"/>
    <col min="1281" max="1281" width="2.6640625" style="85" customWidth="1"/>
    <col min="1282" max="1282" width="1.109375" style="85" customWidth="1"/>
    <col min="1283" max="1283" width="16.33203125" style="85" customWidth="1"/>
    <col min="1284" max="1284" width="13.109375" style="85" customWidth="1"/>
    <col min="1285" max="1285" width="7.5546875" style="85" customWidth="1"/>
    <col min="1286" max="1286" width="7.6640625" style="85" customWidth="1"/>
    <col min="1287" max="1287" width="15.109375" style="85" customWidth="1"/>
    <col min="1288" max="1288" width="16.6640625" style="85" customWidth="1"/>
    <col min="1289" max="1289" width="18.109375" style="85" customWidth="1"/>
    <col min="1290" max="1290" width="27.6640625" style="85" customWidth="1"/>
    <col min="1291" max="1295" width="9.5546875" style="85" customWidth="1"/>
    <col min="1296" max="1296" width="11.44140625" style="85" customWidth="1"/>
    <col min="1297" max="1298" width="12.88671875" style="85" bestFit="1" customWidth="1"/>
    <col min="1299" max="1299" width="16.33203125" style="85" bestFit="1" customWidth="1"/>
    <col min="1300" max="1311" width="10.44140625" style="85" bestFit="1" customWidth="1"/>
    <col min="1312" max="1312" width="13.33203125" style="85" bestFit="1" customWidth="1"/>
    <col min="1313" max="1536" width="9.109375" style="85"/>
    <col min="1537" max="1537" width="2.6640625" style="85" customWidth="1"/>
    <col min="1538" max="1538" width="1.109375" style="85" customWidth="1"/>
    <col min="1539" max="1539" width="16.33203125" style="85" customWidth="1"/>
    <col min="1540" max="1540" width="13.109375" style="85" customWidth="1"/>
    <col min="1541" max="1541" width="7.5546875" style="85" customWidth="1"/>
    <col min="1542" max="1542" width="7.6640625" style="85" customWidth="1"/>
    <col min="1543" max="1543" width="15.109375" style="85" customWidth="1"/>
    <col min="1544" max="1544" width="16.6640625" style="85" customWidth="1"/>
    <col min="1545" max="1545" width="18.109375" style="85" customWidth="1"/>
    <col min="1546" max="1546" width="27.6640625" style="85" customWidth="1"/>
    <col min="1547" max="1551" width="9.5546875" style="85" customWidth="1"/>
    <col min="1552" max="1552" width="11.44140625" style="85" customWidth="1"/>
    <col min="1553" max="1554" width="12.88671875" style="85" bestFit="1" customWidth="1"/>
    <col min="1555" max="1555" width="16.33203125" style="85" bestFit="1" customWidth="1"/>
    <col min="1556" max="1567" width="10.44140625" style="85" bestFit="1" customWidth="1"/>
    <col min="1568" max="1568" width="13.33203125" style="85" bestFit="1" customWidth="1"/>
    <col min="1569" max="1792" width="9.109375" style="85"/>
    <col min="1793" max="1793" width="2.6640625" style="85" customWidth="1"/>
    <col min="1794" max="1794" width="1.109375" style="85" customWidth="1"/>
    <col min="1795" max="1795" width="16.33203125" style="85" customWidth="1"/>
    <col min="1796" max="1796" width="13.109375" style="85" customWidth="1"/>
    <col min="1797" max="1797" width="7.5546875" style="85" customWidth="1"/>
    <col min="1798" max="1798" width="7.6640625" style="85" customWidth="1"/>
    <col min="1799" max="1799" width="15.109375" style="85" customWidth="1"/>
    <col min="1800" max="1800" width="16.6640625" style="85" customWidth="1"/>
    <col min="1801" max="1801" width="18.109375" style="85" customWidth="1"/>
    <col min="1802" max="1802" width="27.6640625" style="85" customWidth="1"/>
    <col min="1803" max="1807" width="9.5546875" style="85" customWidth="1"/>
    <col min="1808" max="1808" width="11.44140625" style="85" customWidth="1"/>
    <col min="1809" max="1810" width="12.88671875" style="85" bestFit="1" customWidth="1"/>
    <col min="1811" max="1811" width="16.33203125" style="85" bestFit="1" customWidth="1"/>
    <col min="1812" max="1823" width="10.44140625" style="85" bestFit="1" customWidth="1"/>
    <col min="1824" max="1824" width="13.33203125" style="85" bestFit="1" customWidth="1"/>
    <col min="1825" max="2048" width="9.109375" style="85"/>
    <col min="2049" max="2049" width="2.6640625" style="85" customWidth="1"/>
    <col min="2050" max="2050" width="1.109375" style="85" customWidth="1"/>
    <col min="2051" max="2051" width="16.33203125" style="85" customWidth="1"/>
    <col min="2052" max="2052" width="13.109375" style="85" customWidth="1"/>
    <col min="2053" max="2053" width="7.5546875" style="85" customWidth="1"/>
    <col min="2054" max="2054" width="7.6640625" style="85" customWidth="1"/>
    <col min="2055" max="2055" width="15.109375" style="85" customWidth="1"/>
    <col min="2056" max="2056" width="16.6640625" style="85" customWidth="1"/>
    <col min="2057" max="2057" width="18.109375" style="85" customWidth="1"/>
    <col min="2058" max="2058" width="27.6640625" style="85" customWidth="1"/>
    <col min="2059" max="2063" width="9.5546875" style="85" customWidth="1"/>
    <col min="2064" max="2064" width="11.44140625" style="85" customWidth="1"/>
    <col min="2065" max="2066" width="12.88671875" style="85" bestFit="1" customWidth="1"/>
    <col min="2067" max="2067" width="16.33203125" style="85" bestFit="1" customWidth="1"/>
    <col min="2068" max="2079" width="10.44140625" style="85" bestFit="1" customWidth="1"/>
    <col min="2080" max="2080" width="13.33203125" style="85" bestFit="1" customWidth="1"/>
    <col min="2081" max="2304" width="9.109375" style="85"/>
    <col min="2305" max="2305" width="2.6640625" style="85" customWidth="1"/>
    <col min="2306" max="2306" width="1.109375" style="85" customWidth="1"/>
    <col min="2307" max="2307" width="16.33203125" style="85" customWidth="1"/>
    <col min="2308" max="2308" width="13.109375" style="85" customWidth="1"/>
    <col min="2309" max="2309" width="7.5546875" style="85" customWidth="1"/>
    <col min="2310" max="2310" width="7.6640625" style="85" customWidth="1"/>
    <col min="2311" max="2311" width="15.109375" style="85" customWidth="1"/>
    <col min="2312" max="2312" width="16.6640625" style="85" customWidth="1"/>
    <col min="2313" max="2313" width="18.109375" style="85" customWidth="1"/>
    <col min="2314" max="2314" width="27.6640625" style="85" customWidth="1"/>
    <col min="2315" max="2319" width="9.5546875" style="85" customWidth="1"/>
    <col min="2320" max="2320" width="11.44140625" style="85" customWidth="1"/>
    <col min="2321" max="2322" width="12.88671875" style="85" bestFit="1" customWidth="1"/>
    <col min="2323" max="2323" width="16.33203125" style="85" bestFit="1" customWidth="1"/>
    <col min="2324" max="2335" width="10.44140625" style="85" bestFit="1" customWidth="1"/>
    <col min="2336" max="2336" width="13.33203125" style="85" bestFit="1" customWidth="1"/>
    <col min="2337" max="2560" width="9.109375" style="85"/>
    <col min="2561" max="2561" width="2.6640625" style="85" customWidth="1"/>
    <col min="2562" max="2562" width="1.109375" style="85" customWidth="1"/>
    <col min="2563" max="2563" width="16.33203125" style="85" customWidth="1"/>
    <col min="2564" max="2564" width="13.109375" style="85" customWidth="1"/>
    <col min="2565" max="2565" width="7.5546875" style="85" customWidth="1"/>
    <col min="2566" max="2566" width="7.6640625" style="85" customWidth="1"/>
    <col min="2567" max="2567" width="15.109375" style="85" customWidth="1"/>
    <col min="2568" max="2568" width="16.6640625" style="85" customWidth="1"/>
    <col min="2569" max="2569" width="18.109375" style="85" customWidth="1"/>
    <col min="2570" max="2570" width="27.6640625" style="85" customWidth="1"/>
    <col min="2571" max="2575" width="9.5546875" style="85" customWidth="1"/>
    <col min="2576" max="2576" width="11.44140625" style="85" customWidth="1"/>
    <col min="2577" max="2578" width="12.88671875" style="85" bestFit="1" customWidth="1"/>
    <col min="2579" max="2579" width="16.33203125" style="85" bestFit="1" customWidth="1"/>
    <col min="2580" max="2591" width="10.44140625" style="85" bestFit="1" customWidth="1"/>
    <col min="2592" max="2592" width="13.33203125" style="85" bestFit="1" customWidth="1"/>
    <col min="2593" max="2816" width="9.109375" style="85"/>
    <col min="2817" max="2817" width="2.6640625" style="85" customWidth="1"/>
    <col min="2818" max="2818" width="1.109375" style="85" customWidth="1"/>
    <col min="2819" max="2819" width="16.33203125" style="85" customWidth="1"/>
    <col min="2820" max="2820" width="13.109375" style="85" customWidth="1"/>
    <col min="2821" max="2821" width="7.5546875" style="85" customWidth="1"/>
    <col min="2822" max="2822" width="7.6640625" style="85" customWidth="1"/>
    <col min="2823" max="2823" width="15.109375" style="85" customWidth="1"/>
    <col min="2824" max="2824" width="16.6640625" style="85" customWidth="1"/>
    <col min="2825" max="2825" width="18.109375" style="85" customWidth="1"/>
    <col min="2826" max="2826" width="27.6640625" style="85" customWidth="1"/>
    <col min="2827" max="2831" width="9.5546875" style="85" customWidth="1"/>
    <col min="2832" max="2832" width="11.44140625" style="85" customWidth="1"/>
    <col min="2833" max="2834" width="12.88671875" style="85" bestFit="1" customWidth="1"/>
    <col min="2835" max="2835" width="16.33203125" style="85" bestFit="1" customWidth="1"/>
    <col min="2836" max="2847" width="10.44140625" style="85" bestFit="1" customWidth="1"/>
    <col min="2848" max="2848" width="13.33203125" style="85" bestFit="1" customWidth="1"/>
    <col min="2849" max="3072" width="9.109375" style="85"/>
    <col min="3073" max="3073" width="2.6640625" style="85" customWidth="1"/>
    <col min="3074" max="3074" width="1.109375" style="85" customWidth="1"/>
    <col min="3075" max="3075" width="16.33203125" style="85" customWidth="1"/>
    <col min="3076" max="3076" width="13.109375" style="85" customWidth="1"/>
    <col min="3077" max="3077" width="7.5546875" style="85" customWidth="1"/>
    <col min="3078" max="3078" width="7.6640625" style="85" customWidth="1"/>
    <col min="3079" max="3079" width="15.109375" style="85" customWidth="1"/>
    <col min="3080" max="3080" width="16.6640625" style="85" customWidth="1"/>
    <col min="3081" max="3081" width="18.109375" style="85" customWidth="1"/>
    <col min="3082" max="3082" width="27.6640625" style="85" customWidth="1"/>
    <col min="3083" max="3087" width="9.5546875" style="85" customWidth="1"/>
    <col min="3088" max="3088" width="11.44140625" style="85" customWidth="1"/>
    <col min="3089" max="3090" width="12.88671875" style="85" bestFit="1" customWidth="1"/>
    <col min="3091" max="3091" width="16.33203125" style="85" bestFit="1" customWidth="1"/>
    <col min="3092" max="3103" width="10.44140625" style="85" bestFit="1" customWidth="1"/>
    <col min="3104" max="3104" width="13.33203125" style="85" bestFit="1" customWidth="1"/>
    <col min="3105" max="3328" width="9.109375" style="85"/>
    <col min="3329" max="3329" width="2.6640625" style="85" customWidth="1"/>
    <col min="3330" max="3330" width="1.109375" style="85" customWidth="1"/>
    <col min="3331" max="3331" width="16.33203125" style="85" customWidth="1"/>
    <col min="3332" max="3332" width="13.109375" style="85" customWidth="1"/>
    <col min="3333" max="3333" width="7.5546875" style="85" customWidth="1"/>
    <col min="3334" max="3334" width="7.6640625" style="85" customWidth="1"/>
    <col min="3335" max="3335" width="15.109375" style="85" customWidth="1"/>
    <col min="3336" max="3336" width="16.6640625" style="85" customWidth="1"/>
    <col min="3337" max="3337" width="18.109375" style="85" customWidth="1"/>
    <col min="3338" max="3338" width="27.6640625" style="85" customWidth="1"/>
    <col min="3339" max="3343" width="9.5546875" style="85" customWidth="1"/>
    <col min="3344" max="3344" width="11.44140625" style="85" customWidth="1"/>
    <col min="3345" max="3346" width="12.88671875" style="85" bestFit="1" customWidth="1"/>
    <col min="3347" max="3347" width="16.33203125" style="85" bestFit="1" customWidth="1"/>
    <col min="3348" max="3359" width="10.44140625" style="85" bestFit="1" customWidth="1"/>
    <col min="3360" max="3360" width="13.33203125" style="85" bestFit="1" customWidth="1"/>
    <col min="3361" max="3584" width="9.109375" style="85"/>
    <col min="3585" max="3585" width="2.6640625" style="85" customWidth="1"/>
    <col min="3586" max="3586" width="1.109375" style="85" customWidth="1"/>
    <col min="3587" max="3587" width="16.33203125" style="85" customWidth="1"/>
    <col min="3588" max="3588" width="13.109375" style="85" customWidth="1"/>
    <col min="3589" max="3589" width="7.5546875" style="85" customWidth="1"/>
    <col min="3590" max="3590" width="7.6640625" style="85" customWidth="1"/>
    <col min="3591" max="3591" width="15.109375" style="85" customWidth="1"/>
    <col min="3592" max="3592" width="16.6640625" style="85" customWidth="1"/>
    <col min="3593" max="3593" width="18.109375" style="85" customWidth="1"/>
    <col min="3594" max="3594" width="27.6640625" style="85" customWidth="1"/>
    <col min="3595" max="3599" width="9.5546875" style="85" customWidth="1"/>
    <col min="3600" max="3600" width="11.44140625" style="85" customWidth="1"/>
    <col min="3601" max="3602" width="12.88671875" style="85" bestFit="1" customWidth="1"/>
    <col min="3603" max="3603" width="16.33203125" style="85" bestFit="1" customWidth="1"/>
    <col min="3604" max="3615" width="10.44140625" style="85" bestFit="1" customWidth="1"/>
    <col min="3616" max="3616" width="13.33203125" style="85" bestFit="1" customWidth="1"/>
    <col min="3617" max="3840" width="9.109375" style="85"/>
    <col min="3841" max="3841" width="2.6640625" style="85" customWidth="1"/>
    <col min="3842" max="3842" width="1.109375" style="85" customWidth="1"/>
    <col min="3843" max="3843" width="16.33203125" style="85" customWidth="1"/>
    <col min="3844" max="3844" width="13.109375" style="85" customWidth="1"/>
    <col min="3845" max="3845" width="7.5546875" style="85" customWidth="1"/>
    <col min="3846" max="3846" width="7.6640625" style="85" customWidth="1"/>
    <col min="3847" max="3847" width="15.109375" style="85" customWidth="1"/>
    <col min="3848" max="3848" width="16.6640625" style="85" customWidth="1"/>
    <col min="3849" max="3849" width="18.109375" style="85" customWidth="1"/>
    <col min="3850" max="3850" width="27.6640625" style="85" customWidth="1"/>
    <col min="3851" max="3855" width="9.5546875" style="85" customWidth="1"/>
    <col min="3856" max="3856" width="11.44140625" style="85" customWidth="1"/>
    <col min="3857" max="3858" width="12.88671875" style="85" bestFit="1" customWidth="1"/>
    <col min="3859" max="3859" width="16.33203125" style="85" bestFit="1" customWidth="1"/>
    <col min="3860" max="3871" width="10.44140625" style="85" bestFit="1" customWidth="1"/>
    <col min="3872" max="3872" width="13.33203125" style="85" bestFit="1" customWidth="1"/>
    <col min="3873" max="4096" width="9.109375" style="85"/>
    <col min="4097" max="4097" width="2.6640625" style="85" customWidth="1"/>
    <col min="4098" max="4098" width="1.109375" style="85" customWidth="1"/>
    <col min="4099" max="4099" width="16.33203125" style="85" customWidth="1"/>
    <col min="4100" max="4100" width="13.109375" style="85" customWidth="1"/>
    <col min="4101" max="4101" width="7.5546875" style="85" customWidth="1"/>
    <col min="4102" max="4102" width="7.6640625" style="85" customWidth="1"/>
    <col min="4103" max="4103" width="15.109375" style="85" customWidth="1"/>
    <col min="4104" max="4104" width="16.6640625" style="85" customWidth="1"/>
    <col min="4105" max="4105" width="18.109375" style="85" customWidth="1"/>
    <col min="4106" max="4106" width="27.6640625" style="85" customWidth="1"/>
    <col min="4107" max="4111" width="9.5546875" style="85" customWidth="1"/>
    <col min="4112" max="4112" width="11.44140625" style="85" customWidth="1"/>
    <col min="4113" max="4114" width="12.88671875" style="85" bestFit="1" customWidth="1"/>
    <col min="4115" max="4115" width="16.33203125" style="85" bestFit="1" customWidth="1"/>
    <col min="4116" max="4127" width="10.44140625" style="85" bestFit="1" customWidth="1"/>
    <col min="4128" max="4128" width="13.33203125" style="85" bestFit="1" customWidth="1"/>
    <col min="4129" max="4352" width="9.109375" style="85"/>
    <col min="4353" max="4353" width="2.6640625" style="85" customWidth="1"/>
    <col min="4354" max="4354" width="1.109375" style="85" customWidth="1"/>
    <col min="4355" max="4355" width="16.33203125" style="85" customWidth="1"/>
    <col min="4356" max="4356" width="13.109375" style="85" customWidth="1"/>
    <col min="4357" max="4357" width="7.5546875" style="85" customWidth="1"/>
    <col min="4358" max="4358" width="7.6640625" style="85" customWidth="1"/>
    <col min="4359" max="4359" width="15.109375" style="85" customWidth="1"/>
    <col min="4360" max="4360" width="16.6640625" style="85" customWidth="1"/>
    <col min="4361" max="4361" width="18.109375" style="85" customWidth="1"/>
    <col min="4362" max="4362" width="27.6640625" style="85" customWidth="1"/>
    <col min="4363" max="4367" width="9.5546875" style="85" customWidth="1"/>
    <col min="4368" max="4368" width="11.44140625" style="85" customWidth="1"/>
    <col min="4369" max="4370" width="12.88671875" style="85" bestFit="1" customWidth="1"/>
    <col min="4371" max="4371" width="16.33203125" style="85" bestFit="1" customWidth="1"/>
    <col min="4372" max="4383" width="10.44140625" style="85" bestFit="1" customWidth="1"/>
    <col min="4384" max="4384" width="13.33203125" style="85" bestFit="1" customWidth="1"/>
    <col min="4385" max="4608" width="9.109375" style="85"/>
    <col min="4609" max="4609" width="2.6640625" style="85" customWidth="1"/>
    <col min="4610" max="4610" width="1.109375" style="85" customWidth="1"/>
    <col min="4611" max="4611" width="16.33203125" style="85" customWidth="1"/>
    <col min="4612" max="4612" width="13.109375" style="85" customWidth="1"/>
    <col min="4613" max="4613" width="7.5546875" style="85" customWidth="1"/>
    <col min="4614" max="4614" width="7.6640625" style="85" customWidth="1"/>
    <col min="4615" max="4615" width="15.109375" style="85" customWidth="1"/>
    <col min="4616" max="4616" width="16.6640625" style="85" customWidth="1"/>
    <col min="4617" max="4617" width="18.109375" style="85" customWidth="1"/>
    <col min="4618" max="4618" width="27.6640625" style="85" customWidth="1"/>
    <col min="4619" max="4623" width="9.5546875" style="85" customWidth="1"/>
    <col min="4624" max="4624" width="11.44140625" style="85" customWidth="1"/>
    <col min="4625" max="4626" width="12.88671875" style="85" bestFit="1" customWidth="1"/>
    <col min="4627" max="4627" width="16.33203125" style="85" bestFit="1" customWidth="1"/>
    <col min="4628" max="4639" width="10.44140625" style="85" bestFit="1" customWidth="1"/>
    <col min="4640" max="4640" width="13.33203125" style="85" bestFit="1" customWidth="1"/>
    <col min="4641" max="4864" width="9.109375" style="85"/>
    <col min="4865" max="4865" width="2.6640625" style="85" customWidth="1"/>
    <col min="4866" max="4866" width="1.109375" style="85" customWidth="1"/>
    <col min="4867" max="4867" width="16.33203125" style="85" customWidth="1"/>
    <col min="4868" max="4868" width="13.109375" style="85" customWidth="1"/>
    <col min="4869" max="4869" width="7.5546875" style="85" customWidth="1"/>
    <col min="4870" max="4870" width="7.6640625" style="85" customWidth="1"/>
    <col min="4871" max="4871" width="15.109375" style="85" customWidth="1"/>
    <col min="4872" max="4872" width="16.6640625" style="85" customWidth="1"/>
    <col min="4873" max="4873" width="18.109375" style="85" customWidth="1"/>
    <col min="4874" max="4874" width="27.6640625" style="85" customWidth="1"/>
    <col min="4875" max="4879" width="9.5546875" style="85" customWidth="1"/>
    <col min="4880" max="4880" width="11.44140625" style="85" customWidth="1"/>
    <col min="4881" max="4882" width="12.88671875" style="85" bestFit="1" customWidth="1"/>
    <col min="4883" max="4883" width="16.33203125" style="85" bestFit="1" customWidth="1"/>
    <col min="4884" max="4895" width="10.44140625" style="85" bestFit="1" customWidth="1"/>
    <col min="4896" max="4896" width="13.33203125" style="85" bestFit="1" customWidth="1"/>
    <col min="4897" max="5120" width="9.109375" style="85"/>
    <col min="5121" max="5121" width="2.6640625" style="85" customWidth="1"/>
    <col min="5122" max="5122" width="1.109375" style="85" customWidth="1"/>
    <col min="5123" max="5123" width="16.33203125" style="85" customWidth="1"/>
    <col min="5124" max="5124" width="13.109375" style="85" customWidth="1"/>
    <col min="5125" max="5125" width="7.5546875" style="85" customWidth="1"/>
    <col min="5126" max="5126" width="7.6640625" style="85" customWidth="1"/>
    <col min="5127" max="5127" width="15.109375" style="85" customWidth="1"/>
    <col min="5128" max="5128" width="16.6640625" style="85" customWidth="1"/>
    <col min="5129" max="5129" width="18.109375" style="85" customWidth="1"/>
    <col min="5130" max="5130" width="27.6640625" style="85" customWidth="1"/>
    <col min="5131" max="5135" width="9.5546875" style="85" customWidth="1"/>
    <col min="5136" max="5136" width="11.44140625" style="85" customWidth="1"/>
    <col min="5137" max="5138" width="12.88671875" style="85" bestFit="1" customWidth="1"/>
    <col min="5139" max="5139" width="16.33203125" style="85" bestFit="1" customWidth="1"/>
    <col min="5140" max="5151" width="10.44140625" style="85" bestFit="1" customWidth="1"/>
    <col min="5152" max="5152" width="13.33203125" style="85" bestFit="1" customWidth="1"/>
    <col min="5153" max="5376" width="9.109375" style="85"/>
    <col min="5377" max="5377" width="2.6640625" style="85" customWidth="1"/>
    <col min="5378" max="5378" width="1.109375" style="85" customWidth="1"/>
    <col min="5379" max="5379" width="16.33203125" style="85" customWidth="1"/>
    <col min="5380" max="5380" width="13.109375" style="85" customWidth="1"/>
    <col min="5381" max="5381" width="7.5546875" style="85" customWidth="1"/>
    <col min="5382" max="5382" width="7.6640625" style="85" customWidth="1"/>
    <col min="5383" max="5383" width="15.109375" style="85" customWidth="1"/>
    <col min="5384" max="5384" width="16.6640625" style="85" customWidth="1"/>
    <col min="5385" max="5385" width="18.109375" style="85" customWidth="1"/>
    <col min="5386" max="5386" width="27.6640625" style="85" customWidth="1"/>
    <col min="5387" max="5391" width="9.5546875" style="85" customWidth="1"/>
    <col min="5392" max="5392" width="11.44140625" style="85" customWidth="1"/>
    <col min="5393" max="5394" width="12.88671875" style="85" bestFit="1" customWidth="1"/>
    <col min="5395" max="5395" width="16.33203125" style="85" bestFit="1" customWidth="1"/>
    <col min="5396" max="5407" width="10.44140625" style="85" bestFit="1" customWidth="1"/>
    <col min="5408" max="5408" width="13.33203125" style="85" bestFit="1" customWidth="1"/>
    <col min="5409" max="5632" width="9.109375" style="85"/>
    <col min="5633" max="5633" width="2.6640625" style="85" customWidth="1"/>
    <col min="5634" max="5634" width="1.109375" style="85" customWidth="1"/>
    <col min="5635" max="5635" width="16.33203125" style="85" customWidth="1"/>
    <col min="5636" max="5636" width="13.109375" style="85" customWidth="1"/>
    <col min="5637" max="5637" width="7.5546875" style="85" customWidth="1"/>
    <col min="5638" max="5638" width="7.6640625" style="85" customWidth="1"/>
    <col min="5639" max="5639" width="15.109375" style="85" customWidth="1"/>
    <col min="5640" max="5640" width="16.6640625" style="85" customWidth="1"/>
    <col min="5641" max="5641" width="18.109375" style="85" customWidth="1"/>
    <col min="5642" max="5642" width="27.6640625" style="85" customWidth="1"/>
    <col min="5643" max="5647" width="9.5546875" style="85" customWidth="1"/>
    <col min="5648" max="5648" width="11.44140625" style="85" customWidth="1"/>
    <col min="5649" max="5650" width="12.88671875" style="85" bestFit="1" customWidth="1"/>
    <col min="5651" max="5651" width="16.33203125" style="85" bestFit="1" customWidth="1"/>
    <col min="5652" max="5663" width="10.44140625" style="85" bestFit="1" customWidth="1"/>
    <col min="5664" max="5664" width="13.33203125" style="85" bestFit="1" customWidth="1"/>
    <col min="5665" max="5888" width="9.109375" style="85"/>
    <col min="5889" max="5889" width="2.6640625" style="85" customWidth="1"/>
    <col min="5890" max="5890" width="1.109375" style="85" customWidth="1"/>
    <col min="5891" max="5891" width="16.33203125" style="85" customWidth="1"/>
    <col min="5892" max="5892" width="13.109375" style="85" customWidth="1"/>
    <col min="5893" max="5893" width="7.5546875" style="85" customWidth="1"/>
    <col min="5894" max="5894" width="7.6640625" style="85" customWidth="1"/>
    <col min="5895" max="5895" width="15.109375" style="85" customWidth="1"/>
    <col min="5896" max="5896" width="16.6640625" style="85" customWidth="1"/>
    <col min="5897" max="5897" width="18.109375" style="85" customWidth="1"/>
    <col min="5898" max="5898" width="27.6640625" style="85" customWidth="1"/>
    <col min="5899" max="5903" width="9.5546875" style="85" customWidth="1"/>
    <col min="5904" max="5904" width="11.44140625" style="85" customWidth="1"/>
    <col min="5905" max="5906" width="12.88671875" style="85" bestFit="1" customWidth="1"/>
    <col min="5907" max="5907" width="16.33203125" style="85" bestFit="1" customWidth="1"/>
    <col min="5908" max="5919" width="10.44140625" style="85" bestFit="1" customWidth="1"/>
    <col min="5920" max="5920" width="13.33203125" style="85" bestFit="1" customWidth="1"/>
    <col min="5921" max="6144" width="9.109375" style="85"/>
    <col min="6145" max="6145" width="2.6640625" style="85" customWidth="1"/>
    <col min="6146" max="6146" width="1.109375" style="85" customWidth="1"/>
    <col min="6147" max="6147" width="16.33203125" style="85" customWidth="1"/>
    <col min="6148" max="6148" width="13.109375" style="85" customWidth="1"/>
    <col min="6149" max="6149" width="7.5546875" style="85" customWidth="1"/>
    <col min="6150" max="6150" width="7.6640625" style="85" customWidth="1"/>
    <col min="6151" max="6151" width="15.109375" style="85" customWidth="1"/>
    <col min="6152" max="6152" width="16.6640625" style="85" customWidth="1"/>
    <col min="6153" max="6153" width="18.109375" style="85" customWidth="1"/>
    <col min="6154" max="6154" width="27.6640625" style="85" customWidth="1"/>
    <col min="6155" max="6159" width="9.5546875" style="85" customWidth="1"/>
    <col min="6160" max="6160" width="11.44140625" style="85" customWidth="1"/>
    <col min="6161" max="6162" width="12.88671875" style="85" bestFit="1" customWidth="1"/>
    <col min="6163" max="6163" width="16.33203125" style="85" bestFit="1" customWidth="1"/>
    <col min="6164" max="6175" width="10.44140625" style="85" bestFit="1" customWidth="1"/>
    <col min="6176" max="6176" width="13.33203125" style="85" bestFit="1" customWidth="1"/>
    <col min="6177" max="6400" width="9.109375" style="85"/>
    <col min="6401" max="6401" width="2.6640625" style="85" customWidth="1"/>
    <col min="6402" max="6402" width="1.109375" style="85" customWidth="1"/>
    <col min="6403" max="6403" width="16.33203125" style="85" customWidth="1"/>
    <col min="6404" max="6404" width="13.109375" style="85" customWidth="1"/>
    <col min="6405" max="6405" width="7.5546875" style="85" customWidth="1"/>
    <col min="6406" max="6406" width="7.6640625" style="85" customWidth="1"/>
    <col min="6407" max="6407" width="15.109375" style="85" customWidth="1"/>
    <col min="6408" max="6408" width="16.6640625" style="85" customWidth="1"/>
    <col min="6409" max="6409" width="18.109375" style="85" customWidth="1"/>
    <col min="6410" max="6410" width="27.6640625" style="85" customWidth="1"/>
    <col min="6411" max="6415" width="9.5546875" style="85" customWidth="1"/>
    <col min="6416" max="6416" width="11.44140625" style="85" customWidth="1"/>
    <col min="6417" max="6418" width="12.88671875" style="85" bestFit="1" customWidth="1"/>
    <col min="6419" max="6419" width="16.33203125" style="85" bestFit="1" customWidth="1"/>
    <col min="6420" max="6431" width="10.44140625" style="85" bestFit="1" customWidth="1"/>
    <col min="6432" max="6432" width="13.33203125" style="85" bestFit="1" customWidth="1"/>
    <col min="6433" max="6656" width="9.109375" style="85"/>
    <col min="6657" max="6657" width="2.6640625" style="85" customWidth="1"/>
    <col min="6658" max="6658" width="1.109375" style="85" customWidth="1"/>
    <col min="6659" max="6659" width="16.33203125" style="85" customWidth="1"/>
    <col min="6660" max="6660" width="13.109375" style="85" customWidth="1"/>
    <col min="6661" max="6661" width="7.5546875" style="85" customWidth="1"/>
    <col min="6662" max="6662" width="7.6640625" style="85" customWidth="1"/>
    <col min="6663" max="6663" width="15.109375" style="85" customWidth="1"/>
    <col min="6664" max="6664" width="16.6640625" style="85" customWidth="1"/>
    <col min="6665" max="6665" width="18.109375" style="85" customWidth="1"/>
    <col min="6666" max="6666" width="27.6640625" style="85" customWidth="1"/>
    <col min="6667" max="6671" width="9.5546875" style="85" customWidth="1"/>
    <col min="6672" max="6672" width="11.44140625" style="85" customWidth="1"/>
    <col min="6673" max="6674" width="12.88671875" style="85" bestFit="1" customWidth="1"/>
    <col min="6675" max="6675" width="16.33203125" style="85" bestFit="1" customWidth="1"/>
    <col min="6676" max="6687" width="10.44140625" style="85" bestFit="1" customWidth="1"/>
    <col min="6688" max="6688" width="13.33203125" style="85" bestFit="1" customWidth="1"/>
    <col min="6689" max="6912" width="9.109375" style="85"/>
    <col min="6913" max="6913" width="2.6640625" style="85" customWidth="1"/>
    <col min="6914" max="6914" width="1.109375" style="85" customWidth="1"/>
    <col min="6915" max="6915" width="16.33203125" style="85" customWidth="1"/>
    <col min="6916" max="6916" width="13.109375" style="85" customWidth="1"/>
    <col min="6917" max="6917" width="7.5546875" style="85" customWidth="1"/>
    <col min="6918" max="6918" width="7.6640625" style="85" customWidth="1"/>
    <col min="6919" max="6919" width="15.109375" style="85" customWidth="1"/>
    <col min="6920" max="6920" width="16.6640625" style="85" customWidth="1"/>
    <col min="6921" max="6921" width="18.109375" style="85" customWidth="1"/>
    <col min="6922" max="6922" width="27.6640625" style="85" customWidth="1"/>
    <col min="6923" max="6927" width="9.5546875" style="85" customWidth="1"/>
    <col min="6928" max="6928" width="11.44140625" style="85" customWidth="1"/>
    <col min="6929" max="6930" width="12.88671875" style="85" bestFit="1" customWidth="1"/>
    <col min="6931" max="6931" width="16.33203125" style="85" bestFit="1" customWidth="1"/>
    <col min="6932" max="6943" width="10.44140625" style="85" bestFit="1" customWidth="1"/>
    <col min="6944" max="6944" width="13.33203125" style="85" bestFit="1" customWidth="1"/>
    <col min="6945" max="7168" width="9.109375" style="85"/>
    <col min="7169" max="7169" width="2.6640625" style="85" customWidth="1"/>
    <col min="7170" max="7170" width="1.109375" style="85" customWidth="1"/>
    <col min="7171" max="7171" width="16.33203125" style="85" customWidth="1"/>
    <col min="7172" max="7172" width="13.109375" style="85" customWidth="1"/>
    <col min="7173" max="7173" width="7.5546875" style="85" customWidth="1"/>
    <col min="7174" max="7174" width="7.6640625" style="85" customWidth="1"/>
    <col min="7175" max="7175" width="15.109375" style="85" customWidth="1"/>
    <col min="7176" max="7176" width="16.6640625" style="85" customWidth="1"/>
    <col min="7177" max="7177" width="18.109375" style="85" customWidth="1"/>
    <col min="7178" max="7178" width="27.6640625" style="85" customWidth="1"/>
    <col min="7179" max="7183" width="9.5546875" style="85" customWidth="1"/>
    <col min="7184" max="7184" width="11.44140625" style="85" customWidth="1"/>
    <col min="7185" max="7186" width="12.88671875" style="85" bestFit="1" customWidth="1"/>
    <col min="7187" max="7187" width="16.33203125" style="85" bestFit="1" customWidth="1"/>
    <col min="7188" max="7199" width="10.44140625" style="85" bestFit="1" customWidth="1"/>
    <col min="7200" max="7200" width="13.33203125" style="85" bestFit="1" customWidth="1"/>
    <col min="7201" max="7424" width="9.109375" style="85"/>
    <col min="7425" max="7425" width="2.6640625" style="85" customWidth="1"/>
    <col min="7426" max="7426" width="1.109375" style="85" customWidth="1"/>
    <col min="7427" max="7427" width="16.33203125" style="85" customWidth="1"/>
    <col min="7428" max="7428" width="13.109375" style="85" customWidth="1"/>
    <col min="7429" max="7429" width="7.5546875" style="85" customWidth="1"/>
    <col min="7430" max="7430" width="7.6640625" style="85" customWidth="1"/>
    <col min="7431" max="7431" width="15.109375" style="85" customWidth="1"/>
    <col min="7432" max="7432" width="16.6640625" style="85" customWidth="1"/>
    <col min="7433" max="7433" width="18.109375" style="85" customWidth="1"/>
    <col min="7434" max="7434" width="27.6640625" style="85" customWidth="1"/>
    <col min="7435" max="7439" width="9.5546875" style="85" customWidth="1"/>
    <col min="7440" max="7440" width="11.44140625" style="85" customWidth="1"/>
    <col min="7441" max="7442" width="12.88671875" style="85" bestFit="1" customWidth="1"/>
    <col min="7443" max="7443" width="16.33203125" style="85" bestFit="1" customWidth="1"/>
    <col min="7444" max="7455" width="10.44140625" style="85" bestFit="1" customWidth="1"/>
    <col min="7456" max="7456" width="13.33203125" style="85" bestFit="1" customWidth="1"/>
    <col min="7457" max="7680" width="9.109375" style="85"/>
    <col min="7681" max="7681" width="2.6640625" style="85" customWidth="1"/>
    <col min="7682" max="7682" width="1.109375" style="85" customWidth="1"/>
    <col min="7683" max="7683" width="16.33203125" style="85" customWidth="1"/>
    <col min="7684" max="7684" width="13.109375" style="85" customWidth="1"/>
    <col min="7685" max="7685" width="7.5546875" style="85" customWidth="1"/>
    <col min="7686" max="7686" width="7.6640625" style="85" customWidth="1"/>
    <col min="7687" max="7687" width="15.109375" style="85" customWidth="1"/>
    <col min="7688" max="7688" width="16.6640625" style="85" customWidth="1"/>
    <col min="7689" max="7689" width="18.109375" style="85" customWidth="1"/>
    <col min="7690" max="7690" width="27.6640625" style="85" customWidth="1"/>
    <col min="7691" max="7695" width="9.5546875" style="85" customWidth="1"/>
    <col min="7696" max="7696" width="11.44140625" style="85" customWidth="1"/>
    <col min="7697" max="7698" width="12.88671875" style="85" bestFit="1" customWidth="1"/>
    <col min="7699" max="7699" width="16.33203125" style="85" bestFit="1" customWidth="1"/>
    <col min="7700" max="7711" width="10.44140625" style="85" bestFit="1" customWidth="1"/>
    <col min="7712" max="7712" width="13.33203125" style="85" bestFit="1" customWidth="1"/>
    <col min="7713" max="7936" width="9.109375" style="85"/>
    <col min="7937" max="7937" width="2.6640625" style="85" customWidth="1"/>
    <col min="7938" max="7938" width="1.109375" style="85" customWidth="1"/>
    <col min="7939" max="7939" width="16.33203125" style="85" customWidth="1"/>
    <col min="7940" max="7940" width="13.109375" style="85" customWidth="1"/>
    <col min="7941" max="7941" width="7.5546875" style="85" customWidth="1"/>
    <col min="7942" max="7942" width="7.6640625" style="85" customWidth="1"/>
    <col min="7943" max="7943" width="15.109375" style="85" customWidth="1"/>
    <col min="7944" max="7944" width="16.6640625" style="85" customWidth="1"/>
    <col min="7945" max="7945" width="18.109375" style="85" customWidth="1"/>
    <col min="7946" max="7946" width="27.6640625" style="85" customWidth="1"/>
    <col min="7947" max="7951" width="9.5546875" style="85" customWidth="1"/>
    <col min="7952" max="7952" width="11.44140625" style="85" customWidth="1"/>
    <col min="7953" max="7954" width="12.88671875" style="85" bestFit="1" customWidth="1"/>
    <col min="7955" max="7955" width="16.33203125" style="85" bestFit="1" customWidth="1"/>
    <col min="7956" max="7967" width="10.44140625" style="85" bestFit="1" customWidth="1"/>
    <col min="7968" max="7968" width="13.33203125" style="85" bestFit="1" customWidth="1"/>
    <col min="7969" max="8192" width="9.109375" style="85"/>
    <col min="8193" max="8193" width="2.6640625" style="85" customWidth="1"/>
    <col min="8194" max="8194" width="1.109375" style="85" customWidth="1"/>
    <col min="8195" max="8195" width="16.33203125" style="85" customWidth="1"/>
    <col min="8196" max="8196" width="13.109375" style="85" customWidth="1"/>
    <col min="8197" max="8197" width="7.5546875" style="85" customWidth="1"/>
    <col min="8198" max="8198" width="7.6640625" style="85" customWidth="1"/>
    <col min="8199" max="8199" width="15.109375" style="85" customWidth="1"/>
    <col min="8200" max="8200" width="16.6640625" style="85" customWidth="1"/>
    <col min="8201" max="8201" width="18.109375" style="85" customWidth="1"/>
    <col min="8202" max="8202" width="27.6640625" style="85" customWidth="1"/>
    <col min="8203" max="8207" width="9.5546875" style="85" customWidth="1"/>
    <col min="8208" max="8208" width="11.44140625" style="85" customWidth="1"/>
    <col min="8209" max="8210" width="12.88671875" style="85" bestFit="1" customWidth="1"/>
    <col min="8211" max="8211" width="16.33203125" style="85" bestFit="1" customWidth="1"/>
    <col min="8212" max="8223" width="10.44140625" style="85" bestFit="1" customWidth="1"/>
    <col min="8224" max="8224" width="13.33203125" style="85" bestFit="1" customWidth="1"/>
    <col min="8225" max="8448" width="9.109375" style="85"/>
    <col min="8449" max="8449" width="2.6640625" style="85" customWidth="1"/>
    <col min="8450" max="8450" width="1.109375" style="85" customWidth="1"/>
    <col min="8451" max="8451" width="16.33203125" style="85" customWidth="1"/>
    <col min="8452" max="8452" width="13.109375" style="85" customWidth="1"/>
    <col min="8453" max="8453" width="7.5546875" style="85" customWidth="1"/>
    <col min="8454" max="8454" width="7.6640625" style="85" customWidth="1"/>
    <col min="8455" max="8455" width="15.109375" style="85" customWidth="1"/>
    <col min="8456" max="8456" width="16.6640625" style="85" customWidth="1"/>
    <col min="8457" max="8457" width="18.109375" style="85" customWidth="1"/>
    <col min="8458" max="8458" width="27.6640625" style="85" customWidth="1"/>
    <col min="8459" max="8463" width="9.5546875" style="85" customWidth="1"/>
    <col min="8464" max="8464" width="11.44140625" style="85" customWidth="1"/>
    <col min="8465" max="8466" width="12.88671875" style="85" bestFit="1" customWidth="1"/>
    <col min="8467" max="8467" width="16.33203125" style="85" bestFit="1" customWidth="1"/>
    <col min="8468" max="8479" width="10.44140625" style="85" bestFit="1" customWidth="1"/>
    <col min="8480" max="8480" width="13.33203125" style="85" bestFit="1" customWidth="1"/>
    <col min="8481" max="8704" width="9.109375" style="85"/>
    <col min="8705" max="8705" width="2.6640625" style="85" customWidth="1"/>
    <col min="8706" max="8706" width="1.109375" style="85" customWidth="1"/>
    <col min="8707" max="8707" width="16.33203125" style="85" customWidth="1"/>
    <col min="8708" max="8708" width="13.109375" style="85" customWidth="1"/>
    <col min="8709" max="8709" width="7.5546875" style="85" customWidth="1"/>
    <col min="8710" max="8710" width="7.6640625" style="85" customWidth="1"/>
    <col min="8711" max="8711" width="15.109375" style="85" customWidth="1"/>
    <col min="8712" max="8712" width="16.6640625" style="85" customWidth="1"/>
    <col min="8713" max="8713" width="18.109375" style="85" customWidth="1"/>
    <col min="8714" max="8714" width="27.6640625" style="85" customWidth="1"/>
    <col min="8715" max="8719" width="9.5546875" style="85" customWidth="1"/>
    <col min="8720" max="8720" width="11.44140625" style="85" customWidth="1"/>
    <col min="8721" max="8722" width="12.88671875" style="85" bestFit="1" customWidth="1"/>
    <col min="8723" max="8723" width="16.33203125" style="85" bestFit="1" customWidth="1"/>
    <col min="8724" max="8735" width="10.44140625" style="85" bestFit="1" customWidth="1"/>
    <col min="8736" max="8736" width="13.33203125" style="85" bestFit="1" customWidth="1"/>
    <col min="8737" max="8960" width="9.109375" style="85"/>
    <col min="8961" max="8961" width="2.6640625" style="85" customWidth="1"/>
    <col min="8962" max="8962" width="1.109375" style="85" customWidth="1"/>
    <col min="8963" max="8963" width="16.33203125" style="85" customWidth="1"/>
    <col min="8964" max="8964" width="13.109375" style="85" customWidth="1"/>
    <col min="8965" max="8965" width="7.5546875" style="85" customWidth="1"/>
    <col min="8966" max="8966" width="7.6640625" style="85" customWidth="1"/>
    <col min="8967" max="8967" width="15.109375" style="85" customWidth="1"/>
    <col min="8968" max="8968" width="16.6640625" style="85" customWidth="1"/>
    <col min="8969" max="8969" width="18.109375" style="85" customWidth="1"/>
    <col min="8970" max="8970" width="27.6640625" style="85" customWidth="1"/>
    <col min="8971" max="8975" width="9.5546875" style="85" customWidth="1"/>
    <col min="8976" max="8976" width="11.44140625" style="85" customWidth="1"/>
    <col min="8977" max="8978" width="12.88671875" style="85" bestFit="1" customWidth="1"/>
    <col min="8979" max="8979" width="16.33203125" style="85" bestFit="1" customWidth="1"/>
    <col min="8980" max="8991" width="10.44140625" style="85" bestFit="1" customWidth="1"/>
    <col min="8992" max="8992" width="13.33203125" style="85" bestFit="1" customWidth="1"/>
    <col min="8993" max="9216" width="9.109375" style="85"/>
    <col min="9217" max="9217" width="2.6640625" style="85" customWidth="1"/>
    <col min="9218" max="9218" width="1.109375" style="85" customWidth="1"/>
    <col min="9219" max="9219" width="16.33203125" style="85" customWidth="1"/>
    <col min="9220" max="9220" width="13.109375" style="85" customWidth="1"/>
    <col min="9221" max="9221" width="7.5546875" style="85" customWidth="1"/>
    <col min="9222" max="9222" width="7.6640625" style="85" customWidth="1"/>
    <col min="9223" max="9223" width="15.109375" style="85" customWidth="1"/>
    <col min="9224" max="9224" width="16.6640625" style="85" customWidth="1"/>
    <col min="9225" max="9225" width="18.109375" style="85" customWidth="1"/>
    <col min="9226" max="9226" width="27.6640625" style="85" customWidth="1"/>
    <col min="9227" max="9231" width="9.5546875" style="85" customWidth="1"/>
    <col min="9232" max="9232" width="11.44140625" style="85" customWidth="1"/>
    <col min="9233" max="9234" width="12.88671875" style="85" bestFit="1" customWidth="1"/>
    <col min="9235" max="9235" width="16.33203125" style="85" bestFit="1" customWidth="1"/>
    <col min="9236" max="9247" width="10.44140625" style="85" bestFit="1" customWidth="1"/>
    <col min="9248" max="9248" width="13.33203125" style="85" bestFit="1" customWidth="1"/>
    <col min="9249" max="9472" width="9.109375" style="85"/>
    <col min="9473" max="9473" width="2.6640625" style="85" customWidth="1"/>
    <col min="9474" max="9474" width="1.109375" style="85" customWidth="1"/>
    <col min="9475" max="9475" width="16.33203125" style="85" customWidth="1"/>
    <col min="9476" max="9476" width="13.109375" style="85" customWidth="1"/>
    <col min="9477" max="9477" width="7.5546875" style="85" customWidth="1"/>
    <col min="9478" max="9478" width="7.6640625" style="85" customWidth="1"/>
    <col min="9479" max="9479" width="15.109375" style="85" customWidth="1"/>
    <col min="9480" max="9480" width="16.6640625" style="85" customWidth="1"/>
    <col min="9481" max="9481" width="18.109375" style="85" customWidth="1"/>
    <col min="9482" max="9482" width="27.6640625" style="85" customWidth="1"/>
    <col min="9483" max="9487" width="9.5546875" style="85" customWidth="1"/>
    <col min="9488" max="9488" width="11.44140625" style="85" customWidth="1"/>
    <col min="9489" max="9490" width="12.88671875" style="85" bestFit="1" customWidth="1"/>
    <col min="9491" max="9491" width="16.33203125" style="85" bestFit="1" customWidth="1"/>
    <col min="9492" max="9503" width="10.44140625" style="85" bestFit="1" customWidth="1"/>
    <col min="9504" max="9504" width="13.33203125" style="85" bestFit="1" customWidth="1"/>
    <col min="9505" max="9728" width="9.109375" style="85"/>
    <col min="9729" max="9729" width="2.6640625" style="85" customWidth="1"/>
    <col min="9730" max="9730" width="1.109375" style="85" customWidth="1"/>
    <col min="9731" max="9731" width="16.33203125" style="85" customWidth="1"/>
    <col min="9732" max="9732" width="13.109375" style="85" customWidth="1"/>
    <col min="9733" max="9733" width="7.5546875" style="85" customWidth="1"/>
    <col min="9734" max="9734" width="7.6640625" style="85" customWidth="1"/>
    <col min="9735" max="9735" width="15.109375" style="85" customWidth="1"/>
    <col min="9736" max="9736" width="16.6640625" style="85" customWidth="1"/>
    <col min="9737" max="9737" width="18.109375" style="85" customWidth="1"/>
    <col min="9738" max="9738" width="27.6640625" style="85" customWidth="1"/>
    <col min="9739" max="9743" width="9.5546875" style="85" customWidth="1"/>
    <col min="9744" max="9744" width="11.44140625" style="85" customWidth="1"/>
    <col min="9745" max="9746" width="12.88671875" style="85" bestFit="1" customWidth="1"/>
    <col min="9747" max="9747" width="16.33203125" style="85" bestFit="1" customWidth="1"/>
    <col min="9748" max="9759" width="10.44140625" style="85" bestFit="1" customWidth="1"/>
    <col min="9760" max="9760" width="13.33203125" style="85" bestFit="1" customWidth="1"/>
    <col min="9761" max="9984" width="9.109375" style="85"/>
    <col min="9985" max="9985" width="2.6640625" style="85" customWidth="1"/>
    <col min="9986" max="9986" width="1.109375" style="85" customWidth="1"/>
    <col min="9987" max="9987" width="16.33203125" style="85" customWidth="1"/>
    <col min="9988" max="9988" width="13.109375" style="85" customWidth="1"/>
    <col min="9989" max="9989" width="7.5546875" style="85" customWidth="1"/>
    <col min="9990" max="9990" width="7.6640625" style="85" customWidth="1"/>
    <col min="9991" max="9991" width="15.109375" style="85" customWidth="1"/>
    <col min="9992" max="9992" width="16.6640625" style="85" customWidth="1"/>
    <col min="9993" max="9993" width="18.109375" style="85" customWidth="1"/>
    <col min="9994" max="9994" width="27.6640625" style="85" customWidth="1"/>
    <col min="9995" max="9999" width="9.5546875" style="85" customWidth="1"/>
    <col min="10000" max="10000" width="11.44140625" style="85" customWidth="1"/>
    <col min="10001" max="10002" width="12.88671875" style="85" bestFit="1" customWidth="1"/>
    <col min="10003" max="10003" width="16.33203125" style="85" bestFit="1" customWidth="1"/>
    <col min="10004" max="10015" width="10.44140625" style="85" bestFit="1" customWidth="1"/>
    <col min="10016" max="10016" width="13.33203125" style="85" bestFit="1" customWidth="1"/>
    <col min="10017" max="10240" width="9.109375" style="85"/>
    <col min="10241" max="10241" width="2.6640625" style="85" customWidth="1"/>
    <col min="10242" max="10242" width="1.109375" style="85" customWidth="1"/>
    <col min="10243" max="10243" width="16.33203125" style="85" customWidth="1"/>
    <col min="10244" max="10244" width="13.109375" style="85" customWidth="1"/>
    <col min="10245" max="10245" width="7.5546875" style="85" customWidth="1"/>
    <col min="10246" max="10246" width="7.6640625" style="85" customWidth="1"/>
    <col min="10247" max="10247" width="15.109375" style="85" customWidth="1"/>
    <col min="10248" max="10248" width="16.6640625" style="85" customWidth="1"/>
    <col min="10249" max="10249" width="18.109375" style="85" customWidth="1"/>
    <col min="10250" max="10250" width="27.6640625" style="85" customWidth="1"/>
    <col min="10251" max="10255" width="9.5546875" style="85" customWidth="1"/>
    <col min="10256" max="10256" width="11.44140625" style="85" customWidth="1"/>
    <col min="10257" max="10258" width="12.88671875" style="85" bestFit="1" customWidth="1"/>
    <col min="10259" max="10259" width="16.33203125" style="85" bestFit="1" customWidth="1"/>
    <col min="10260" max="10271" width="10.44140625" style="85" bestFit="1" customWidth="1"/>
    <col min="10272" max="10272" width="13.33203125" style="85" bestFit="1" customWidth="1"/>
    <col min="10273" max="10496" width="9.109375" style="85"/>
    <col min="10497" max="10497" width="2.6640625" style="85" customWidth="1"/>
    <col min="10498" max="10498" width="1.109375" style="85" customWidth="1"/>
    <col min="10499" max="10499" width="16.33203125" style="85" customWidth="1"/>
    <col min="10500" max="10500" width="13.109375" style="85" customWidth="1"/>
    <col min="10501" max="10501" width="7.5546875" style="85" customWidth="1"/>
    <col min="10502" max="10502" width="7.6640625" style="85" customWidth="1"/>
    <col min="10503" max="10503" width="15.109375" style="85" customWidth="1"/>
    <col min="10504" max="10504" width="16.6640625" style="85" customWidth="1"/>
    <col min="10505" max="10505" width="18.109375" style="85" customWidth="1"/>
    <col min="10506" max="10506" width="27.6640625" style="85" customWidth="1"/>
    <col min="10507" max="10511" width="9.5546875" style="85" customWidth="1"/>
    <col min="10512" max="10512" width="11.44140625" style="85" customWidth="1"/>
    <col min="10513" max="10514" width="12.88671875" style="85" bestFit="1" customWidth="1"/>
    <col min="10515" max="10515" width="16.33203125" style="85" bestFit="1" customWidth="1"/>
    <col min="10516" max="10527" width="10.44140625" style="85" bestFit="1" customWidth="1"/>
    <col min="10528" max="10528" width="13.33203125" style="85" bestFit="1" customWidth="1"/>
    <col min="10529" max="10752" width="9.109375" style="85"/>
    <col min="10753" max="10753" width="2.6640625" style="85" customWidth="1"/>
    <col min="10754" max="10754" width="1.109375" style="85" customWidth="1"/>
    <col min="10755" max="10755" width="16.33203125" style="85" customWidth="1"/>
    <col min="10756" max="10756" width="13.109375" style="85" customWidth="1"/>
    <col min="10757" max="10757" width="7.5546875" style="85" customWidth="1"/>
    <col min="10758" max="10758" width="7.6640625" style="85" customWidth="1"/>
    <col min="10759" max="10759" width="15.109375" style="85" customWidth="1"/>
    <col min="10760" max="10760" width="16.6640625" style="85" customWidth="1"/>
    <col min="10761" max="10761" width="18.109375" style="85" customWidth="1"/>
    <col min="10762" max="10762" width="27.6640625" style="85" customWidth="1"/>
    <col min="10763" max="10767" width="9.5546875" style="85" customWidth="1"/>
    <col min="10768" max="10768" width="11.44140625" style="85" customWidth="1"/>
    <col min="10769" max="10770" width="12.88671875" style="85" bestFit="1" customWidth="1"/>
    <col min="10771" max="10771" width="16.33203125" style="85" bestFit="1" customWidth="1"/>
    <col min="10772" max="10783" width="10.44140625" style="85" bestFit="1" customWidth="1"/>
    <col min="10784" max="10784" width="13.33203125" style="85" bestFit="1" customWidth="1"/>
    <col min="10785" max="11008" width="9.109375" style="85"/>
    <col min="11009" max="11009" width="2.6640625" style="85" customWidth="1"/>
    <col min="11010" max="11010" width="1.109375" style="85" customWidth="1"/>
    <col min="11011" max="11011" width="16.33203125" style="85" customWidth="1"/>
    <col min="11012" max="11012" width="13.109375" style="85" customWidth="1"/>
    <col min="11013" max="11013" width="7.5546875" style="85" customWidth="1"/>
    <col min="11014" max="11014" width="7.6640625" style="85" customWidth="1"/>
    <col min="11015" max="11015" width="15.109375" style="85" customWidth="1"/>
    <col min="11016" max="11016" width="16.6640625" style="85" customWidth="1"/>
    <col min="11017" max="11017" width="18.109375" style="85" customWidth="1"/>
    <col min="11018" max="11018" width="27.6640625" style="85" customWidth="1"/>
    <col min="11019" max="11023" width="9.5546875" style="85" customWidth="1"/>
    <col min="11024" max="11024" width="11.44140625" style="85" customWidth="1"/>
    <col min="11025" max="11026" width="12.88671875" style="85" bestFit="1" customWidth="1"/>
    <col min="11027" max="11027" width="16.33203125" style="85" bestFit="1" customWidth="1"/>
    <col min="11028" max="11039" width="10.44140625" style="85" bestFit="1" customWidth="1"/>
    <col min="11040" max="11040" width="13.33203125" style="85" bestFit="1" customWidth="1"/>
    <col min="11041" max="11264" width="9.109375" style="85"/>
    <col min="11265" max="11265" width="2.6640625" style="85" customWidth="1"/>
    <col min="11266" max="11266" width="1.109375" style="85" customWidth="1"/>
    <col min="11267" max="11267" width="16.33203125" style="85" customWidth="1"/>
    <col min="11268" max="11268" width="13.109375" style="85" customWidth="1"/>
    <col min="11269" max="11269" width="7.5546875" style="85" customWidth="1"/>
    <col min="11270" max="11270" width="7.6640625" style="85" customWidth="1"/>
    <col min="11271" max="11271" width="15.109375" style="85" customWidth="1"/>
    <col min="11272" max="11272" width="16.6640625" style="85" customWidth="1"/>
    <col min="11273" max="11273" width="18.109375" style="85" customWidth="1"/>
    <col min="11274" max="11274" width="27.6640625" style="85" customWidth="1"/>
    <col min="11275" max="11279" width="9.5546875" style="85" customWidth="1"/>
    <col min="11280" max="11280" width="11.44140625" style="85" customWidth="1"/>
    <col min="11281" max="11282" width="12.88671875" style="85" bestFit="1" customWidth="1"/>
    <col min="11283" max="11283" width="16.33203125" style="85" bestFit="1" customWidth="1"/>
    <col min="11284" max="11295" width="10.44140625" style="85" bestFit="1" customWidth="1"/>
    <col min="11296" max="11296" width="13.33203125" style="85" bestFit="1" customWidth="1"/>
    <col min="11297" max="11520" width="9.109375" style="85"/>
    <col min="11521" max="11521" width="2.6640625" style="85" customWidth="1"/>
    <col min="11522" max="11522" width="1.109375" style="85" customWidth="1"/>
    <col min="11523" max="11523" width="16.33203125" style="85" customWidth="1"/>
    <col min="11524" max="11524" width="13.109375" style="85" customWidth="1"/>
    <col min="11525" max="11525" width="7.5546875" style="85" customWidth="1"/>
    <col min="11526" max="11526" width="7.6640625" style="85" customWidth="1"/>
    <col min="11527" max="11527" width="15.109375" style="85" customWidth="1"/>
    <col min="11528" max="11528" width="16.6640625" style="85" customWidth="1"/>
    <col min="11529" max="11529" width="18.109375" style="85" customWidth="1"/>
    <col min="11530" max="11530" width="27.6640625" style="85" customWidth="1"/>
    <col min="11531" max="11535" width="9.5546875" style="85" customWidth="1"/>
    <col min="11536" max="11536" width="11.44140625" style="85" customWidth="1"/>
    <col min="11537" max="11538" width="12.88671875" style="85" bestFit="1" customWidth="1"/>
    <col min="11539" max="11539" width="16.33203125" style="85" bestFit="1" customWidth="1"/>
    <col min="11540" max="11551" width="10.44140625" style="85" bestFit="1" customWidth="1"/>
    <col min="11552" max="11552" width="13.33203125" style="85" bestFit="1" customWidth="1"/>
    <col min="11553" max="11776" width="9.109375" style="85"/>
    <col min="11777" max="11777" width="2.6640625" style="85" customWidth="1"/>
    <col min="11778" max="11778" width="1.109375" style="85" customWidth="1"/>
    <col min="11779" max="11779" width="16.33203125" style="85" customWidth="1"/>
    <col min="11780" max="11780" width="13.109375" style="85" customWidth="1"/>
    <col min="11781" max="11781" width="7.5546875" style="85" customWidth="1"/>
    <col min="11782" max="11782" width="7.6640625" style="85" customWidth="1"/>
    <col min="11783" max="11783" width="15.109375" style="85" customWidth="1"/>
    <col min="11784" max="11784" width="16.6640625" style="85" customWidth="1"/>
    <col min="11785" max="11785" width="18.109375" style="85" customWidth="1"/>
    <col min="11786" max="11786" width="27.6640625" style="85" customWidth="1"/>
    <col min="11787" max="11791" width="9.5546875" style="85" customWidth="1"/>
    <col min="11792" max="11792" width="11.44140625" style="85" customWidth="1"/>
    <col min="11793" max="11794" width="12.88671875" style="85" bestFit="1" customWidth="1"/>
    <col min="11795" max="11795" width="16.33203125" style="85" bestFit="1" customWidth="1"/>
    <col min="11796" max="11807" width="10.44140625" style="85" bestFit="1" customWidth="1"/>
    <col min="11808" max="11808" width="13.33203125" style="85" bestFit="1" customWidth="1"/>
    <col min="11809" max="12032" width="9.109375" style="85"/>
    <col min="12033" max="12033" width="2.6640625" style="85" customWidth="1"/>
    <col min="12034" max="12034" width="1.109375" style="85" customWidth="1"/>
    <col min="12035" max="12035" width="16.33203125" style="85" customWidth="1"/>
    <col min="12036" max="12036" width="13.109375" style="85" customWidth="1"/>
    <col min="12037" max="12037" width="7.5546875" style="85" customWidth="1"/>
    <col min="12038" max="12038" width="7.6640625" style="85" customWidth="1"/>
    <col min="12039" max="12039" width="15.109375" style="85" customWidth="1"/>
    <col min="12040" max="12040" width="16.6640625" style="85" customWidth="1"/>
    <col min="12041" max="12041" width="18.109375" style="85" customWidth="1"/>
    <col min="12042" max="12042" width="27.6640625" style="85" customWidth="1"/>
    <col min="12043" max="12047" width="9.5546875" style="85" customWidth="1"/>
    <col min="12048" max="12048" width="11.44140625" style="85" customWidth="1"/>
    <col min="12049" max="12050" width="12.88671875" style="85" bestFit="1" customWidth="1"/>
    <col min="12051" max="12051" width="16.33203125" style="85" bestFit="1" customWidth="1"/>
    <col min="12052" max="12063" width="10.44140625" style="85" bestFit="1" customWidth="1"/>
    <col min="12064" max="12064" width="13.33203125" style="85" bestFit="1" customWidth="1"/>
    <col min="12065" max="12288" width="9.109375" style="85"/>
    <col min="12289" max="12289" width="2.6640625" style="85" customWidth="1"/>
    <col min="12290" max="12290" width="1.109375" style="85" customWidth="1"/>
    <col min="12291" max="12291" width="16.33203125" style="85" customWidth="1"/>
    <col min="12292" max="12292" width="13.109375" style="85" customWidth="1"/>
    <col min="12293" max="12293" width="7.5546875" style="85" customWidth="1"/>
    <col min="12294" max="12294" width="7.6640625" style="85" customWidth="1"/>
    <col min="12295" max="12295" width="15.109375" style="85" customWidth="1"/>
    <col min="12296" max="12296" width="16.6640625" style="85" customWidth="1"/>
    <col min="12297" max="12297" width="18.109375" style="85" customWidth="1"/>
    <col min="12298" max="12298" width="27.6640625" style="85" customWidth="1"/>
    <col min="12299" max="12303" width="9.5546875" style="85" customWidth="1"/>
    <col min="12304" max="12304" width="11.44140625" style="85" customWidth="1"/>
    <col min="12305" max="12306" width="12.88671875" style="85" bestFit="1" customWidth="1"/>
    <col min="12307" max="12307" width="16.33203125" style="85" bestFit="1" customWidth="1"/>
    <col min="12308" max="12319" width="10.44140625" style="85" bestFit="1" customWidth="1"/>
    <col min="12320" max="12320" width="13.33203125" style="85" bestFit="1" customWidth="1"/>
    <col min="12321" max="12544" width="9.109375" style="85"/>
    <col min="12545" max="12545" width="2.6640625" style="85" customWidth="1"/>
    <col min="12546" max="12546" width="1.109375" style="85" customWidth="1"/>
    <col min="12547" max="12547" width="16.33203125" style="85" customWidth="1"/>
    <col min="12548" max="12548" width="13.109375" style="85" customWidth="1"/>
    <col min="12549" max="12549" width="7.5546875" style="85" customWidth="1"/>
    <col min="12550" max="12550" width="7.6640625" style="85" customWidth="1"/>
    <col min="12551" max="12551" width="15.109375" style="85" customWidth="1"/>
    <col min="12552" max="12552" width="16.6640625" style="85" customWidth="1"/>
    <col min="12553" max="12553" width="18.109375" style="85" customWidth="1"/>
    <col min="12554" max="12554" width="27.6640625" style="85" customWidth="1"/>
    <col min="12555" max="12559" width="9.5546875" style="85" customWidth="1"/>
    <col min="12560" max="12560" width="11.44140625" style="85" customWidth="1"/>
    <col min="12561" max="12562" width="12.88671875" style="85" bestFit="1" customWidth="1"/>
    <col min="12563" max="12563" width="16.33203125" style="85" bestFit="1" customWidth="1"/>
    <col min="12564" max="12575" width="10.44140625" style="85" bestFit="1" customWidth="1"/>
    <col min="12576" max="12576" width="13.33203125" style="85" bestFit="1" customWidth="1"/>
    <col min="12577" max="12800" width="9.109375" style="85"/>
    <col min="12801" max="12801" width="2.6640625" style="85" customWidth="1"/>
    <col min="12802" max="12802" width="1.109375" style="85" customWidth="1"/>
    <col min="12803" max="12803" width="16.33203125" style="85" customWidth="1"/>
    <col min="12804" max="12804" width="13.109375" style="85" customWidth="1"/>
    <col min="12805" max="12805" width="7.5546875" style="85" customWidth="1"/>
    <col min="12806" max="12806" width="7.6640625" style="85" customWidth="1"/>
    <col min="12807" max="12807" width="15.109375" style="85" customWidth="1"/>
    <col min="12808" max="12808" width="16.6640625" style="85" customWidth="1"/>
    <col min="12809" max="12809" width="18.109375" style="85" customWidth="1"/>
    <col min="12810" max="12810" width="27.6640625" style="85" customWidth="1"/>
    <col min="12811" max="12815" width="9.5546875" style="85" customWidth="1"/>
    <col min="12816" max="12816" width="11.44140625" style="85" customWidth="1"/>
    <col min="12817" max="12818" width="12.88671875" style="85" bestFit="1" customWidth="1"/>
    <col min="12819" max="12819" width="16.33203125" style="85" bestFit="1" customWidth="1"/>
    <col min="12820" max="12831" width="10.44140625" style="85" bestFit="1" customWidth="1"/>
    <col min="12832" max="12832" width="13.33203125" style="85" bestFit="1" customWidth="1"/>
    <col min="12833" max="13056" width="9.109375" style="85"/>
    <col min="13057" max="13057" width="2.6640625" style="85" customWidth="1"/>
    <col min="13058" max="13058" width="1.109375" style="85" customWidth="1"/>
    <col min="13059" max="13059" width="16.33203125" style="85" customWidth="1"/>
    <col min="13060" max="13060" width="13.109375" style="85" customWidth="1"/>
    <col min="13061" max="13061" width="7.5546875" style="85" customWidth="1"/>
    <col min="13062" max="13062" width="7.6640625" style="85" customWidth="1"/>
    <col min="13063" max="13063" width="15.109375" style="85" customWidth="1"/>
    <col min="13064" max="13064" width="16.6640625" style="85" customWidth="1"/>
    <col min="13065" max="13065" width="18.109375" style="85" customWidth="1"/>
    <col min="13066" max="13066" width="27.6640625" style="85" customWidth="1"/>
    <col min="13067" max="13071" width="9.5546875" style="85" customWidth="1"/>
    <col min="13072" max="13072" width="11.44140625" style="85" customWidth="1"/>
    <col min="13073" max="13074" width="12.88671875" style="85" bestFit="1" customWidth="1"/>
    <col min="13075" max="13075" width="16.33203125" style="85" bestFit="1" customWidth="1"/>
    <col min="13076" max="13087" width="10.44140625" style="85" bestFit="1" customWidth="1"/>
    <col min="13088" max="13088" width="13.33203125" style="85" bestFit="1" customWidth="1"/>
    <col min="13089" max="13312" width="9.109375" style="85"/>
    <col min="13313" max="13313" width="2.6640625" style="85" customWidth="1"/>
    <col min="13314" max="13314" width="1.109375" style="85" customWidth="1"/>
    <col min="13315" max="13315" width="16.33203125" style="85" customWidth="1"/>
    <col min="13316" max="13316" width="13.109375" style="85" customWidth="1"/>
    <col min="13317" max="13317" width="7.5546875" style="85" customWidth="1"/>
    <col min="13318" max="13318" width="7.6640625" style="85" customWidth="1"/>
    <col min="13319" max="13319" width="15.109375" style="85" customWidth="1"/>
    <col min="13320" max="13320" width="16.6640625" style="85" customWidth="1"/>
    <col min="13321" max="13321" width="18.109375" style="85" customWidth="1"/>
    <col min="13322" max="13322" width="27.6640625" style="85" customWidth="1"/>
    <col min="13323" max="13327" width="9.5546875" style="85" customWidth="1"/>
    <col min="13328" max="13328" width="11.44140625" style="85" customWidth="1"/>
    <col min="13329" max="13330" width="12.88671875" style="85" bestFit="1" customWidth="1"/>
    <col min="13331" max="13331" width="16.33203125" style="85" bestFit="1" customWidth="1"/>
    <col min="13332" max="13343" width="10.44140625" style="85" bestFit="1" customWidth="1"/>
    <col min="13344" max="13344" width="13.33203125" style="85" bestFit="1" customWidth="1"/>
    <col min="13345" max="13568" width="9.109375" style="85"/>
    <col min="13569" max="13569" width="2.6640625" style="85" customWidth="1"/>
    <col min="13570" max="13570" width="1.109375" style="85" customWidth="1"/>
    <col min="13571" max="13571" width="16.33203125" style="85" customWidth="1"/>
    <col min="13572" max="13572" width="13.109375" style="85" customWidth="1"/>
    <col min="13573" max="13573" width="7.5546875" style="85" customWidth="1"/>
    <col min="13574" max="13574" width="7.6640625" style="85" customWidth="1"/>
    <col min="13575" max="13575" width="15.109375" style="85" customWidth="1"/>
    <col min="13576" max="13576" width="16.6640625" style="85" customWidth="1"/>
    <col min="13577" max="13577" width="18.109375" style="85" customWidth="1"/>
    <col min="13578" max="13578" width="27.6640625" style="85" customWidth="1"/>
    <col min="13579" max="13583" width="9.5546875" style="85" customWidth="1"/>
    <col min="13584" max="13584" width="11.44140625" style="85" customWidth="1"/>
    <col min="13585" max="13586" width="12.88671875" style="85" bestFit="1" customWidth="1"/>
    <col min="13587" max="13587" width="16.33203125" style="85" bestFit="1" customWidth="1"/>
    <col min="13588" max="13599" width="10.44140625" style="85" bestFit="1" customWidth="1"/>
    <col min="13600" max="13600" width="13.33203125" style="85" bestFit="1" customWidth="1"/>
    <col min="13601" max="13824" width="9.109375" style="85"/>
    <col min="13825" max="13825" width="2.6640625" style="85" customWidth="1"/>
    <col min="13826" max="13826" width="1.109375" style="85" customWidth="1"/>
    <col min="13827" max="13827" width="16.33203125" style="85" customWidth="1"/>
    <col min="13828" max="13828" width="13.109375" style="85" customWidth="1"/>
    <col min="13829" max="13829" width="7.5546875" style="85" customWidth="1"/>
    <col min="13830" max="13830" width="7.6640625" style="85" customWidth="1"/>
    <col min="13831" max="13831" width="15.109375" style="85" customWidth="1"/>
    <col min="13832" max="13832" width="16.6640625" style="85" customWidth="1"/>
    <col min="13833" max="13833" width="18.109375" style="85" customWidth="1"/>
    <col min="13834" max="13834" width="27.6640625" style="85" customWidth="1"/>
    <col min="13835" max="13839" width="9.5546875" style="85" customWidth="1"/>
    <col min="13840" max="13840" width="11.44140625" style="85" customWidth="1"/>
    <col min="13841" max="13842" width="12.88671875" style="85" bestFit="1" customWidth="1"/>
    <col min="13843" max="13843" width="16.33203125" style="85" bestFit="1" customWidth="1"/>
    <col min="13844" max="13855" width="10.44140625" style="85" bestFit="1" customWidth="1"/>
    <col min="13856" max="13856" width="13.33203125" style="85" bestFit="1" customWidth="1"/>
    <col min="13857" max="14080" width="9.109375" style="85"/>
    <col min="14081" max="14081" width="2.6640625" style="85" customWidth="1"/>
    <col min="14082" max="14082" width="1.109375" style="85" customWidth="1"/>
    <col min="14083" max="14083" width="16.33203125" style="85" customWidth="1"/>
    <col min="14084" max="14084" width="13.109375" style="85" customWidth="1"/>
    <col min="14085" max="14085" width="7.5546875" style="85" customWidth="1"/>
    <col min="14086" max="14086" width="7.6640625" style="85" customWidth="1"/>
    <col min="14087" max="14087" width="15.109375" style="85" customWidth="1"/>
    <col min="14088" max="14088" width="16.6640625" style="85" customWidth="1"/>
    <col min="14089" max="14089" width="18.109375" style="85" customWidth="1"/>
    <col min="14090" max="14090" width="27.6640625" style="85" customWidth="1"/>
    <col min="14091" max="14095" width="9.5546875" style="85" customWidth="1"/>
    <col min="14096" max="14096" width="11.44140625" style="85" customWidth="1"/>
    <col min="14097" max="14098" width="12.88671875" style="85" bestFit="1" customWidth="1"/>
    <col min="14099" max="14099" width="16.33203125" style="85" bestFit="1" customWidth="1"/>
    <col min="14100" max="14111" width="10.44140625" style="85" bestFit="1" customWidth="1"/>
    <col min="14112" max="14112" width="13.33203125" style="85" bestFit="1" customWidth="1"/>
    <col min="14113" max="14336" width="9.109375" style="85"/>
    <col min="14337" max="14337" width="2.6640625" style="85" customWidth="1"/>
    <col min="14338" max="14338" width="1.109375" style="85" customWidth="1"/>
    <col min="14339" max="14339" width="16.33203125" style="85" customWidth="1"/>
    <col min="14340" max="14340" width="13.109375" style="85" customWidth="1"/>
    <col min="14341" max="14341" width="7.5546875" style="85" customWidth="1"/>
    <col min="14342" max="14342" width="7.6640625" style="85" customWidth="1"/>
    <col min="14343" max="14343" width="15.109375" style="85" customWidth="1"/>
    <col min="14344" max="14344" width="16.6640625" style="85" customWidth="1"/>
    <col min="14345" max="14345" width="18.109375" style="85" customWidth="1"/>
    <col min="14346" max="14346" width="27.6640625" style="85" customWidth="1"/>
    <col min="14347" max="14351" width="9.5546875" style="85" customWidth="1"/>
    <col min="14352" max="14352" width="11.44140625" style="85" customWidth="1"/>
    <col min="14353" max="14354" width="12.88671875" style="85" bestFit="1" customWidth="1"/>
    <col min="14355" max="14355" width="16.33203125" style="85" bestFit="1" customWidth="1"/>
    <col min="14356" max="14367" width="10.44140625" style="85" bestFit="1" customWidth="1"/>
    <col min="14368" max="14368" width="13.33203125" style="85" bestFit="1" customWidth="1"/>
    <col min="14369" max="14592" width="9.109375" style="85"/>
    <col min="14593" max="14593" width="2.6640625" style="85" customWidth="1"/>
    <col min="14594" max="14594" width="1.109375" style="85" customWidth="1"/>
    <col min="14595" max="14595" width="16.33203125" style="85" customWidth="1"/>
    <col min="14596" max="14596" width="13.109375" style="85" customWidth="1"/>
    <col min="14597" max="14597" width="7.5546875" style="85" customWidth="1"/>
    <col min="14598" max="14598" width="7.6640625" style="85" customWidth="1"/>
    <col min="14599" max="14599" width="15.109375" style="85" customWidth="1"/>
    <col min="14600" max="14600" width="16.6640625" style="85" customWidth="1"/>
    <col min="14601" max="14601" width="18.109375" style="85" customWidth="1"/>
    <col min="14602" max="14602" width="27.6640625" style="85" customWidth="1"/>
    <col min="14603" max="14607" width="9.5546875" style="85" customWidth="1"/>
    <col min="14608" max="14608" width="11.44140625" style="85" customWidth="1"/>
    <col min="14609" max="14610" width="12.88671875" style="85" bestFit="1" customWidth="1"/>
    <col min="14611" max="14611" width="16.33203125" style="85" bestFit="1" customWidth="1"/>
    <col min="14612" max="14623" width="10.44140625" style="85" bestFit="1" customWidth="1"/>
    <col min="14624" max="14624" width="13.33203125" style="85" bestFit="1" customWidth="1"/>
    <col min="14625" max="14848" width="9.109375" style="85"/>
    <col min="14849" max="14849" width="2.6640625" style="85" customWidth="1"/>
    <col min="14850" max="14850" width="1.109375" style="85" customWidth="1"/>
    <col min="14851" max="14851" width="16.33203125" style="85" customWidth="1"/>
    <col min="14852" max="14852" width="13.109375" style="85" customWidth="1"/>
    <col min="14853" max="14853" width="7.5546875" style="85" customWidth="1"/>
    <col min="14854" max="14854" width="7.6640625" style="85" customWidth="1"/>
    <col min="14855" max="14855" width="15.109375" style="85" customWidth="1"/>
    <col min="14856" max="14856" width="16.6640625" style="85" customWidth="1"/>
    <col min="14857" max="14857" width="18.109375" style="85" customWidth="1"/>
    <col min="14858" max="14858" width="27.6640625" style="85" customWidth="1"/>
    <col min="14859" max="14863" width="9.5546875" style="85" customWidth="1"/>
    <col min="14864" max="14864" width="11.44140625" style="85" customWidth="1"/>
    <col min="14865" max="14866" width="12.88671875" style="85" bestFit="1" customWidth="1"/>
    <col min="14867" max="14867" width="16.33203125" style="85" bestFit="1" customWidth="1"/>
    <col min="14868" max="14879" width="10.44140625" style="85" bestFit="1" customWidth="1"/>
    <col min="14880" max="14880" width="13.33203125" style="85" bestFit="1" customWidth="1"/>
    <col min="14881" max="15104" width="9.109375" style="85"/>
    <col min="15105" max="15105" width="2.6640625" style="85" customWidth="1"/>
    <col min="15106" max="15106" width="1.109375" style="85" customWidth="1"/>
    <col min="15107" max="15107" width="16.33203125" style="85" customWidth="1"/>
    <col min="15108" max="15108" width="13.109375" style="85" customWidth="1"/>
    <col min="15109" max="15109" width="7.5546875" style="85" customWidth="1"/>
    <col min="15110" max="15110" width="7.6640625" style="85" customWidth="1"/>
    <col min="15111" max="15111" width="15.109375" style="85" customWidth="1"/>
    <col min="15112" max="15112" width="16.6640625" style="85" customWidth="1"/>
    <col min="15113" max="15113" width="18.109375" style="85" customWidth="1"/>
    <col min="15114" max="15114" width="27.6640625" style="85" customWidth="1"/>
    <col min="15115" max="15119" width="9.5546875" style="85" customWidth="1"/>
    <col min="15120" max="15120" width="11.44140625" style="85" customWidth="1"/>
    <col min="15121" max="15122" width="12.88671875" style="85" bestFit="1" customWidth="1"/>
    <col min="15123" max="15123" width="16.33203125" style="85" bestFit="1" customWidth="1"/>
    <col min="15124" max="15135" width="10.44140625" style="85" bestFit="1" customWidth="1"/>
    <col min="15136" max="15136" width="13.33203125" style="85" bestFit="1" customWidth="1"/>
    <col min="15137" max="15360" width="9.109375" style="85"/>
    <col min="15361" max="15361" width="2.6640625" style="85" customWidth="1"/>
    <col min="15362" max="15362" width="1.109375" style="85" customWidth="1"/>
    <col min="15363" max="15363" width="16.33203125" style="85" customWidth="1"/>
    <col min="15364" max="15364" width="13.109375" style="85" customWidth="1"/>
    <col min="15365" max="15365" width="7.5546875" style="85" customWidth="1"/>
    <col min="15366" max="15366" width="7.6640625" style="85" customWidth="1"/>
    <col min="15367" max="15367" width="15.109375" style="85" customWidth="1"/>
    <col min="15368" max="15368" width="16.6640625" style="85" customWidth="1"/>
    <col min="15369" max="15369" width="18.109375" style="85" customWidth="1"/>
    <col min="15370" max="15370" width="27.6640625" style="85" customWidth="1"/>
    <col min="15371" max="15375" width="9.5546875" style="85" customWidth="1"/>
    <col min="15376" max="15376" width="11.44140625" style="85" customWidth="1"/>
    <col min="15377" max="15378" width="12.88671875" style="85" bestFit="1" customWidth="1"/>
    <col min="15379" max="15379" width="16.33203125" style="85" bestFit="1" customWidth="1"/>
    <col min="15380" max="15391" width="10.44140625" style="85" bestFit="1" customWidth="1"/>
    <col min="15392" max="15392" width="13.33203125" style="85" bestFit="1" customWidth="1"/>
    <col min="15393" max="15616" width="9.109375" style="85"/>
    <col min="15617" max="15617" width="2.6640625" style="85" customWidth="1"/>
    <col min="15618" max="15618" width="1.109375" style="85" customWidth="1"/>
    <col min="15619" max="15619" width="16.33203125" style="85" customWidth="1"/>
    <col min="15620" max="15620" width="13.109375" style="85" customWidth="1"/>
    <col min="15621" max="15621" width="7.5546875" style="85" customWidth="1"/>
    <col min="15622" max="15622" width="7.6640625" style="85" customWidth="1"/>
    <col min="15623" max="15623" width="15.109375" style="85" customWidth="1"/>
    <col min="15624" max="15624" width="16.6640625" style="85" customWidth="1"/>
    <col min="15625" max="15625" width="18.109375" style="85" customWidth="1"/>
    <col min="15626" max="15626" width="27.6640625" style="85" customWidth="1"/>
    <col min="15627" max="15631" width="9.5546875" style="85" customWidth="1"/>
    <col min="15632" max="15632" width="11.44140625" style="85" customWidth="1"/>
    <col min="15633" max="15634" width="12.88671875" style="85" bestFit="1" customWidth="1"/>
    <col min="15635" max="15635" width="16.33203125" style="85" bestFit="1" customWidth="1"/>
    <col min="15636" max="15647" width="10.44140625" style="85" bestFit="1" customWidth="1"/>
    <col min="15648" max="15648" width="13.33203125" style="85" bestFit="1" customWidth="1"/>
    <col min="15649" max="15872" width="9.109375" style="85"/>
    <col min="15873" max="15873" width="2.6640625" style="85" customWidth="1"/>
    <col min="15874" max="15874" width="1.109375" style="85" customWidth="1"/>
    <col min="15875" max="15875" width="16.33203125" style="85" customWidth="1"/>
    <col min="15876" max="15876" width="13.109375" style="85" customWidth="1"/>
    <col min="15877" max="15877" width="7.5546875" style="85" customWidth="1"/>
    <col min="15878" max="15878" width="7.6640625" style="85" customWidth="1"/>
    <col min="15879" max="15879" width="15.109375" style="85" customWidth="1"/>
    <col min="15880" max="15880" width="16.6640625" style="85" customWidth="1"/>
    <col min="15881" max="15881" width="18.109375" style="85" customWidth="1"/>
    <col min="15882" max="15882" width="27.6640625" style="85" customWidth="1"/>
    <col min="15883" max="15887" width="9.5546875" style="85" customWidth="1"/>
    <col min="15888" max="15888" width="11.44140625" style="85" customWidth="1"/>
    <col min="15889" max="15890" width="12.88671875" style="85" bestFit="1" customWidth="1"/>
    <col min="15891" max="15891" width="16.33203125" style="85" bestFit="1" customWidth="1"/>
    <col min="15892" max="15903" width="10.44140625" style="85" bestFit="1" customWidth="1"/>
    <col min="15904" max="15904" width="13.33203125" style="85" bestFit="1" customWidth="1"/>
    <col min="15905" max="16128" width="9.109375" style="85"/>
    <col min="16129" max="16129" width="2.6640625" style="85" customWidth="1"/>
    <col min="16130" max="16130" width="1.109375" style="85" customWidth="1"/>
    <col min="16131" max="16131" width="16.33203125" style="85" customWidth="1"/>
    <col min="16132" max="16132" width="13.109375" style="85" customWidth="1"/>
    <col min="16133" max="16133" width="7.5546875" style="85" customWidth="1"/>
    <col min="16134" max="16134" width="7.6640625" style="85" customWidth="1"/>
    <col min="16135" max="16135" width="15.109375" style="85" customWidth="1"/>
    <col min="16136" max="16136" width="16.6640625" style="85" customWidth="1"/>
    <col min="16137" max="16137" width="18.109375" style="85" customWidth="1"/>
    <col min="16138" max="16138" width="27.6640625" style="85" customWidth="1"/>
    <col min="16139" max="16143" width="9.5546875" style="85" customWidth="1"/>
    <col min="16144" max="16144" width="11.44140625" style="85" customWidth="1"/>
    <col min="16145" max="16146" width="12.88671875" style="85" bestFit="1" customWidth="1"/>
    <col min="16147" max="16147" width="16.33203125" style="85" bestFit="1" customWidth="1"/>
    <col min="16148" max="16159" width="10.44140625" style="85" bestFit="1" customWidth="1"/>
    <col min="16160" max="16160" width="13.33203125" style="85" bestFit="1" customWidth="1"/>
    <col min="16161" max="16384" width="9.109375" style="85"/>
  </cols>
  <sheetData>
    <row r="1" spans="1:18" ht="15.6">
      <c r="C1" s="361" t="s">
        <v>575</v>
      </c>
    </row>
    <row r="2" spans="1:18" ht="15.6">
      <c r="C2" s="361" t="s">
        <v>574</v>
      </c>
    </row>
    <row r="4" spans="1:18" ht="24" customHeight="1">
      <c r="E4" s="86" t="s">
        <v>505</v>
      </c>
    </row>
    <row r="5" spans="1:18" s="87" customFormat="1" ht="33.75" customHeight="1">
      <c r="D5" s="88"/>
      <c r="E5" s="88"/>
      <c r="F5" s="88"/>
      <c r="G5" s="130" t="s">
        <v>21</v>
      </c>
      <c r="H5" s="90" t="s">
        <v>506</v>
      </c>
      <c r="I5" s="88"/>
      <c r="J5" s="130" t="s">
        <v>157</v>
      </c>
      <c r="K5" s="134" t="s">
        <v>316</v>
      </c>
      <c r="L5" s="88"/>
      <c r="M5" s="88"/>
      <c r="N5" s="88"/>
      <c r="O5" s="88"/>
      <c r="P5" s="88"/>
      <c r="Q5" s="88"/>
      <c r="R5" s="88"/>
    </row>
    <row r="6" spans="1:18" s="87" customFormat="1" ht="18" customHeight="1">
      <c r="A6" s="92"/>
    </row>
    <row r="7" spans="1:18" ht="14.4">
      <c r="A7" s="25"/>
      <c r="B7" s="25"/>
      <c r="C7" s="25"/>
      <c r="D7" s="25"/>
      <c r="E7" s="268" t="s">
        <v>505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8" ht="12.75" customHeight="1">
      <c r="A8" s="269"/>
      <c r="B8" s="269"/>
      <c r="C8" s="269"/>
      <c r="D8" s="270"/>
      <c r="E8" s="270"/>
      <c r="F8" s="270"/>
      <c r="G8" s="271" t="s">
        <v>21</v>
      </c>
      <c r="H8" s="272" t="s">
        <v>506</v>
      </c>
      <c r="I8" s="270"/>
      <c r="J8" s="271" t="s">
        <v>157</v>
      </c>
      <c r="K8" s="273" t="s">
        <v>316</v>
      </c>
      <c r="L8" s="270"/>
      <c r="M8" s="270"/>
      <c r="N8" s="270"/>
      <c r="O8" s="270"/>
      <c r="P8" s="270"/>
    </row>
    <row r="9" spans="1:18" ht="11.25" customHeight="1">
      <c r="A9" s="274"/>
      <c r="B9" s="269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</row>
    <row r="10" spans="1:18" ht="11.2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8" ht="11.25" customHeight="1">
      <c r="A11" s="25"/>
      <c r="B11" s="25"/>
      <c r="C11" s="25"/>
      <c r="D11" s="25"/>
      <c r="E11" s="25"/>
      <c r="F11" s="11" t="s">
        <v>20</v>
      </c>
      <c r="G11" s="96"/>
      <c r="H11" s="96"/>
      <c r="I11" s="96"/>
      <c r="J11" s="97"/>
      <c r="K11" s="25"/>
      <c r="L11" s="25"/>
      <c r="M11" s="25"/>
      <c r="N11" s="25"/>
      <c r="O11" s="25"/>
      <c r="P11" s="25"/>
    </row>
    <row r="12" spans="1:18" ht="11.25" customHeight="1">
      <c r="A12" s="25"/>
      <c r="B12" s="25"/>
      <c r="C12" s="145"/>
      <c r="D12" s="145"/>
      <c r="E12" s="275"/>
      <c r="F12" s="276" t="s">
        <v>21</v>
      </c>
      <c r="G12" s="277" t="s">
        <v>506</v>
      </c>
      <c r="H12" s="278"/>
      <c r="I12" s="279" t="s">
        <v>22</v>
      </c>
      <c r="J12" s="280" t="s">
        <v>551</v>
      </c>
      <c r="K12" s="25"/>
      <c r="L12" s="25"/>
      <c r="M12" s="25"/>
      <c r="N12" s="25"/>
      <c r="O12" s="25"/>
      <c r="P12" s="25"/>
    </row>
    <row r="13" spans="1:18" ht="11.25" customHeight="1">
      <c r="A13" s="25"/>
      <c r="B13" s="25"/>
      <c r="C13" s="145"/>
      <c r="D13" s="145"/>
      <c r="E13" s="275"/>
      <c r="F13" s="281" t="s">
        <v>23</v>
      </c>
      <c r="G13" s="282" t="s">
        <v>24</v>
      </c>
      <c r="H13" s="145"/>
      <c r="I13" s="283" t="s">
        <v>25</v>
      </c>
      <c r="J13" s="284" t="s">
        <v>507</v>
      </c>
      <c r="K13" s="25"/>
      <c r="L13" s="25"/>
      <c r="M13" s="25"/>
      <c r="N13" s="25"/>
      <c r="O13" s="25"/>
      <c r="P13" s="25"/>
    </row>
    <row r="14" spans="1:18" ht="11.25" customHeight="1">
      <c r="A14" s="25"/>
      <c r="B14" s="25"/>
      <c r="C14" s="145"/>
      <c r="D14" s="145"/>
      <c r="E14" s="275"/>
      <c r="F14" s="281" t="s">
        <v>26</v>
      </c>
      <c r="G14" s="282" t="s">
        <v>314</v>
      </c>
      <c r="H14" s="145"/>
      <c r="I14" s="283" t="s">
        <v>27</v>
      </c>
      <c r="J14" s="285" t="s">
        <v>508</v>
      </c>
      <c r="K14" s="25"/>
      <c r="L14" s="25"/>
      <c r="M14" s="25"/>
      <c r="N14" s="25"/>
      <c r="O14" s="25"/>
      <c r="P14" s="25"/>
    </row>
    <row r="15" spans="1:18" ht="14.4">
      <c r="A15" s="25"/>
      <c r="B15" s="25"/>
      <c r="C15" s="145"/>
      <c r="D15" s="145"/>
      <c r="E15" s="275"/>
      <c r="F15" s="281" t="s">
        <v>28</v>
      </c>
      <c r="G15" s="282" t="s">
        <v>315</v>
      </c>
      <c r="H15" s="145"/>
      <c r="I15" s="283" t="s">
        <v>157</v>
      </c>
      <c r="J15" s="285" t="s">
        <v>316</v>
      </c>
      <c r="K15" s="25"/>
      <c r="L15" s="25"/>
      <c r="M15" s="25"/>
      <c r="N15" s="25"/>
      <c r="O15" s="25"/>
      <c r="P15" s="25"/>
    </row>
    <row r="16" spans="1:18" ht="14.4">
      <c r="A16" s="25"/>
      <c r="B16" s="25"/>
      <c r="C16" s="145"/>
      <c r="D16" s="25"/>
      <c r="E16" s="275"/>
      <c r="F16" s="281" t="s">
        <v>29</v>
      </c>
      <c r="G16" s="282" t="s">
        <v>509</v>
      </c>
      <c r="H16" s="145"/>
      <c r="I16" s="283" t="s">
        <v>158</v>
      </c>
      <c r="J16" s="284" t="s">
        <v>317</v>
      </c>
      <c r="K16" s="25"/>
      <c r="L16" s="25"/>
      <c r="M16" s="25"/>
      <c r="N16" s="25"/>
      <c r="O16" s="25"/>
      <c r="P16" s="25"/>
    </row>
    <row r="17" spans="1:16" ht="14.4">
      <c r="A17" s="25"/>
      <c r="B17" s="25"/>
      <c r="C17" s="25"/>
      <c r="D17" s="145"/>
      <c r="E17" s="275"/>
      <c r="F17" s="286" t="s">
        <v>159</v>
      </c>
      <c r="G17" s="287" t="s">
        <v>505</v>
      </c>
      <c r="H17" s="288"/>
      <c r="I17" s="289" t="s">
        <v>30</v>
      </c>
      <c r="J17" s="290" t="s">
        <v>318</v>
      </c>
      <c r="K17" s="25"/>
      <c r="L17" s="25"/>
      <c r="M17" s="25"/>
      <c r="N17" s="25"/>
      <c r="O17" s="25"/>
      <c r="P17" s="25"/>
    </row>
    <row r="18" spans="1:16" ht="14.4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ht="14.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1:16" ht="14.4">
      <c r="A20" s="25"/>
      <c r="B20" s="25"/>
      <c r="C20" s="344" t="s">
        <v>31</v>
      </c>
      <c r="D20" s="345"/>
      <c r="E20" s="25"/>
      <c r="F20" s="291" t="s">
        <v>32</v>
      </c>
      <c r="G20" s="291"/>
      <c r="H20" s="291"/>
      <c r="I20" s="291"/>
      <c r="J20" s="291"/>
      <c r="K20" s="291"/>
      <c r="L20" s="291"/>
      <c r="M20" s="291"/>
      <c r="N20" s="291"/>
      <c r="O20" s="291"/>
      <c r="P20" s="25"/>
    </row>
    <row r="21" spans="1:16" ht="14.4">
      <c r="A21" s="25"/>
      <c r="B21" s="25"/>
      <c r="C21" s="292" t="s">
        <v>44</v>
      </c>
      <c r="D21" s="293" t="s">
        <v>510</v>
      </c>
      <c r="E21" s="25"/>
      <c r="F21" s="102" t="s">
        <v>111</v>
      </c>
      <c r="G21" s="102" t="s">
        <v>511</v>
      </c>
      <c r="H21" s="102" t="s">
        <v>34</v>
      </c>
      <c r="I21" s="102" t="s">
        <v>512</v>
      </c>
      <c r="J21" s="102" t="s">
        <v>34</v>
      </c>
      <c r="K21" s="13" t="s">
        <v>296</v>
      </c>
      <c r="L21" s="13" t="s">
        <v>39</v>
      </c>
      <c r="M21" s="13" t="s">
        <v>40</v>
      </c>
      <c r="N21" s="13" t="s">
        <v>41</v>
      </c>
      <c r="O21" s="13" t="s">
        <v>42</v>
      </c>
      <c r="P21" s="25"/>
    </row>
    <row r="22" spans="1:16" ht="14.4">
      <c r="A22" s="25"/>
      <c r="B22" s="25"/>
      <c r="C22" s="294" t="s">
        <v>328</v>
      </c>
      <c r="D22" s="295" t="s">
        <v>513</v>
      </c>
      <c r="E22" s="25"/>
      <c r="F22" s="13" t="s">
        <v>16</v>
      </c>
      <c r="G22" s="13" t="s">
        <v>469</v>
      </c>
      <c r="H22" s="13" t="s">
        <v>514</v>
      </c>
      <c r="I22" s="13" t="s">
        <v>552</v>
      </c>
      <c r="J22" s="13" t="s">
        <v>553</v>
      </c>
      <c r="K22" s="137"/>
      <c r="L22" s="261">
        <v>759727.89</v>
      </c>
      <c r="M22" s="261">
        <v>33626.93</v>
      </c>
      <c r="N22" s="137"/>
      <c r="O22" s="137"/>
      <c r="P22" s="25"/>
    </row>
    <row r="23" spans="1:16" ht="14.4">
      <c r="A23" s="25"/>
      <c r="B23" s="25"/>
      <c r="C23" s="294" t="s">
        <v>517</v>
      </c>
      <c r="D23" s="295" t="s">
        <v>34</v>
      </c>
      <c r="E23" s="25" t="s">
        <v>45</v>
      </c>
      <c r="F23" s="13" t="s">
        <v>34</v>
      </c>
      <c r="G23" s="13" t="s">
        <v>34</v>
      </c>
      <c r="H23" s="13" t="s">
        <v>34</v>
      </c>
      <c r="I23" s="13" t="s">
        <v>515</v>
      </c>
      <c r="J23" s="13" t="s">
        <v>516</v>
      </c>
      <c r="K23" s="261">
        <v>1256335.51</v>
      </c>
      <c r="L23" s="261">
        <v>2207876.25</v>
      </c>
      <c r="M23" s="261">
        <v>-5536.82</v>
      </c>
      <c r="N23" s="137"/>
      <c r="O23" s="137"/>
      <c r="P23" s="25"/>
    </row>
    <row r="24" spans="1:16" ht="14.4">
      <c r="A24" s="25"/>
      <c r="B24" s="25"/>
      <c r="C24" s="294" t="s">
        <v>520</v>
      </c>
      <c r="D24" s="295" t="s">
        <v>34</v>
      </c>
      <c r="E24" s="25" t="s">
        <v>45</v>
      </c>
      <c r="F24" s="13" t="s">
        <v>34</v>
      </c>
      <c r="G24" s="13" t="s">
        <v>34</v>
      </c>
      <c r="H24" s="13" t="s">
        <v>34</v>
      </c>
      <c r="I24" s="13" t="s">
        <v>518</v>
      </c>
      <c r="J24" s="13" t="s">
        <v>519</v>
      </c>
      <c r="K24" s="261">
        <v>35244.25</v>
      </c>
      <c r="L24" s="261">
        <v>245583.92</v>
      </c>
      <c r="M24" s="137"/>
      <c r="N24" s="137"/>
      <c r="O24" s="137"/>
      <c r="P24" s="25"/>
    </row>
    <row r="25" spans="1:16" ht="14.4">
      <c r="A25" s="25"/>
      <c r="B25" s="25"/>
      <c r="C25" s="294" t="s">
        <v>337</v>
      </c>
      <c r="D25" s="295" t="s">
        <v>34</v>
      </c>
      <c r="E25" s="25" t="s">
        <v>45</v>
      </c>
      <c r="F25" s="13" t="s">
        <v>34</v>
      </c>
      <c r="G25" s="13" t="s">
        <v>34</v>
      </c>
      <c r="H25" s="13" t="s">
        <v>34</v>
      </c>
      <c r="I25" s="13" t="s">
        <v>521</v>
      </c>
      <c r="J25" s="13" t="s">
        <v>522</v>
      </c>
      <c r="K25" s="261">
        <v>66636.38</v>
      </c>
      <c r="L25" s="261">
        <v>0</v>
      </c>
      <c r="M25" s="137"/>
      <c r="N25" s="137"/>
      <c r="O25" s="137"/>
      <c r="P25" s="25"/>
    </row>
    <row r="26" spans="1:16" ht="14.4">
      <c r="A26" s="25"/>
      <c r="B26" s="25"/>
      <c r="C26" s="294" t="s">
        <v>525</v>
      </c>
      <c r="D26" s="295" t="s">
        <v>34</v>
      </c>
      <c r="E26" s="25" t="s">
        <v>45</v>
      </c>
      <c r="F26" s="13" t="s">
        <v>34</v>
      </c>
      <c r="G26" s="13" t="s">
        <v>34</v>
      </c>
      <c r="H26" s="13" t="s">
        <v>34</v>
      </c>
      <c r="I26" s="13" t="s">
        <v>554</v>
      </c>
      <c r="J26" s="13" t="s">
        <v>555</v>
      </c>
      <c r="K26" s="261">
        <v>912186.26</v>
      </c>
      <c r="L26" s="261">
        <v>355881.15</v>
      </c>
      <c r="M26" s="261">
        <v>268428.77</v>
      </c>
      <c r="N26" s="137"/>
      <c r="O26" s="137"/>
      <c r="P26" s="25"/>
    </row>
    <row r="27" spans="1:16" ht="14.4">
      <c r="A27" s="25"/>
      <c r="B27" s="25"/>
      <c r="C27" s="294" t="s">
        <v>324</v>
      </c>
      <c r="D27" s="295" t="s">
        <v>528</v>
      </c>
      <c r="E27" s="25" t="s">
        <v>45</v>
      </c>
      <c r="F27" s="13" t="s">
        <v>34</v>
      </c>
      <c r="G27" s="13" t="s">
        <v>34</v>
      </c>
      <c r="H27" s="13" t="s">
        <v>34</v>
      </c>
      <c r="I27" s="13" t="s">
        <v>523</v>
      </c>
      <c r="J27" s="13" t="s">
        <v>524</v>
      </c>
      <c r="K27" s="261">
        <v>1187920.23</v>
      </c>
      <c r="L27" s="261">
        <v>2060721.57</v>
      </c>
      <c r="M27" s="261">
        <v>105599.65</v>
      </c>
      <c r="N27" s="137"/>
      <c r="O27" s="137"/>
      <c r="P27" s="25"/>
    </row>
    <row r="28" spans="1:16" ht="14.4">
      <c r="A28" s="25"/>
      <c r="B28" s="25"/>
      <c r="C28" s="294" t="s">
        <v>340</v>
      </c>
      <c r="D28" s="295" t="s">
        <v>34</v>
      </c>
      <c r="E28" s="25" t="s">
        <v>45</v>
      </c>
      <c r="F28" s="13" t="s">
        <v>34</v>
      </c>
      <c r="G28" s="13" t="s">
        <v>34</v>
      </c>
      <c r="H28" s="13" t="s">
        <v>34</v>
      </c>
      <c r="I28" s="13" t="s">
        <v>526</v>
      </c>
      <c r="J28" s="13" t="s">
        <v>527</v>
      </c>
      <c r="K28" s="261">
        <v>1223059.23</v>
      </c>
      <c r="L28" s="261">
        <v>2017901.62</v>
      </c>
      <c r="M28" s="261">
        <v>92754.95</v>
      </c>
      <c r="N28" s="137"/>
      <c r="O28" s="137"/>
      <c r="P28" s="25"/>
    </row>
    <row r="29" spans="1:16" ht="14.4">
      <c r="A29" s="25"/>
      <c r="B29" s="25"/>
      <c r="C29" s="294" t="s">
        <v>103</v>
      </c>
      <c r="D29" s="295" t="s">
        <v>34</v>
      </c>
      <c r="E29" s="25" t="s">
        <v>45</v>
      </c>
      <c r="F29" s="13" t="s">
        <v>34</v>
      </c>
      <c r="G29" s="13" t="s">
        <v>34</v>
      </c>
      <c r="H29" s="13" t="s">
        <v>34</v>
      </c>
      <c r="I29" s="13" t="s">
        <v>529</v>
      </c>
      <c r="J29" s="13" t="s">
        <v>530</v>
      </c>
      <c r="K29" s="137"/>
      <c r="L29" s="261">
        <v>1278945.48</v>
      </c>
      <c r="M29" s="261">
        <v>-111648.79</v>
      </c>
      <c r="N29" s="137"/>
      <c r="O29" s="137"/>
      <c r="P29" s="25"/>
    </row>
    <row r="30" spans="1:16" ht="14.4">
      <c r="A30" s="25"/>
      <c r="B30" s="25"/>
      <c r="C30" s="294" t="s">
        <v>38</v>
      </c>
      <c r="D30" s="295" t="s">
        <v>34</v>
      </c>
      <c r="E30" s="25" t="s">
        <v>45</v>
      </c>
      <c r="F30" s="13" t="s">
        <v>34</v>
      </c>
      <c r="G30" s="13" t="s">
        <v>34</v>
      </c>
      <c r="H30" s="13" t="s">
        <v>34</v>
      </c>
      <c r="I30" s="13" t="s">
        <v>531</v>
      </c>
      <c r="J30" s="13" t="s">
        <v>532</v>
      </c>
      <c r="K30" s="261">
        <v>536827.43000000005</v>
      </c>
      <c r="L30" s="261">
        <v>451571.99</v>
      </c>
      <c r="M30" s="261">
        <v>6044.83</v>
      </c>
      <c r="N30" s="137"/>
      <c r="O30" s="137"/>
      <c r="P30" s="25"/>
    </row>
    <row r="31" spans="1:16" ht="14.4">
      <c r="A31" s="25"/>
      <c r="B31" s="25"/>
      <c r="C31" s="294" t="s">
        <v>108</v>
      </c>
      <c r="D31" s="295" t="s">
        <v>34</v>
      </c>
      <c r="E31" s="25" t="s">
        <v>45</v>
      </c>
      <c r="F31" s="13" t="s">
        <v>34</v>
      </c>
      <c r="G31" s="13" t="s">
        <v>34</v>
      </c>
      <c r="H31" s="13" t="s">
        <v>34</v>
      </c>
      <c r="I31" s="13" t="s">
        <v>533</v>
      </c>
      <c r="J31" s="13" t="s">
        <v>534</v>
      </c>
      <c r="K31" s="261">
        <v>4128590.31</v>
      </c>
      <c r="L31" s="261">
        <v>1686069.94</v>
      </c>
      <c r="M31" s="261">
        <v>36943.300000000003</v>
      </c>
      <c r="N31" s="137"/>
      <c r="O31" s="137"/>
      <c r="P31" s="25"/>
    </row>
    <row r="32" spans="1:16" ht="14.4">
      <c r="A32" s="25"/>
      <c r="B32" s="25"/>
      <c r="C32" s="294" t="s">
        <v>342</v>
      </c>
      <c r="D32" s="295" t="s">
        <v>34</v>
      </c>
      <c r="E32" s="25" t="s">
        <v>45</v>
      </c>
      <c r="F32" s="13" t="s">
        <v>34</v>
      </c>
      <c r="G32" s="14" t="s">
        <v>112</v>
      </c>
      <c r="H32" s="14" t="s">
        <v>34</v>
      </c>
      <c r="I32" s="14" t="s">
        <v>34</v>
      </c>
      <c r="J32" s="14" t="s">
        <v>34</v>
      </c>
      <c r="K32" s="262">
        <v>9346799.5999999996</v>
      </c>
      <c r="L32" s="262">
        <v>11064279.810000001</v>
      </c>
      <c r="M32" s="262">
        <v>426212.82</v>
      </c>
      <c r="N32" s="139"/>
      <c r="O32" s="139"/>
      <c r="P32" s="25"/>
    </row>
    <row r="33" spans="1:16" ht="14.4">
      <c r="A33" s="25"/>
      <c r="B33" s="25"/>
      <c r="C33" s="294" t="s">
        <v>536</v>
      </c>
      <c r="D33" s="295" t="s">
        <v>34</v>
      </c>
      <c r="E33" s="25" t="s">
        <v>45</v>
      </c>
      <c r="F33" s="13" t="s">
        <v>535</v>
      </c>
      <c r="G33" s="13" t="s">
        <v>469</v>
      </c>
      <c r="H33" s="13" t="s">
        <v>514</v>
      </c>
      <c r="I33" s="13" t="s">
        <v>515</v>
      </c>
      <c r="J33" s="13" t="s">
        <v>516</v>
      </c>
      <c r="K33" s="137"/>
      <c r="L33" s="261">
        <v>1147129.25</v>
      </c>
      <c r="M33" s="137"/>
      <c r="N33" s="261">
        <v>313478.33</v>
      </c>
      <c r="O33" s="261">
        <v>633860.51</v>
      </c>
      <c r="P33" s="25"/>
    </row>
    <row r="34" spans="1:16" ht="14.4">
      <c r="A34" s="25"/>
      <c r="B34" s="25"/>
      <c r="C34" s="294" t="s">
        <v>537</v>
      </c>
      <c r="D34" s="295" t="s">
        <v>34</v>
      </c>
      <c r="E34" s="25" t="s">
        <v>45</v>
      </c>
      <c r="F34" s="13" t="s">
        <v>34</v>
      </c>
      <c r="G34" s="13" t="s">
        <v>34</v>
      </c>
      <c r="H34" s="13" t="s">
        <v>34</v>
      </c>
      <c r="I34" s="13" t="s">
        <v>518</v>
      </c>
      <c r="J34" s="13" t="s">
        <v>519</v>
      </c>
      <c r="K34" s="137"/>
      <c r="L34" s="261">
        <v>260931</v>
      </c>
      <c r="M34" s="137"/>
      <c r="N34" s="137"/>
      <c r="O34" s="137"/>
      <c r="P34" s="25"/>
    </row>
    <row r="35" spans="1:16" ht="14.4">
      <c r="A35" s="25"/>
      <c r="B35" s="25"/>
      <c r="C35" s="294" t="s">
        <v>358</v>
      </c>
      <c r="D35" s="295" t="s">
        <v>538</v>
      </c>
      <c r="E35" s="25" t="s">
        <v>45</v>
      </c>
      <c r="F35" s="13" t="s">
        <v>34</v>
      </c>
      <c r="G35" s="13" t="s">
        <v>34</v>
      </c>
      <c r="H35" s="13" t="s">
        <v>34</v>
      </c>
      <c r="I35" s="13" t="s">
        <v>521</v>
      </c>
      <c r="J35" s="13" t="s">
        <v>522</v>
      </c>
      <c r="K35" s="261">
        <v>85109.440000000002</v>
      </c>
      <c r="L35" s="261">
        <v>35762.300000000003</v>
      </c>
      <c r="M35" s="137"/>
      <c r="N35" s="137"/>
      <c r="O35" s="137"/>
      <c r="P35" s="25"/>
    </row>
    <row r="36" spans="1:16" ht="14.4">
      <c r="A36" s="25"/>
      <c r="B36" s="25"/>
      <c r="C36" s="294" t="s">
        <v>359</v>
      </c>
      <c r="D36" s="295" t="s">
        <v>34</v>
      </c>
      <c r="E36" s="25" t="s">
        <v>45</v>
      </c>
      <c r="F36" s="13" t="s">
        <v>34</v>
      </c>
      <c r="G36" s="13" t="s">
        <v>34</v>
      </c>
      <c r="H36" s="13" t="s">
        <v>34</v>
      </c>
      <c r="I36" s="13" t="s">
        <v>554</v>
      </c>
      <c r="J36" s="13" t="s">
        <v>555</v>
      </c>
      <c r="K36" s="261">
        <v>943303.92</v>
      </c>
      <c r="L36" s="261">
        <v>14572.5</v>
      </c>
      <c r="M36" s="261">
        <v>403200</v>
      </c>
      <c r="N36" s="137"/>
      <c r="O36" s="137"/>
      <c r="P36" s="25"/>
    </row>
    <row r="37" spans="1:16" ht="14.4">
      <c r="A37" s="25"/>
      <c r="B37" s="25"/>
      <c r="C37" s="294" t="s">
        <v>361</v>
      </c>
      <c r="D37" s="295" t="s">
        <v>34</v>
      </c>
      <c r="E37" s="25" t="s">
        <v>45</v>
      </c>
      <c r="F37" s="13" t="s">
        <v>34</v>
      </c>
      <c r="G37" s="13" t="s">
        <v>34</v>
      </c>
      <c r="H37" s="13" t="s">
        <v>34</v>
      </c>
      <c r="I37" s="13" t="s">
        <v>523</v>
      </c>
      <c r="J37" s="13" t="s">
        <v>524</v>
      </c>
      <c r="K37" s="137"/>
      <c r="L37" s="261">
        <v>1147129.25</v>
      </c>
      <c r="M37" s="137"/>
      <c r="N37" s="137"/>
      <c r="O37" s="137"/>
      <c r="P37" s="25"/>
    </row>
    <row r="38" spans="1:16" ht="14.4">
      <c r="A38" s="25"/>
      <c r="B38" s="25"/>
      <c r="C38" s="294" t="s">
        <v>362</v>
      </c>
      <c r="D38" s="295" t="s">
        <v>34</v>
      </c>
      <c r="E38" s="25" t="s">
        <v>45</v>
      </c>
      <c r="F38" s="13" t="s">
        <v>34</v>
      </c>
      <c r="G38" s="13" t="s">
        <v>34</v>
      </c>
      <c r="H38" s="13" t="s">
        <v>34</v>
      </c>
      <c r="I38" s="13" t="s">
        <v>526</v>
      </c>
      <c r="J38" s="13" t="s">
        <v>527</v>
      </c>
      <c r="K38" s="137"/>
      <c r="L38" s="261">
        <v>1147129.25</v>
      </c>
      <c r="M38" s="261">
        <v>308791.73</v>
      </c>
      <c r="N38" s="137"/>
      <c r="O38" s="137"/>
      <c r="P38" s="25"/>
    </row>
    <row r="39" spans="1:16" ht="14.4">
      <c r="A39" s="25"/>
      <c r="B39" s="25"/>
      <c r="C39" s="294" t="s">
        <v>543</v>
      </c>
      <c r="D39" s="295" t="s">
        <v>34</v>
      </c>
      <c r="E39" s="25" t="s">
        <v>45</v>
      </c>
      <c r="F39" s="13" t="s">
        <v>34</v>
      </c>
      <c r="G39" s="13" t="s">
        <v>34</v>
      </c>
      <c r="H39" s="13" t="s">
        <v>34</v>
      </c>
      <c r="I39" s="13" t="s">
        <v>539</v>
      </c>
      <c r="J39" s="13" t="s">
        <v>540</v>
      </c>
      <c r="K39" s="137"/>
      <c r="L39" s="137"/>
      <c r="M39" s="261">
        <v>293832</v>
      </c>
      <c r="N39" s="261">
        <v>292811.75</v>
      </c>
      <c r="O39" s="137"/>
      <c r="P39" s="25"/>
    </row>
    <row r="40" spans="1:16" ht="14.4">
      <c r="A40" s="25"/>
      <c r="B40" s="25"/>
      <c r="C40" s="294" t="s">
        <v>365</v>
      </c>
      <c r="D40" s="295" t="s">
        <v>34</v>
      </c>
      <c r="E40" s="25" t="s">
        <v>45</v>
      </c>
      <c r="F40" s="13" t="s">
        <v>34</v>
      </c>
      <c r="G40" s="13" t="s">
        <v>34</v>
      </c>
      <c r="H40" s="13" t="s">
        <v>34</v>
      </c>
      <c r="I40" s="13" t="s">
        <v>529</v>
      </c>
      <c r="J40" s="13" t="s">
        <v>530</v>
      </c>
      <c r="K40" s="137"/>
      <c r="L40" s="137"/>
      <c r="M40" s="261">
        <v>151200</v>
      </c>
      <c r="N40" s="261">
        <v>150705.14000000001</v>
      </c>
      <c r="O40" s="137"/>
      <c r="P40" s="25"/>
    </row>
    <row r="41" spans="1:16" ht="14.4">
      <c r="A41" s="25"/>
      <c r="B41" s="25"/>
      <c r="C41" s="294" t="s">
        <v>544</v>
      </c>
      <c r="D41" s="295" t="s">
        <v>34</v>
      </c>
      <c r="E41" s="25" t="s">
        <v>45</v>
      </c>
      <c r="F41" s="13" t="s">
        <v>34</v>
      </c>
      <c r="G41" s="13" t="s">
        <v>34</v>
      </c>
      <c r="H41" s="13" t="s">
        <v>34</v>
      </c>
      <c r="I41" s="13" t="s">
        <v>541</v>
      </c>
      <c r="J41" s="13" t="s">
        <v>542</v>
      </c>
      <c r="K41" s="137"/>
      <c r="L41" s="137"/>
      <c r="M41" s="137"/>
      <c r="N41" s="137"/>
      <c r="O41" s="261">
        <v>666336</v>
      </c>
      <c r="P41" s="25"/>
    </row>
    <row r="42" spans="1:16" ht="14.4">
      <c r="A42" s="25"/>
      <c r="B42" s="25"/>
      <c r="C42" s="294" t="s">
        <v>511</v>
      </c>
      <c r="D42" s="295" t="s">
        <v>547</v>
      </c>
      <c r="E42" s="25" t="s">
        <v>45</v>
      </c>
      <c r="F42" s="13" t="s">
        <v>34</v>
      </c>
      <c r="G42" s="13" t="s">
        <v>34</v>
      </c>
      <c r="H42" s="13" t="s">
        <v>34</v>
      </c>
      <c r="I42" s="13" t="s">
        <v>531</v>
      </c>
      <c r="J42" s="13" t="s">
        <v>532</v>
      </c>
      <c r="K42" s="137"/>
      <c r="L42" s="261">
        <v>102128.1</v>
      </c>
      <c r="M42" s="261">
        <v>775798.14</v>
      </c>
      <c r="N42" s="137"/>
      <c r="O42" s="137"/>
      <c r="P42" s="25"/>
    </row>
    <row r="43" spans="1:16" ht="14.4">
      <c r="A43" s="25"/>
      <c r="B43" s="25"/>
      <c r="C43" s="294" t="s">
        <v>548</v>
      </c>
      <c r="D43" s="295" t="s">
        <v>34</v>
      </c>
      <c r="E43" s="25" t="s">
        <v>45</v>
      </c>
      <c r="F43" s="13" t="s">
        <v>34</v>
      </c>
      <c r="G43" s="13" t="s">
        <v>34</v>
      </c>
      <c r="H43" s="13" t="s">
        <v>34</v>
      </c>
      <c r="I43" s="13" t="s">
        <v>533</v>
      </c>
      <c r="J43" s="13" t="s">
        <v>534</v>
      </c>
      <c r="K43" s="261">
        <v>473100.75</v>
      </c>
      <c r="L43" s="261">
        <v>179493</v>
      </c>
      <c r="M43" s="261">
        <v>1621989.44</v>
      </c>
      <c r="N43" s="261">
        <v>4761330</v>
      </c>
      <c r="O43" s="261">
        <v>229179.2</v>
      </c>
      <c r="P43" s="25"/>
    </row>
    <row r="44" spans="1:16" ht="14.4">
      <c r="A44" s="25"/>
      <c r="B44" s="25"/>
      <c r="C44" s="294" t="s">
        <v>370</v>
      </c>
      <c r="D44" s="295" t="s">
        <v>34</v>
      </c>
      <c r="E44" s="25" t="s">
        <v>45</v>
      </c>
      <c r="F44" s="13" t="s">
        <v>34</v>
      </c>
      <c r="G44" s="13" t="s">
        <v>34</v>
      </c>
      <c r="H44" s="13" t="s">
        <v>34</v>
      </c>
      <c r="I44" s="13" t="s">
        <v>545</v>
      </c>
      <c r="J44" s="13" t="s">
        <v>546</v>
      </c>
      <c r="K44" s="137"/>
      <c r="L44" s="137"/>
      <c r="M44" s="261">
        <v>831763.29</v>
      </c>
      <c r="N44" s="137"/>
      <c r="O44" s="261">
        <v>610808</v>
      </c>
      <c r="P44" s="25"/>
    </row>
    <row r="45" spans="1:16" ht="14.4">
      <c r="A45" s="25"/>
      <c r="B45" s="25"/>
      <c r="C45" s="294" t="s">
        <v>512</v>
      </c>
      <c r="D45" s="296" t="s">
        <v>556</v>
      </c>
      <c r="E45" s="25" t="s">
        <v>45</v>
      </c>
      <c r="F45" s="13" t="s">
        <v>34</v>
      </c>
      <c r="G45" s="14" t="s">
        <v>112</v>
      </c>
      <c r="H45" s="14" t="s">
        <v>34</v>
      </c>
      <c r="I45" s="14" t="s">
        <v>34</v>
      </c>
      <c r="J45" s="14" t="s">
        <v>34</v>
      </c>
      <c r="K45" s="262">
        <v>1501514.11</v>
      </c>
      <c r="L45" s="262">
        <v>4034274.65</v>
      </c>
      <c r="M45" s="262">
        <v>4386574.5999999996</v>
      </c>
      <c r="N45" s="262">
        <v>5518325.2199999997</v>
      </c>
      <c r="O45" s="262">
        <v>2140183.71</v>
      </c>
      <c r="P45" s="25"/>
    </row>
    <row r="46" spans="1:16" ht="14.4">
      <c r="A46" s="25"/>
      <c r="B46" s="25"/>
      <c r="C46" s="294" t="s">
        <v>549</v>
      </c>
      <c r="D46" s="295" t="s">
        <v>34</v>
      </c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14.4">
      <c r="A47" s="25"/>
      <c r="B47" s="25"/>
      <c r="C47" s="297" t="s">
        <v>373</v>
      </c>
      <c r="D47" s="298" t="s">
        <v>34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50" spans="9:15" ht="10.8" thickBot="1"/>
    <row r="51" spans="9:15" ht="10.8" thickBot="1">
      <c r="I51" s="341" t="s">
        <v>550</v>
      </c>
      <c r="J51" s="342"/>
      <c r="K51" s="342"/>
      <c r="L51" s="342"/>
      <c r="M51" s="342"/>
      <c r="N51" s="342"/>
      <c r="O51" s="343"/>
    </row>
    <row r="52" spans="9:15">
      <c r="I52" s="266" t="s">
        <v>512</v>
      </c>
      <c r="J52" s="266" t="s">
        <v>34</v>
      </c>
      <c r="K52" s="267" t="s">
        <v>296</v>
      </c>
      <c r="L52" s="267" t="s">
        <v>39</v>
      </c>
      <c r="M52" s="267" t="s">
        <v>40</v>
      </c>
      <c r="N52" s="267" t="s">
        <v>41</v>
      </c>
      <c r="O52" s="267" t="s">
        <v>42</v>
      </c>
    </row>
    <row r="53" spans="9:15">
      <c r="I53" s="13" t="s">
        <v>552</v>
      </c>
      <c r="J53" s="13" t="s">
        <v>553</v>
      </c>
      <c r="K53" s="137"/>
      <c r="L53" s="261">
        <v>759727.89</v>
      </c>
      <c r="M53" s="261">
        <v>33626.93</v>
      </c>
      <c r="N53" s="137"/>
      <c r="O53" s="137"/>
    </row>
    <row r="54" spans="9:15">
      <c r="I54" s="13" t="s">
        <v>515</v>
      </c>
      <c r="J54" s="13" t="s">
        <v>516</v>
      </c>
      <c r="K54" s="261">
        <v>1256335.51</v>
      </c>
      <c r="L54" s="261">
        <v>2207876.25</v>
      </c>
      <c r="M54" s="137"/>
      <c r="N54" s="261">
        <v>313478.33</v>
      </c>
      <c r="O54" s="261">
        <v>633860.51</v>
      </c>
    </row>
    <row r="55" spans="9:15" ht="15.75" customHeight="1">
      <c r="I55" s="13" t="s">
        <v>518</v>
      </c>
      <c r="J55" s="13" t="s">
        <v>519</v>
      </c>
      <c r="K55" s="261">
        <v>35244.25</v>
      </c>
      <c r="L55" s="261">
        <v>245583.92</v>
      </c>
      <c r="M55" s="137"/>
      <c r="N55" s="137"/>
      <c r="O55" s="137"/>
    </row>
    <row r="56" spans="9:15">
      <c r="I56" s="13" t="s">
        <v>521</v>
      </c>
      <c r="J56" s="13" t="s">
        <v>522</v>
      </c>
      <c r="K56" s="261">
        <v>66636.38</v>
      </c>
      <c r="L56" s="261">
        <v>0</v>
      </c>
      <c r="M56" s="137"/>
      <c r="N56" s="137"/>
      <c r="O56" s="137"/>
    </row>
    <row r="57" spans="9:15">
      <c r="I57" s="13" t="s">
        <v>523</v>
      </c>
      <c r="J57" s="13" t="s">
        <v>524</v>
      </c>
      <c r="K57" s="261">
        <v>1187920.23</v>
      </c>
      <c r="L57" s="261">
        <v>2060721.57</v>
      </c>
      <c r="M57" s="137"/>
      <c r="N57" s="137"/>
      <c r="O57" s="137"/>
    </row>
    <row r="58" spans="9:15">
      <c r="I58" s="13" t="s">
        <v>526</v>
      </c>
      <c r="J58" s="13" t="s">
        <v>527</v>
      </c>
      <c r="K58" s="261">
        <v>1223059.23</v>
      </c>
      <c r="L58" s="261">
        <v>2017901.62</v>
      </c>
      <c r="M58" s="261">
        <v>308791.73</v>
      </c>
      <c r="N58" s="137"/>
      <c r="O58" s="137"/>
    </row>
    <row r="59" spans="9:15">
      <c r="I59" s="13" t="s">
        <v>539</v>
      </c>
      <c r="J59" s="13" t="s">
        <v>540</v>
      </c>
      <c r="K59" s="261"/>
      <c r="L59" s="261"/>
      <c r="M59" s="261">
        <v>293832</v>
      </c>
      <c r="N59" s="261">
        <v>292811.75</v>
      </c>
      <c r="O59" s="137"/>
    </row>
    <row r="60" spans="9:15">
      <c r="I60" s="13" t="s">
        <v>529</v>
      </c>
      <c r="J60" s="13" t="s">
        <v>530</v>
      </c>
      <c r="K60" s="137"/>
      <c r="L60" s="261">
        <v>1278945.48</v>
      </c>
      <c r="M60" s="261">
        <v>151200</v>
      </c>
      <c r="N60" s="261">
        <v>150705.14000000001</v>
      </c>
      <c r="O60" s="137"/>
    </row>
    <row r="61" spans="9:15">
      <c r="I61" s="13" t="s">
        <v>541</v>
      </c>
      <c r="J61" s="13" t="s">
        <v>542</v>
      </c>
      <c r="K61" s="137"/>
      <c r="L61" s="261"/>
      <c r="M61" s="137"/>
      <c r="N61" s="137"/>
      <c r="O61" s="261">
        <v>666336</v>
      </c>
    </row>
    <row r="62" spans="9:15">
      <c r="I62" s="13" t="s">
        <v>531</v>
      </c>
      <c r="J62" s="13" t="s">
        <v>532</v>
      </c>
      <c r="K62" s="261">
        <v>536827.43000000005</v>
      </c>
      <c r="L62" s="261">
        <v>451571.99</v>
      </c>
      <c r="M62" s="261">
        <v>775798.14</v>
      </c>
      <c r="N62" s="137"/>
      <c r="O62" s="137"/>
    </row>
    <row r="63" spans="9:15">
      <c r="I63" s="13" t="s">
        <v>533</v>
      </c>
      <c r="J63" s="13" t="s">
        <v>534</v>
      </c>
      <c r="K63" s="261">
        <v>4128590.31</v>
      </c>
      <c r="L63" s="261">
        <v>1686069.94</v>
      </c>
      <c r="M63" s="261">
        <v>1621989.44</v>
      </c>
      <c r="N63" s="261">
        <v>4761330</v>
      </c>
      <c r="O63" s="261">
        <v>229179.2</v>
      </c>
    </row>
    <row r="64" spans="9:15">
      <c r="I64" s="13" t="s">
        <v>545</v>
      </c>
      <c r="J64" s="13" t="s">
        <v>546</v>
      </c>
      <c r="K64" s="137"/>
      <c r="L64" s="137"/>
      <c r="M64" s="261">
        <v>831763.29</v>
      </c>
      <c r="N64" s="137"/>
      <c r="O64" s="261">
        <v>610808</v>
      </c>
    </row>
    <row r="65" spans="9:15" ht="10.8" thickBot="1"/>
    <row r="66" spans="9:15" ht="10.8" thickBot="1">
      <c r="I66" s="341" t="s">
        <v>557</v>
      </c>
      <c r="J66" s="342"/>
      <c r="K66" s="342"/>
      <c r="L66" s="342"/>
      <c r="M66" s="342"/>
      <c r="N66" s="342"/>
      <c r="O66" s="343"/>
    </row>
    <row r="67" spans="9:15" ht="14.4">
      <c r="I67" s="299" t="s">
        <v>349</v>
      </c>
      <c r="J67" s="299" t="s">
        <v>376</v>
      </c>
      <c r="K67" s="300">
        <v>2014</v>
      </c>
      <c r="L67" s="300">
        <v>2015</v>
      </c>
      <c r="M67" s="300">
        <v>2016</v>
      </c>
      <c r="N67" s="300">
        <v>2017</v>
      </c>
      <c r="O67" s="300">
        <v>2018</v>
      </c>
    </row>
    <row r="68" spans="9:15" ht="14.4">
      <c r="I68" s="13" t="s">
        <v>515</v>
      </c>
      <c r="J68" s="147" t="s">
        <v>388</v>
      </c>
      <c r="K68" s="263"/>
      <c r="L68" s="148"/>
      <c r="M68" s="148"/>
      <c r="N68" s="305">
        <v>605000</v>
      </c>
      <c r="O68" s="305">
        <v>605000</v>
      </c>
    </row>
    <row r="69" spans="9:15" ht="14.4">
      <c r="I69" s="13" t="s">
        <v>523</v>
      </c>
      <c r="J69" s="147" t="s">
        <v>382</v>
      </c>
      <c r="K69" s="263"/>
      <c r="L69" s="148" t="s">
        <v>45</v>
      </c>
      <c r="M69" s="148"/>
      <c r="N69" s="146"/>
      <c r="O69" s="146"/>
    </row>
    <row r="70" spans="9:15" ht="14.4">
      <c r="I70" s="13" t="s">
        <v>526</v>
      </c>
      <c r="J70" s="147" t="s">
        <v>381</v>
      </c>
      <c r="K70" s="263"/>
      <c r="L70" s="148"/>
      <c r="M70" s="148"/>
      <c r="N70" s="305">
        <v>605000</v>
      </c>
      <c r="O70" s="146"/>
    </row>
    <row r="71" spans="9:15" ht="14.4">
      <c r="I71" s="13" t="s">
        <v>529</v>
      </c>
      <c r="J71" s="147" t="s">
        <v>383</v>
      </c>
      <c r="K71" s="263"/>
      <c r="L71" s="305">
        <v>1278945.48</v>
      </c>
      <c r="M71" s="263"/>
      <c r="N71" s="263"/>
      <c r="O71" s="263"/>
    </row>
    <row r="72" spans="9:15" ht="14.4">
      <c r="I72" s="264" t="s">
        <v>518</v>
      </c>
      <c r="J72" s="147" t="s">
        <v>384</v>
      </c>
      <c r="K72" s="263"/>
      <c r="L72" s="148"/>
      <c r="M72" s="146"/>
      <c r="N72" s="148"/>
      <c r="O72" s="305">
        <v>660000</v>
      </c>
    </row>
    <row r="73" spans="9:15" ht="14.4">
      <c r="I73" s="264" t="s">
        <v>521</v>
      </c>
      <c r="J73" s="147" t="s">
        <v>385</v>
      </c>
      <c r="K73" s="263"/>
      <c r="L73" s="148"/>
      <c r="M73" s="305">
        <v>396000.00000000006</v>
      </c>
      <c r="N73" s="148"/>
      <c r="O73" s="146"/>
    </row>
    <row r="74" spans="9:15" ht="14.4">
      <c r="I74" s="13" t="s">
        <v>533</v>
      </c>
      <c r="J74" s="147" t="s">
        <v>386</v>
      </c>
      <c r="K74" s="263"/>
      <c r="L74" s="146"/>
      <c r="M74" s="308">
        <v>524569.15</v>
      </c>
      <c r="N74" s="148"/>
      <c r="O74" s="148"/>
    </row>
    <row r="75" spans="9:15" ht="14.4">
      <c r="I75" s="13" t="s">
        <v>533</v>
      </c>
      <c r="J75" s="147" t="s">
        <v>387</v>
      </c>
      <c r="K75" s="263"/>
      <c r="L75" s="146"/>
      <c r="M75" s="308">
        <v>524569.15</v>
      </c>
      <c r="N75" s="148"/>
      <c r="O75" s="148"/>
    </row>
    <row r="76" spans="9:15" ht="14.4">
      <c r="I76" s="13" t="s">
        <v>531</v>
      </c>
      <c r="J76" s="147" t="s">
        <v>383</v>
      </c>
      <c r="K76" s="263"/>
      <c r="L76" s="148"/>
      <c r="M76" s="148"/>
      <c r="N76" s="148"/>
      <c r="O76" s="309">
        <v>605000</v>
      </c>
    </row>
    <row r="77" spans="9:15" ht="14.4">
      <c r="I77" s="13" t="s">
        <v>552</v>
      </c>
      <c r="J77" s="147" t="s">
        <v>378</v>
      </c>
      <c r="K77" s="146"/>
      <c r="L77" s="263"/>
      <c r="M77" s="301"/>
      <c r="N77" s="305">
        <v>291500</v>
      </c>
      <c r="O77" s="301" t="s">
        <v>377</v>
      </c>
    </row>
    <row r="78" spans="9:15" ht="14.4">
      <c r="I78" s="13" t="s">
        <v>539</v>
      </c>
      <c r="J78" s="147" t="s">
        <v>379</v>
      </c>
      <c r="K78" s="146"/>
      <c r="L78" s="263"/>
      <c r="M78" s="305">
        <v>291500</v>
      </c>
      <c r="N78" s="301" t="s">
        <v>377</v>
      </c>
      <c r="O78" s="301" t="s">
        <v>377</v>
      </c>
    </row>
    <row r="79" spans="9:15" ht="14.4">
      <c r="I79" s="265" t="s">
        <v>545</v>
      </c>
      <c r="J79" s="147" t="s">
        <v>380</v>
      </c>
      <c r="K79" s="146"/>
      <c r="L79" s="263"/>
      <c r="M79" s="301">
        <v>0</v>
      </c>
      <c r="N79" s="301"/>
      <c r="O79" s="305">
        <v>605000</v>
      </c>
    </row>
    <row r="80" spans="9:15" ht="10.8" thickBot="1"/>
    <row r="81" spans="9:15" ht="10.8" thickBot="1">
      <c r="I81" s="341" t="s">
        <v>558</v>
      </c>
      <c r="J81" s="342"/>
      <c r="K81" s="342"/>
      <c r="L81" s="342"/>
      <c r="M81" s="342"/>
      <c r="N81" s="342"/>
      <c r="O81" s="343"/>
    </row>
    <row r="82" spans="9:15" ht="14.4">
      <c r="I82" s="299" t="s">
        <v>349</v>
      </c>
      <c r="J82" s="299" t="s">
        <v>376</v>
      </c>
      <c r="K82" s="300">
        <v>2014</v>
      </c>
      <c r="L82" s="300">
        <v>2015</v>
      </c>
      <c r="M82" s="300">
        <v>2016</v>
      </c>
      <c r="N82" s="300">
        <v>2017</v>
      </c>
      <c r="O82" s="300">
        <v>2018</v>
      </c>
    </row>
    <row r="83" spans="9:15" ht="14.4">
      <c r="I83" s="13" t="s">
        <v>515</v>
      </c>
      <c r="J83" s="147" t="s">
        <v>388</v>
      </c>
      <c r="K83" s="302"/>
      <c r="L83" s="303">
        <v>1950052.5466866344</v>
      </c>
      <c r="M83" s="303">
        <v>704343.57109339337</v>
      </c>
      <c r="N83" s="304">
        <v>285057.22276926984</v>
      </c>
      <c r="O83" s="304">
        <v>575490.25874682504</v>
      </c>
    </row>
    <row r="84" spans="9:15" ht="14.4">
      <c r="I84" s="13" t="s">
        <v>523</v>
      </c>
      <c r="J84" s="147" t="s">
        <v>382</v>
      </c>
      <c r="K84" s="302"/>
      <c r="L84" s="303">
        <v>1740161.8314332929</v>
      </c>
      <c r="M84" s="303">
        <v>870522.97276066651</v>
      </c>
      <c r="N84" s="303">
        <v>1342.1333696726945</v>
      </c>
      <c r="O84" s="303">
        <v>2.0692411784108304</v>
      </c>
    </row>
    <row r="85" spans="9:15" ht="14.4">
      <c r="I85" s="13" t="s">
        <v>526</v>
      </c>
      <c r="J85" s="147" t="s">
        <v>381</v>
      </c>
      <c r="K85" s="302"/>
      <c r="L85" s="303">
        <v>1754287.2586769201</v>
      </c>
      <c r="M85" s="303">
        <v>1142219.9131126702</v>
      </c>
      <c r="N85" s="304">
        <v>5077.9571542822296</v>
      </c>
      <c r="O85" s="303">
        <v>7.8289671379001184</v>
      </c>
    </row>
    <row r="86" spans="9:15" ht="14.4">
      <c r="I86" s="13" t="s">
        <v>529</v>
      </c>
      <c r="J86" s="147" t="s">
        <v>383</v>
      </c>
      <c r="K86" s="302"/>
      <c r="L86" s="304">
        <v>196902.21420070462</v>
      </c>
      <c r="M86" s="303">
        <v>8762.8318215419476</v>
      </c>
      <c r="N86" s="303">
        <v>152292.05206732336</v>
      </c>
      <c r="O86" s="303">
        <v>9790.3260705996254</v>
      </c>
    </row>
    <row r="87" spans="9:15" ht="14.4">
      <c r="I87" s="264" t="s">
        <v>518</v>
      </c>
      <c r="J87" s="147" t="s">
        <v>384</v>
      </c>
      <c r="K87" s="307">
        <v>996218.84000000008</v>
      </c>
      <c r="L87" s="303">
        <v>-4672.6099999999997</v>
      </c>
      <c r="M87" s="303">
        <v>0</v>
      </c>
      <c r="N87" s="303">
        <v>292133.87536245928</v>
      </c>
      <c r="O87" s="304">
        <v>3113.996204094904</v>
      </c>
    </row>
    <row r="88" spans="9:15" ht="14.4">
      <c r="I88" s="264" t="s">
        <v>521</v>
      </c>
      <c r="J88" s="147" t="s">
        <v>385</v>
      </c>
      <c r="K88" s="307">
        <v>66298.490000000005</v>
      </c>
      <c r="L88" s="303">
        <v>391.01</v>
      </c>
      <c r="M88" s="304">
        <v>0</v>
      </c>
      <c r="N88" s="303">
        <v>0</v>
      </c>
      <c r="O88" s="303">
        <v>0</v>
      </c>
    </row>
    <row r="89" spans="9:15" ht="14.4">
      <c r="I89" s="13" t="s">
        <v>533</v>
      </c>
      <c r="J89" s="147" t="s">
        <v>559</v>
      </c>
      <c r="K89" s="307">
        <v>5485383.3199999994</v>
      </c>
      <c r="L89" s="303">
        <v>1694096.3544760752</v>
      </c>
      <c r="M89" s="304">
        <v>2084720.9556550877</v>
      </c>
      <c r="N89" s="303">
        <v>2836896.9671372394</v>
      </c>
      <c r="O89" s="303">
        <v>2182114.8759914124</v>
      </c>
    </row>
    <row r="90" spans="9:15" ht="14.4">
      <c r="I90" s="13" t="s">
        <v>531</v>
      </c>
      <c r="J90" s="147" t="s">
        <v>383</v>
      </c>
      <c r="K90" s="307">
        <v>28238.22000000003</v>
      </c>
      <c r="L90" s="303">
        <v>915556.47711439407</v>
      </c>
      <c r="M90" s="303">
        <v>860672.11656355811</v>
      </c>
      <c r="N90" s="303">
        <v>8686.4832111570577</v>
      </c>
      <c r="O90" s="304">
        <v>13.392431156438612</v>
      </c>
    </row>
    <row r="91" spans="9:15" ht="14.4">
      <c r="I91" s="13" t="s">
        <v>552</v>
      </c>
      <c r="J91" s="147" t="s">
        <v>378</v>
      </c>
      <c r="K91" s="303"/>
      <c r="L91" s="307">
        <v>5134.489711206621</v>
      </c>
      <c r="M91" s="303">
        <v>3450.8523380012912</v>
      </c>
      <c r="N91" s="304">
        <v>96.350499977010372</v>
      </c>
      <c r="O91" s="303">
        <v>2.6901814208592763</v>
      </c>
    </row>
    <row r="92" spans="9:15" ht="14.4">
      <c r="I92" s="13" t="s">
        <v>539</v>
      </c>
      <c r="J92" s="147" t="s">
        <v>379</v>
      </c>
      <c r="K92" s="303">
        <v>0</v>
      </c>
      <c r="L92" s="302">
        <v>0</v>
      </c>
      <c r="M92" s="304">
        <v>203129.30559098555</v>
      </c>
      <c r="N92" s="303">
        <v>242037.4408894871</v>
      </c>
      <c r="O92" s="303">
        <v>40581.938849461563</v>
      </c>
    </row>
    <row r="93" spans="9:15" ht="14.4">
      <c r="I93" s="265" t="s">
        <v>545</v>
      </c>
      <c r="J93" s="147" t="s">
        <v>380</v>
      </c>
      <c r="K93" s="303">
        <v>0</v>
      </c>
      <c r="L93" s="302">
        <v>0</v>
      </c>
      <c r="M93" s="303">
        <v>719358.4179519061</v>
      </c>
      <c r="N93" s="303">
        <v>37488.285039955088</v>
      </c>
      <c r="O93" s="304">
        <v>534068.09909446677</v>
      </c>
    </row>
    <row r="96" spans="9:15" ht="10.8" thickBot="1">
      <c r="I96" s="306" t="s">
        <v>560</v>
      </c>
      <c r="J96" s="306"/>
      <c r="K96" s="306"/>
      <c r="L96" s="310">
        <f>+L86</f>
        <v>196902.21420070462</v>
      </c>
      <c r="M96" s="311">
        <f>+M73+M74+M75+M92</f>
        <v>1648267.6055909859</v>
      </c>
      <c r="N96" s="310">
        <f>+N83+N85+N91</f>
        <v>290231.5304235291</v>
      </c>
      <c r="O96" s="310">
        <f>+O83+O87+O90+O93</f>
        <v>1112685.7464765431</v>
      </c>
    </row>
    <row r="97" ht="10.8" thickTop="1"/>
  </sheetData>
  <mergeCells count="4">
    <mergeCell ref="I51:O51"/>
    <mergeCell ref="I66:O66"/>
    <mergeCell ref="C20:D20"/>
    <mergeCell ref="I81:O81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A71"/>
  <sheetViews>
    <sheetView zoomScale="50" zoomScaleNormal="50" workbookViewId="0">
      <selection activeCell="A2" sqref="A1:A2"/>
    </sheetView>
  </sheetViews>
  <sheetFormatPr defaultRowHeight="13.2"/>
  <cols>
    <col min="1" max="1" width="35.5546875" style="2" customWidth="1"/>
    <col min="2" max="2" width="6" style="2" bestFit="1" customWidth="1"/>
    <col min="3" max="3" width="3.88671875" style="2" customWidth="1"/>
    <col min="4" max="4" width="16.109375" style="2" customWidth="1"/>
    <col min="5" max="5" width="4.5546875" style="2" customWidth="1"/>
    <col min="6" max="6" width="16.33203125" style="2" customWidth="1"/>
    <col min="7" max="7" width="3.88671875" style="2" customWidth="1"/>
    <col min="8" max="8" width="16.109375" style="2" customWidth="1"/>
    <col min="9" max="9" width="3.44140625" style="2" customWidth="1"/>
    <col min="10" max="10" width="16.33203125" style="2" customWidth="1"/>
    <col min="11" max="11" width="3.44140625" style="2" customWidth="1"/>
    <col min="12" max="12" width="15.33203125" style="2" customWidth="1"/>
    <col min="13" max="13" width="2.88671875" style="2" customWidth="1"/>
    <col min="14" max="14" width="16.5546875" style="2" customWidth="1"/>
    <col min="15" max="15" width="3.5546875" style="2" customWidth="1"/>
    <col min="16" max="16" width="15.6640625" style="2" customWidth="1"/>
    <col min="17" max="17" width="3.88671875" style="2" customWidth="1"/>
    <col min="18" max="18" width="16.44140625" style="2" customWidth="1"/>
    <col min="19" max="19" width="3.6640625" style="2" customWidth="1"/>
    <col min="20" max="20" width="15.6640625" style="2" customWidth="1"/>
    <col min="21" max="21" width="3.6640625" style="2" customWidth="1"/>
    <col min="22" max="22" width="17.88671875" style="2" bestFit="1" customWidth="1"/>
    <col min="23" max="23" width="3.109375" style="2" customWidth="1"/>
    <col min="24" max="24" width="98.109375" style="2" bestFit="1" customWidth="1"/>
    <col min="25" max="25" width="17.5546875" style="2" customWidth="1"/>
    <col min="26" max="26" width="11.5546875" style="2" bestFit="1" customWidth="1"/>
    <col min="27" max="27" width="21.88671875" style="2" bestFit="1" customWidth="1"/>
    <col min="28" max="269" width="9.109375" style="2"/>
    <col min="270" max="270" width="34.44140625" style="2" customWidth="1"/>
    <col min="271" max="271" width="3.88671875" style="2" customWidth="1"/>
    <col min="272" max="272" width="16.109375" style="2" customWidth="1"/>
    <col min="273" max="273" width="3.44140625" style="2" customWidth="1"/>
    <col min="274" max="274" width="15.33203125" style="2" customWidth="1"/>
    <col min="275" max="275" width="3.5546875" style="2" customWidth="1"/>
    <col min="276" max="276" width="15.6640625" style="2" customWidth="1"/>
    <col min="277" max="277" width="3.6640625" style="2" customWidth="1"/>
    <col min="278" max="278" width="15.6640625" style="2" customWidth="1"/>
    <col min="279" max="525" width="9.109375" style="2"/>
    <col min="526" max="526" width="34.44140625" style="2" customWidth="1"/>
    <col min="527" max="527" width="3.88671875" style="2" customWidth="1"/>
    <col min="528" max="528" width="16.109375" style="2" customWidth="1"/>
    <col min="529" max="529" width="3.44140625" style="2" customWidth="1"/>
    <col min="530" max="530" width="15.33203125" style="2" customWidth="1"/>
    <col min="531" max="531" width="3.5546875" style="2" customWidth="1"/>
    <col min="532" max="532" width="15.6640625" style="2" customWidth="1"/>
    <col min="533" max="533" width="3.6640625" style="2" customWidth="1"/>
    <col min="534" max="534" width="15.6640625" style="2" customWidth="1"/>
    <col min="535" max="781" width="9.109375" style="2"/>
    <col min="782" max="782" width="34.44140625" style="2" customWidth="1"/>
    <col min="783" max="783" width="3.88671875" style="2" customWidth="1"/>
    <col min="784" max="784" width="16.109375" style="2" customWidth="1"/>
    <col min="785" max="785" width="3.44140625" style="2" customWidth="1"/>
    <col min="786" max="786" width="15.33203125" style="2" customWidth="1"/>
    <col min="787" max="787" width="3.5546875" style="2" customWidth="1"/>
    <col min="788" max="788" width="15.6640625" style="2" customWidth="1"/>
    <col min="789" max="789" width="3.6640625" style="2" customWidth="1"/>
    <col min="790" max="790" width="15.6640625" style="2" customWidth="1"/>
    <col min="791" max="1037" width="9.109375" style="2"/>
    <col min="1038" max="1038" width="34.44140625" style="2" customWidth="1"/>
    <col min="1039" max="1039" width="3.88671875" style="2" customWidth="1"/>
    <col min="1040" max="1040" width="16.109375" style="2" customWidth="1"/>
    <col min="1041" max="1041" width="3.44140625" style="2" customWidth="1"/>
    <col min="1042" max="1042" width="15.33203125" style="2" customWidth="1"/>
    <col min="1043" max="1043" width="3.5546875" style="2" customWidth="1"/>
    <col min="1044" max="1044" width="15.6640625" style="2" customWidth="1"/>
    <col min="1045" max="1045" width="3.6640625" style="2" customWidth="1"/>
    <col min="1046" max="1046" width="15.6640625" style="2" customWidth="1"/>
    <col min="1047" max="1293" width="9.109375" style="2"/>
    <col min="1294" max="1294" width="34.44140625" style="2" customWidth="1"/>
    <col min="1295" max="1295" width="3.88671875" style="2" customWidth="1"/>
    <col min="1296" max="1296" width="16.109375" style="2" customWidth="1"/>
    <col min="1297" max="1297" width="3.44140625" style="2" customWidth="1"/>
    <col min="1298" max="1298" width="15.33203125" style="2" customWidth="1"/>
    <col min="1299" max="1299" width="3.5546875" style="2" customWidth="1"/>
    <col min="1300" max="1300" width="15.6640625" style="2" customWidth="1"/>
    <col min="1301" max="1301" width="3.6640625" style="2" customWidth="1"/>
    <col min="1302" max="1302" width="15.6640625" style="2" customWidth="1"/>
    <col min="1303" max="1549" width="9.109375" style="2"/>
    <col min="1550" max="1550" width="34.44140625" style="2" customWidth="1"/>
    <col min="1551" max="1551" width="3.88671875" style="2" customWidth="1"/>
    <col min="1552" max="1552" width="16.109375" style="2" customWidth="1"/>
    <col min="1553" max="1553" width="3.44140625" style="2" customWidth="1"/>
    <col min="1554" max="1554" width="15.33203125" style="2" customWidth="1"/>
    <col min="1555" max="1555" width="3.5546875" style="2" customWidth="1"/>
    <col min="1556" max="1556" width="15.6640625" style="2" customWidth="1"/>
    <col min="1557" max="1557" width="3.6640625" style="2" customWidth="1"/>
    <col min="1558" max="1558" width="15.6640625" style="2" customWidth="1"/>
    <col min="1559" max="1805" width="9.109375" style="2"/>
    <col min="1806" max="1806" width="34.44140625" style="2" customWidth="1"/>
    <col min="1807" max="1807" width="3.88671875" style="2" customWidth="1"/>
    <col min="1808" max="1808" width="16.109375" style="2" customWidth="1"/>
    <col min="1809" max="1809" width="3.44140625" style="2" customWidth="1"/>
    <col min="1810" max="1810" width="15.33203125" style="2" customWidth="1"/>
    <col min="1811" max="1811" width="3.5546875" style="2" customWidth="1"/>
    <col min="1812" max="1812" width="15.6640625" style="2" customWidth="1"/>
    <col min="1813" max="1813" width="3.6640625" style="2" customWidth="1"/>
    <col min="1814" max="1814" width="15.6640625" style="2" customWidth="1"/>
    <col min="1815" max="2061" width="9.109375" style="2"/>
    <col min="2062" max="2062" width="34.44140625" style="2" customWidth="1"/>
    <col min="2063" max="2063" width="3.88671875" style="2" customWidth="1"/>
    <col min="2064" max="2064" width="16.109375" style="2" customWidth="1"/>
    <col min="2065" max="2065" width="3.44140625" style="2" customWidth="1"/>
    <col min="2066" max="2066" width="15.33203125" style="2" customWidth="1"/>
    <col min="2067" max="2067" width="3.5546875" style="2" customWidth="1"/>
    <col min="2068" max="2068" width="15.6640625" style="2" customWidth="1"/>
    <col min="2069" max="2069" width="3.6640625" style="2" customWidth="1"/>
    <col min="2070" max="2070" width="15.6640625" style="2" customWidth="1"/>
    <col min="2071" max="2317" width="9.109375" style="2"/>
    <col min="2318" max="2318" width="34.44140625" style="2" customWidth="1"/>
    <col min="2319" max="2319" width="3.88671875" style="2" customWidth="1"/>
    <col min="2320" max="2320" width="16.109375" style="2" customWidth="1"/>
    <col min="2321" max="2321" width="3.44140625" style="2" customWidth="1"/>
    <col min="2322" max="2322" width="15.33203125" style="2" customWidth="1"/>
    <col min="2323" max="2323" width="3.5546875" style="2" customWidth="1"/>
    <col min="2324" max="2324" width="15.6640625" style="2" customWidth="1"/>
    <col min="2325" max="2325" width="3.6640625" style="2" customWidth="1"/>
    <col min="2326" max="2326" width="15.6640625" style="2" customWidth="1"/>
    <col min="2327" max="2573" width="9.109375" style="2"/>
    <col min="2574" max="2574" width="34.44140625" style="2" customWidth="1"/>
    <col min="2575" max="2575" width="3.88671875" style="2" customWidth="1"/>
    <col min="2576" max="2576" width="16.109375" style="2" customWidth="1"/>
    <col min="2577" max="2577" width="3.44140625" style="2" customWidth="1"/>
    <col min="2578" max="2578" width="15.33203125" style="2" customWidth="1"/>
    <col min="2579" max="2579" width="3.5546875" style="2" customWidth="1"/>
    <col min="2580" max="2580" width="15.6640625" style="2" customWidth="1"/>
    <col min="2581" max="2581" width="3.6640625" style="2" customWidth="1"/>
    <col min="2582" max="2582" width="15.6640625" style="2" customWidth="1"/>
    <col min="2583" max="2829" width="9.109375" style="2"/>
    <col min="2830" max="2830" width="34.44140625" style="2" customWidth="1"/>
    <col min="2831" max="2831" width="3.88671875" style="2" customWidth="1"/>
    <col min="2832" max="2832" width="16.109375" style="2" customWidth="1"/>
    <col min="2833" max="2833" width="3.44140625" style="2" customWidth="1"/>
    <col min="2834" max="2834" width="15.33203125" style="2" customWidth="1"/>
    <col min="2835" max="2835" width="3.5546875" style="2" customWidth="1"/>
    <col min="2836" max="2836" width="15.6640625" style="2" customWidth="1"/>
    <col min="2837" max="2837" width="3.6640625" style="2" customWidth="1"/>
    <col min="2838" max="2838" width="15.6640625" style="2" customWidth="1"/>
    <col min="2839" max="3085" width="9.109375" style="2"/>
    <col min="3086" max="3086" width="34.44140625" style="2" customWidth="1"/>
    <col min="3087" max="3087" width="3.88671875" style="2" customWidth="1"/>
    <col min="3088" max="3088" width="16.109375" style="2" customWidth="1"/>
    <col min="3089" max="3089" width="3.44140625" style="2" customWidth="1"/>
    <col min="3090" max="3090" width="15.33203125" style="2" customWidth="1"/>
    <col min="3091" max="3091" width="3.5546875" style="2" customWidth="1"/>
    <col min="3092" max="3092" width="15.6640625" style="2" customWidth="1"/>
    <col min="3093" max="3093" width="3.6640625" style="2" customWidth="1"/>
    <col min="3094" max="3094" width="15.6640625" style="2" customWidth="1"/>
    <col min="3095" max="3341" width="9.109375" style="2"/>
    <col min="3342" max="3342" width="34.44140625" style="2" customWidth="1"/>
    <col min="3343" max="3343" width="3.88671875" style="2" customWidth="1"/>
    <col min="3344" max="3344" width="16.109375" style="2" customWidth="1"/>
    <col min="3345" max="3345" width="3.44140625" style="2" customWidth="1"/>
    <col min="3346" max="3346" width="15.33203125" style="2" customWidth="1"/>
    <col min="3347" max="3347" width="3.5546875" style="2" customWidth="1"/>
    <col min="3348" max="3348" width="15.6640625" style="2" customWidth="1"/>
    <col min="3349" max="3349" width="3.6640625" style="2" customWidth="1"/>
    <col min="3350" max="3350" width="15.6640625" style="2" customWidth="1"/>
    <col min="3351" max="3597" width="9.109375" style="2"/>
    <col min="3598" max="3598" width="34.44140625" style="2" customWidth="1"/>
    <col min="3599" max="3599" width="3.88671875" style="2" customWidth="1"/>
    <col min="3600" max="3600" width="16.109375" style="2" customWidth="1"/>
    <col min="3601" max="3601" width="3.44140625" style="2" customWidth="1"/>
    <col min="3602" max="3602" width="15.33203125" style="2" customWidth="1"/>
    <col min="3603" max="3603" width="3.5546875" style="2" customWidth="1"/>
    <col min="3604" max="3604" width="15.6640625" style="2" customWidth="1"/>
    <col min="3605" max="3605" width="3.6640625" style="2" customWidth="1"/>
    <col min="3606" max="3606" width="15.6640625" style="2" customWidth="1"/>
    <col min="3607" max="3853" width="9.109375" style="2"/>
    <col min="3854" max="3854" width="34.44140625" style="2" customWidth="1"/>
    <col min="3855" max="3855" width="3.88671875" style="2" customWidth="1"/>
    <col min="3856" max="3856" width="16.109375" style="2" customWidth="1"/>
    <col min="3857" max="3857" width="3.44140625" style="2" customWidth="1"/>
    <col min="3858" max="3858" width="15.33203125" style="2" customWidth="1"/>
    <col min="3859" max="3859" width="3.5546875" style="2" customWidth="1"/>
    <col min="3860" max="3860" width="15.6640625" style="2" customWidth="1"/>
    <col min="3861" max="3861" width="3.6640625" style="2" customWidth="1"/>
    <col min="3862" max="3862" width="15.6640625" style="2" customWidth="1"/>
    <col min="3863" max="4109" width="9.109375" style="2"/>
    <col min="4110" max="4110" width="34.44140625" style="2" customWidth="1"/>
    <col min="4111" max="4111" width="3.88671875" style="2" customWidth="1"/>
    <col min="4112" max="4112" width="16.109375" style="2" customWidth="1"/>
    <col min="4113" max="4113" width="3.44140625" style="2" customWidth="1"/>
    <col min="4114" max="4114" width="15.33203125" style="2" customWidth="1"/>
    <col min="4115" max="4115" width="3.5546875" style="2" customWidth="1"/>
    <col min="4116" max="4116" width="15.6640625" style="2" customWidth="1"/>
    <col min="4117" max="4117" width="3.6640625" style="2" customWidth="1"/>
    <col min="4118" max="4118" width="15.6640625" style="2" customWidth="1"/>
    <col min="4119" max="4365" width="9.109375" style="2"/>
    <col min="4366" max="4366" width="34.44140625" style="2" customWidth="1"/>
    <col min="4367" max="4367" width="3.88671875" style="2" customWidth="1"/>
    <col min="4368" max="4368" width="16.109375" style="2" customWidth="1"/>
    <col min="4369" max="4369" width="3.44140625" style="2" customWidth="1"/>
    <col min="4370" max="4370" width="15.33203125" style="2" customWidth="1"/>
    <col min="4371" max="4371" width="3.5546875" style="2" customWidth="1"/>
    <col min="4372" max="4372" width="15.6640625" style="2" customWidth="1"/>
    <col min="4373" max="4373" width="3.6640625" style="2" customWidth="1"/>
    <col min="4374" max="4374" width="15.6640625" style="2" customWidth="1"/>
    <col min="4375" max="4621" width="9.109375" style="2"/>
    <col min="4622" max="4622" width="34.44140625" style="2" customWidth="1"/>
    <col min="4623" max="4623" width="3.88671875" style="2" customWidth="1"/>
    <col min="4624" max="4624" width="16.109375" style="2" customWidth="1"/>
    <col min="4625" max="4625" width="3.44140625" style="2" customWidth="1"/>
    <col min="4626" max="4626" width="15.33203125" style="2" customWidth="1"/>
    <col min="4627" max="4627" width="3.5546875" style="2" customWidth="1"/>
    <col min="4628" max="4628" width="15.6640625" style="2" customWidth="1"/>
    <col min="4629" max="4629" width="3.6640625" style="2" customWidth="1"/>
    <col min="4630" max="4630" width="15.6640625" style="2" customWidth="1"/>
    <col min="4631" max="4877" width="9.109375" style="2"/>
    <col min="4878" max="4878" width="34.44140625" style="2" customWidth="1"/>
    <col min="4879" max="4879" width="3.88671875" style="2" customWidth="1"/>
    <col min="4880" max="4880" width="16.109375" style="2" customWidth="1"/>
    <col min="4881" max="4881" width="3.44140625" style="2" customWidth="1"/>
    <col min="4882" max="4882" width="15.33203125" style="2" customWidth="1"/>
    <col min="4883" max="4883" width="3.5546875" style="2" customWidth="1"/>
    <col min="4884" max="4884" width="15.6640625" style="2" customWidth="1"/>
    <col min="4885" max="4885" width="3.6640625" style="2" customWidth="1"/>
    <col min="4886" max="4886" width="15.6640625" style="2" customWidth="1"/>
    <col min="4887" max="5133" width="9.109375" style="2"/>
    <col min="5134" max="5134" width="34.44140625" style="2" customWidth="1"/>
    <col min="5135" max="5135" width="3.88671875" style="2" customWidth="1"/>
    <col min="5136" max="5136" width="16.109375" style="2" customWidth="1"/>
    <col min="5137" max="5137" width="3.44140625" style="2" customWidth="1"/>
    <col min="5138" max="5138" width="15.33203125" style="2" customWidth="1"/>
    <col min="5139" max="5139" width="3.5546875" style="2" customWidth="1"/>
    <col min="5140" max="5140" width="15.6640625" style="2" customWidth="1"/>
    <col min="5141" max="5141" width="3.6640625" style="2" customWidth="1"/>
    <col min="5142" max="5142" width="15.6640625" style="2" customWidth="1"/>
    <col min="5143" max="5389" width="9.109375" style="2"/>
    <col min="5390" max="5390" width="34.44140625" style="2" customWidth="1"/>
    <col min="5391" max="5391" width="3.88671875" style="2" customWidth="1"/>
    <col min="5392" max="5392" width="16.109375" style="2" customWidth="1"/>
    <col min="5393" max="5393" width="3.44140625" style="2" customWidth="1"/>
    <col min="5394" max="5394" width="15.33203125" style="2" customWidth="1"/>
    <col min="5395" max="5395" width="3.5546875" style="2" customWidth="1"/>
    <col min="5396" max="5396" width="15.6640625" style="2" customWidth="1"/>
    <col min="5397" max="5397" width="3.6640625" style="2" customWidth="1"/>
    <col min="5398" max="5398" width="15.6640625" style="2" customWidth="1"/>
    <col min="5399" max="5645" width="9.109375" style="2"/>
    <col min="5646" max="5646" width="34.44140625" style="2" customWidth="1"/>
    <col min="5647" max="5647" width="3.88671875" style="2" customWidth="1"/>
    <col min="5648" max="5648" width="16.109375" style="2" customWidth="1"/>
    <col min="5649" max="5649" width="3.44140625" style="2" customWidth="1"/>
    <col min="5650" max="5650" width="15.33203125" style="2" customWidth="1"/>
    <col min="5651" max="5651" width="3.5546875" style="2" customWidth="1"/>
    <col min="5652" max="5652" width="15.6640625" style="2" customWidth="1"/>
    <col min="5653" max="5653" width="3.6640625" style="2" customWidth="1"/>
    <col min="5654" max="5654" width="15.6640625" style="2" customWidth="1"/>
    <col min="5655" max="5901" width="9.109375" style="2"/>
    <col min="5902" max="5902" width="34.44140625" style="2" customWidth="1"/>
    <col min="5903" max="5903" width="3.88671875" style="2" customWidth="1"/>
    <col min="5904" max="5904" width="16.109375" style="2" customWidth="1"/>
    <col min="5905" max="5905" width="3.44140625" style="2" customWidth="1"/>
    <col min="5906" max="5906" width="15.33203125" style="2" customWidth="1"/>
    <col min="5907" max="5907" width="3.5546875" style="2" customWidth="1"/>
    <col min="5908" max="5908" width="15.6640625" style="2" customWidth="1"/>
    <col min="5909" max="5909" width="3.6640625" style="2" customWidth="1"/>
    <col min="5910" max="5910" width="15.6640625" style="2" customWidth="1"/>
    <col min="5911" max="6157" width="9.109375" style="2"/>
    <col min="6158" max="6158" width="34.44140625" style="2" customWidth="1"/>
    <col min="6159" max="6159" width="3.88671875" style="2" customWidth="1"/>
    <col min="6160" max="6160" width="16.109375" style="2" customWidth="1"/>
    <col min="6161" max="6161" width="3.44140625" style="2" customWidth="1"/>
    <col min="6162" max="6162" width="15.33203125" style="2" customWidth="1"/>
    <col min="6163" max="6163" width="3.5546875" style="2" customWidth="1"/>
    <col min="6164" max="6164" width="15.6640625" style="2" customWidth="1"/>
    <col min="6165" max="6165" width="3.6640625" style="2" customWidth="1"/>
    <col min="6166" max="6166" width="15.6640625" style="2" customWidth="1"/>
    <col min="6167" max="6413" width="9.109375" style="2"/>
    <col min="6414" max="6414" width="34.44140625" style="2" customWidth="1"/>
    <col min="6415" max="6415" width="3.88671875" style="2" customWidth="1"/>
    <col min="6416" max="6416" width="16.109375" style="2" customWidth="1"/>
    <col min="6417" max="6417" width="3.44140625" style="2" customWidth="1"/>
    <col min="6418" max="6418" width="15.33203125" style="2" customWidth="1"/>
    <col min="6419" max="6419" width="3.5546875" style="2" customWidth="1"/>
    <col min="6420" max="6420" width="15.6640625" style="2" customWidth="1"/>
    <col min="6421" max="6421" width="3.6640625" style="2" customWidth="1"/>
    <col min="6422" max="6422" width="15.6640625" style="2" customWidth="1"/>
    <col min="6423" max="6669" width="9.109375" style="2"/>
    <col min="6670" max="6670" width="34.44140625" style="2" customWidth="1"/>
    <col min="6671" max="6671" width="3.88671875" style="2" customWidth="1"/>
    <col min="6672" max="6672" width="16.109375" style="2" customWidth="1"/>
    <col min="6673" max="6673" width="3.44140625" style="2" customWidth="1"/>
    <col min="6674" max="6674" width="15.33203125" style="2" customWidth="1"/>
    <col min="6675" max="6675" width="3.5546875" style="2" customWidth="1"/>
    <col min="6676" max="6676" width="15.6640625" style="2" customWidth="1"/>
    <col min="6677" max="6677" width="3.6640625" style="2" customWidth="1"/>
    <col min="6678" max="6678" width="15.6640625" style="2" customWidth="1"/>
    <col min="6679" max="6925" width="9.109375" style="2"/>
    <col min="6926" max="6926" width="34.44140625" style="2" customWidth="1"/>
    <col min="6927" max="6927" width="3.88671875" style="2" customWidth="1"/>
    <col min="6928" max="6928" width="16.109375" style="2" customWidth="1"/>
    <col min="6929" max="6929" width="3.44140625" style="2" customWidth="1"/>
    <col min="6930" max="6930" width="15.33203125" style="2" customWidth="1"/>
    <col min="6931" max="6931" width="3.5546875" style="2" customWidth="1"/>
    <col min="6932" max="6932" width="15.6640625" style="2" customWidth="1"/>
    <col min="6933" max="6933" width="3.6640625" style="2" customWidth="1"/>
    <col min="6934" max="6934" width="15.6640625" style="2" customWidth="1"/>
    <col min="6935" max="7181" width="9.109375" style="2"/>
    <col min="7182" max="7182" width="34.44140625" style="2" customWidth="1"/>
    <col min="7183" max="7183" width="3.88671875" style="2" customWidth="1"/>
    <col min="7184" max="7184" width="16.109375" style="2" customWidth="1"/>
    <col min="7185" max="7185" width="3.44140625" style="2" customWidth="1"/>
    <col min="7186" max="7186" width="15.33203125" style="2" customWidth="1"/>
    <col min="7187" max="7187" width="3.5546875" style="2" customWidth="1"/>
    <col min="7188" max="7188" width="15.6640625" style="2" customWidth="1"/>
    <col min="7189" max="7189" width="3.6640625" style="2" customWidth="1"/>
    <col min="7190" max="7190" width="15.6640625" style="2" customWidth="1"/>
    <col min="7191" max="7437" width="9.109375" style="2"/>
    <col min="7438" max="7438" width="34.44140625" style="2" customWidth="1"/>
    <col min="7439" max="7439" width="3.88671875" style="2" customWidth="1"/>
    <col min="7440" max="7440" width="16.109375" style="2" customWidth="1"/>
    <col min="7441" max="7441" width="3.44140625" style="2" customWidth="1"/>
    <col min="7442" max="7442" width="15.33203125" style="2" customWidth="1"/>
    <col min="7443" max="7443" width="3.5546875" style="2" customWidth="1"/>
    <col min="7444" max="7444" width="15.6640625" style="2" customWidth="1"/>
    <col min="7445" max="7445" width="3.6640625" style="2" customWidth="1"/>
    <col min="7446" max="7446" width="15.6640625" style="2" customWidth="1"/>
    <col min="7447" max="7693" width="9.109375" style="2"/>
    <col min="7694" max="7694" width="34.44140625" style="2" customWidth="1"/>
    <col min="7695" max="7695" width="3.88671875" style="2" customWidth="1"/>
    <col min="7696" max="7696" width="16.109375" style="2" customWidth="1"/>
    <col min="7697" max="7697" width="3.44140625" style="2" customWidth="1"/>
    <col min="7698" max="7698" width="15.33203125" style="2" customWidth="1"/>
    <col min="7699" max="7699" width="3.5546875" style="2" customWidth="1"/>
    <col min="7700" max="7700" width="15.6640625" style="2" customWidth="1"/>
    <col min="7701" max="7701" width="3.6640625" style="2" customWidth="1"/>
    <col min="7702" max="7702" width="15.6640625" style="2" customWidth="1"/>
    <col min="7703" max="7949" width="9.109375" style="2"/>
    <col min="7950" max="7950" width="34.44140625" style="2" customWidth="1"/>
    <col min="7951" max="7951" width="3.88671875" style="2" customWidth="1"/>
    <col min="7952" max="7952" width="16.109375" style="2" customWidth="1"/>
    <col min="7953" max="7953" width="3.44140625" style="2" customWidth="1"/>
    <col min="7954" max="7954" width="15.33203125" style="2" customWidth="1"/>
    <col min="7955" max="7955" width="3.5546875" style="2" customWidth="1"/>
    <col min="7956" max="7956" width="15.6640625" style="2" customWidth="1"/>
    <col min="7957" max="7957" width="3.6640625" style="2" customWidth="1"/>
    <col min="7958" max="7958" width="15.6640625" style="2" customWidth="1"/>
    <col min="7959" max="8205" width="9.109375" style="2"/>
    <col min="8206" max="8206" width="34.44140625" style="2" customWidth="1"/>
    <col min="8207" max="8207" width="3.88671875" style="2" customWidth="1"/>
    <col min="8208" max="8208" width="16.109375" style="2" customWidth="1"/>
    <col min="8209" max="8209" width="3.44140625" style="2" customWidth="1"/>
    <col min="8210" max="8210" width="15.33203125" style="2" customWidth="1"/>
    <col min="8211" max="8211" width="3.5546875" style="2" customWidth="1"/>
    <col min="8212" max="8212" width="15.6640625" style="2" customWidth="1"/>
    <col min="8213" max="8213" width="3.6640625" style="2" customWidth="1"/>
    <col min="8214" max="8214" width="15.6640625" style="2" customWidth="1"/>
    <col min="8215" max="8461" width="9.109375" style="2"/>
    <col min="8462" max="8462" width="34.44140625" style="2" customWidth="1"/>
    <col min="8463" max="8463" width="3.88671875" style="2" customWidth="1"/>
    <col min="8464" max="8464" width="16.109375" style="2" customWidth="1"/>
    <col min="8465" max="8465" width="3.44140625" style="2" customWidth="1"/>
    <col min="8466" max="8466" width="15.33203125" style="2" customWidth="1"/>
    <col min="8467" max="8467" width="3.5546875" style="2" customWidth="1"/>
    <col min="8468" max="8468" width="15.6640625" style="2" customWidth="1"/>
    <col min="8469" max="8469" width="3.6640625" style="2" customWidth="1"/>
    <col min="8470" max="8470" width="15.6640625" style="2" customWidth="1"/>
    <col min="8471" max="8717" width="9.109375" style="2"/>
    <col min="8718" max="8718" width="34.44140625" style="2" customWidth="1"/>
    <col min="8719" max="8719" width="3.88671875" style="2" customWidth="1"/>
    <col min="8720" max="8720" width="16.109375" style="2" customWidth="1"/>
    <col min="8721" max="8721" width="3.44140625" style="2" customWidth="1"/>
    <col min="8722" max="8722" width="15.33203125" style="2" customWidth="1"/>
    <col min="8723" max="8723" width="3.5546875" style="2" customWidth="1"/>
    <col min="8724" max="8724" width="15.6640625" style="2" customWidth="1"/>
    <col min="8725" max="8725" width="3.6640625" style="2" customWidth="1"/>
    <col min="8726" max="8726" width="15.6640625" style="2" customWidth="1"/>
    <col min="8727" max="8973" width="9.109375" style="2"/>
    <col min="8974" max="8974" width="34.44140625" style="2" customWidth="1"/>
    <col min="8975" max="8975" width="3.88671875" style="2" customWidth="1"/>
    <col min="8976" max="8976" width="16.109375" style="2" customWidth="1"/>
    <col min="8977" max="8977" width="3.44140625" style="2" customWidth="1"/>
    <col min="8978" max="8978" width="15.33203125" style="2" customWidth="1"/>
    <col min="8979" max="8979" width="3.5546875" style="2" customWidth="1"/>
    <col min="8980" max="8980" width="15.6640625" style="2" customWidth="1"/>
    <col min="8981" max="8981" width="3.6640625" style="2" customWidth="1"/>
    <col min="8982" max="8982" width="15.6640625" style="2" customWidth="1"/>
    <col min="8983" max="9229" width="9.109375" style="2"/>
    <col min="9230" max="9230" width="34.44140625" style="2" customWidth="1"/>
    <col min="9231" max="9231" width="3.88671875" style="2" customWidth="1"/>
    <col min="9232" max="9232" width="16.109375" style="2" customWidth="1"/>
    <col min="9233" max="9233" width="3.44140625" style="2" customWidth="1"/>
    <col min="9234" max="9234" width="15.33203125" style="2" customWidth="1"/>
    <col min="9235" max="9235" width="3.5546875" style="2" customWidth="1"/>
    <col min="9236" max="9236" width="15.6640625" style="2" customWidth="1"/>
    <col min="9237" max="9237" width="3.6640625" style="2" customWidth="1"/>
    <col min="9238" max="9238" width="15.6640625" style="2" customWidth="1"/>
    <col min="9239" max="9485" width="9.109375" style="2"/>
    <col min="9486" max="9486" width="34.44140625" style="2" customWidth="1"/>
    <col min="9487" max="9487" width="3.88671875" style="2" customWidth="1"/>
    <col min="9488" max="9488" width="16.109375" style="2" customWidth="1"/>
    <col min="9489" max="9489" width="3.44140625" style="2" customWidth="1"/>
    <col min="9490" max="9490" width="15.33203125" style="2" customWidth="1"/>
    <col min="9491" max="9491" width="3.5546875" style="2" customWidth="1"/>
    <col min="9492" max="9492" width="15.6640625" style="2" customWidth="1"/>
    <col min="9493" max="9493" width="3.6640625" style="2" customWidth="1"/>
    <col min="9494" max="9494" width="15.6640625" style="2" customWidth="1"/>
    <col min="9495" max="9741" width="9.109375" style="2"/>
    <col min="9742" max="9742" width="34.44140625" style="2" customWidth="1"/>
    <col min="9743" max="9743" width="3.88671875" style="2" customWidth="1"/>
    <col min="9744" max="9744" width="16.109375" style="2" customWidth="1"/>
    <col min="9745" max="9745" width="3.44140625" style="2" customWidth="1"/>
    <col min="9746" max="9746" width="15.33203125" style="2" customWidth="1"/>
    <col min="9747" max="9747" width="3.5546875" style="2" customWidth="1"/>
    <col min="9748" max="9748" width="15.6640625" style="2" customWidth="1"/>
    <col min="9749" max="9749" width="3.6640625" style="2" customWidth="1"/>
    <col min="9750" max="9750" width="15.6640625" style="2" customWidth="1"/>
    <col min="9751" max="9997" width="9.109375" style="2"/>
    <col min="9998" max="9998" width="34.44140625" style="2" customWidth="1"/>
    <col min="9999" max="9999" width="3.88671875" style="2" customWidth="1"/>
    <col min="10000" max="10000" width="16.109375" style="2" customWidth="1"/>
    <col min="10001" max="10001" width="3.44140625" style="2" customWidth="1"/>
    <col min="10002" max="10002" width="15.33203125" style="2" customWidth="1"/>
    <col min="10003" max="10003" width="3.5546875" style="2" customWidth="1"/>
    <col min="10004" max="10004" width="15.6640625" style="2" customWidth="1"/>
    <col min="10005" max="10005" width="3.6640625" style="2" customWidth="1"/>
    <col min="10006" max="10006" width="15.6640625" style="2" customWidth="1"/>
    <col min="10007" max="10253" width="9.109375" style="2"/>
    <col min="10254" max="10254" width="34.44140625" style="2" customWidth="1"/>
    <col min="10255" max="10255" width="3.88671875" style="2" customWidth="1"/>
    <col min="10256" max="10256" width="16.109375" style="2" customWidth="1"/>
    <col min="10257" max="10257" width="3.44140625" style="2" customWidth="1"/>
    <col min="10258" max="10258" width="15.33203125" style="2" customWidth="1"/>
    <col min="10259" max="10259" width="3.5546875" style="2" customWidth="1"/>
    <col min="10260" max="10260" width="15.6640625" style="2" customWidth="1"/>
    <col min="10261" max="10261" width="3.6640625" style="2" customWidth="1"/>
    <col min="10262" max="10262" width="15.6640625" style="2" customWidth="1"/>
    <col min="10263" max="10509" width="9.109375" style="2"/>
    <col min="10510" max="10510" width="34.44140625" style="2" customWidth="1"/>
    <col min="10511" max="10511" width="3.88671875" style="2" customWidth="1"/>
    <col min="10512" max="10512" width="16.109375" style="2" customWidth="1"/>
    <col min="10513" max="10513" width="3.44140625" style="2" customWidth="1"/>
    <col min="10514" max="10514" width="15.33203125" style="2" customWidth="1"/>
    <col min="10515" max="10515" width="3.5546875" style="2" customWidth="1"/>
    <col min="10516" max="10516" width="15.6640625" style="2" customWidth="1"/>
    <col min="10517" max="10517" width="3.6640625" style="2" customWidth="1"/>
    <col min="10518" max="10518" width="15.6640625" style="2" customWidth="1"/>
    <col min="10519" max="10765" width="9.109375" style="2"/>
    <col min="10766" max="10766" width="34.44140625" style="2" customWidth="1"/>
    <col min="10767" max="10767" width="3.88671875" style="2" customWidth="1"/>
    <col min="10768" max="10768" width="16.109375" style="2" customWidth="1"/>
    <col min="10769" max="10769" width="3.44140625" style="2" customWidth="1"/>
    <col min="10770" max="10770" width="15.33203125" style="2" customWidth="1"/>
    <col min="10771" max="10771" width="3.5546875" style="2" customWidth="1"/>
    <col min="10772" max="10772" width="15.6640625" style="2" customWidth="1"/>
    <col min="10773" max="10773" width="3.6640625" style="2" customWidth="1"/>
    <col min="10774" max="10774" width="15.6640625" style="2" customWidth="1"/>
    <col min="10775" max="11021" width="9.109375" style="2"/>
    <col min="11022" max="11022" width="34.44140625" style="2" customWidth="1"/>
    <col min="11023" max="11023" width="3.88671875" style="2" customWidth="1"/>
    <col min="11024" max="11024" width="16.109375" style="2" customWidth="1"/>
    <col min="11025" max="11025" width="3.44140625" style="2" customWidth="1"/>
    <col min="11026" max="11026" width="15.33203125" style="2" customWidth="1"/>
    <col min="11027" max="11027" width="3.5546875" style="2" customWidth="1"/>
    <col min="11028" max="11028" width="15.6640625" style="2" customWidth="1"/>
    <col min="11029" max="11029" width="3.6640625" style="2" customWidth="1"/>
    <col min="11030" max="11030" width="15.6640625" style="2" customWidth="1"/>
    <col min="11031" max="11277" width="9.109375" style="2"/>
    <col min="11278" max="11278" width="34.44140625" style="2" customWidth="1"/>
    <col min="11279" max="11279" width="3.88671875" style="2" customWidth="1"/>
    <col min="11280" max="11280" width="16.109375" style="2" customWidth="1"/>
    <col min="11281" max="11281" width="3.44140625" style="2" customWidth="1"/>
    <col min="11282" max="11282" width="15.33203125" style="2" customWidth="1"/>
    <col min="11283" max="11283" width="3.5546875" style="2" customWidth="1"/>
    <col min="11284" max="11284" width="15.6640625" style="2" customWidth="1"/>
    <col min="11285" max="11285" width="3.6640625" style="2" customWidth="1"/>
    <col min="11286" max="11286" width="15.6640625" style="2" customWidth="1"/>
    <col min="11287" max="11533" width="9.109375" style="2"/>
    <col min="11534" max="11534" width="34.44140625" style="2" customWidth="1"/>
    <col min="11535" max="11535" width="3.88671875" style="2" customWidth="1"/>
    <col min="11536" max="11536" width="16.109375" style="2" customWidth="1"/>
    <col min="11537" max="11537" width="3.44140625" style="2" customWidth="1"/>
    <col min="11538" max="11538" width="15.33203125" style="2" customWidth="1"/>
    <col min="11539" max="11539" width="3.5546875" style="2" customWidth="1"/>
    <col min="11540" max="11540" width="15.6640625" style="2" customWidth="1"/>
    <col min="11541" max="11541" width="3.6640625" style="2" customWidth="1"/>
    <col min="11542" max="11542" width="15.6640625" style="2" customWidth="1"/>
    <col min="11543" max="11789" width="9.109375" style="2"/>
    <col min="11790" max="11790" width="34.44140625" style="2" customWidth="1"/>
    <col min="11791" max="11791" width="3.88671875" style="2" customWidth="1"/>
    <col min="11792" max="11792" width="16.109375" style="2" customWidth="1"/>
    <col min="11793" max="11793" width="3.44140625" style="2" customWidth="1"/>
    <col min="11794" max="11794" width="15.33203125" style="2" customWidth="1"/>
    <col min="11795" max="11795" width="3.5546875" style="2" customWidth="1"/>
    <col min="11796" max="11796" width="15.6640625" style="2" customWidth="1"/>
    <col min="11797" max="11797" width="3.6640625" style="2" customWidth="1"/>
    <col min="11798" max="11798" width="15.6640625" style="2" customWidth="1"/>
    <col min="11799" max="12045" width="9.109375" style="2"/>
    <col min="12046" max="12046" width="34.44140625" style="2" customWidth="1"/>
    <col min="12047" max="12047" width="3.88671875" style="2" customWidth="1"/>
    <col min="12048" max="12048" width="16.109375" style="2" customWidth="1"/>
    <col min="12049" max="12049" width="3.44140625" style="2" customWidth="1"/>
    <col min="12050" max="12050" width="15.33203125" style="2" customWidth="1"/>
    <col min="12051" max="12051" width="3.5546875" style="2" customWidth="1"/>
    <col min="12052" max="12052" width="15.6640625" style="2" customWidth="1"/>
    <col min="12053" max="12053" width="3.6640625" style="2" customWidth="1"/>
    <col min="12054" max="12054" width="15.6640625" style="2" customWidth="1"/>
    <col min="12055" max="12301" width="9.109375" style="2"/>
    <col min="12302" max="12302" width="34.44140625" style="2" customWidth="1"/>
    <col min="12303" max="12303" width="3.88671875" style="2" customWidth="1"/>
    <col min="12304" max="12304" width="16.109375" style="2" customWidth="1"/>
    <col min="12305" max="12305" width="3.44140625" style="2" customWidth="1"/>
    <col min="12306" max="12306" width="15.33203125" style="2" customWidth="1"/>
    <col min="12307" max="12307" width="3.5546875" style="2" customWidth="1"/>
    <col min="12308" max="12308" width="15.6640625" style="2" customWidth="1"/>
    <col min="12309" max="12309" width="3.6640625" style="2" customWidth="1"/>
    <col min="12310" max="12310" width="15.6640625" style="2" customWidth="1"/>
    <col min="12311" max="12557" width="9.109375" style="2"/>
    <col min="12558" max="12558" width="34.44140625" style="2" customWidth="1"/>
    <col min="12559" max="12559" width="3.88671875" style="2" customWidth="1"/>
    <col min="12560" max="12560" width="16.109375" style="2" customWidth="1"/>
    <col min="12561" max="12561" width="3.44140625" style="2" customWidth="1"/>
    <col min="12562" max="12562" width="15.33203125" style="2" customWidth="1"/>
    <col min="12563" max="12563" width="3.5546875" style="2" customWidth="1"/>
    <col min="12564" max="12564" width="15.6640625" style="2" customWidth="1"/>
    <col min="12565" max="12565" width="3.6640625" style="2" customWidth="1"/>
    <col min="12566" max="12566" width="15.6640625" style="2" customWidth="1"/>
    <col min="12567" max="12813" width="9.109375" style="2"/>
    <col min="12814" max="12814" width="34.44140625" style="2" customWidth="1"/>
    <col min="12815" max="12815" width="3.88671875" style="2" customWidth="1"/>
    <col min="12816" max="12816" width="16.109375" style="2" customWidth="1"/>
    <col min="12817" max="12817" width="3.44140625" style="2" customWidth="1"/>
    <col min="12818" max="12818" width="15.33203125" style="2" customWidth="1"/>
    <col min="12819" max="12819" width="3.5546875" style="2" customWidth="1"/>
    <col min="12820" max="12820" width="15.6640625" style="2" customWidth="1"/>
    <col min="12821" max="12821" width="3.6640625" style="2" customWidth="1"/>
    <col min="12822" max="12822" width="15.6640625" style="2" customWidth="1"/>
    <col min="12823" max="13069" width="9.109375" style="2"/>
    <col min="13070" max="13070" width="34.44140625" style="2" customWidth="1"/>
    <col min="13071" max="13071" width="3.88671875" style="2" customWidth="1"/>
    <col min="13072" max="13072" width="16.109375" style="2" customWidth="1"/>
    <col min="13073" max="13073" width="3.44140625" style="2" customWidth="1"/>
    <col min="13074" max="13074" width="15.33203125" style="2" customWidth="1"/>
    <col min="13075" max="13075" width="3.5546875" style="2" customWidth="1"/>
    <col min="13076" max="13076" width="15.6640625" style="2" customWidth="1"/>
    <col min="13077" max="13077" width="3.6640625" style="2" customWidth="1"/>
    <col min="13078" max="13078" width="15.6640625" style="2" customWidth="1"/>
    <col min="13079" max="13325" width="9.109375" style="2"/>
    <col min="13326" max="13326" width="34.44140625" style="2" customWidth="1"/>
    <col min="13327" max="13327" width="3.88671875" style="2" customWidth="1"/>
    <col min="13328" max="13328" width="16.109375" style="2" customWidth="1"/>
    <col min="13329" max="13329" width="3.44140625" style="2" customWidth="1"/>
    <col min="13330" max="13330" width="15.33203125" style="2" customWidth="1"/>
    <col min="13331" max="13331" width="3.5546875" style="2" customWidth="1"/>
    <col min="13332" max="13332" width="15.6640625" style="2" customWidth="1"/>
    <col min="13333" max="13333" width="3.6640625" style="2" customWidth="1"/>
    <col min="13334" max="13334" width="15.6640625" style="2" customWidth="1"/>
    <col min="13335" max="13581" width="9.109375" style="2"/>
    <col min="13582" max="13582" width="34.44140625" style="2" customWidth="1"/>
    <col min="13583" max="13583" width="3.88671875" style="2" customWidth="1"/>
    <col min="13584" max="13584" width="16.109375" style="2" customWidth="1"/>
    <col min="13585" max="13585" width="3.44140625" style="2" customWidth="1"/>
    <col min="13586" max="13586" width="15.33203125" style="2" customWidth="1"/>
    <col min="13587" max="13587" width="3.5546875" style="2" customWidth="1"/>
    <col min="13588" max="13588" width="15.6640625" style="2" customWidth="1"/>
    <col min="13589" max="13589" width="3.6640625" style="2" customWidth="1"/>
    <col min="13590" max="13590" width="15.6640625" style="2" customWidth="1"/>
    <col min="13591" max="13837" width="9.109375" style="2"/>
    <col min="13838" max="13838" width="34.44140625" style="2" customWidth="1"/>
    <col min="13839" max="13839" width="3.88671875" style="2" customWidth="1"/>
    <col min="13840" max="13840" width="16.109375" style="2" customWidth="1"/>
    <col min="13841" max="13841" width="3.44140625" style="2" customWidth="1"/>
    <col min="13842" max="13842" width="15.33203125" style="2" customWidth="1"/>
    <col min="13843" max="13843" width="3.5546875" style="2" customWidth="1"/>
    <col min="13844" max="13844" width="15.6640625" style="2" customWidth="1"/>
    <col min="13845" max="13845" width="3.6640625" style="2" customWidth="1"/>
    <col min="13846" max="13846" width="15.6640625" style="2" customWidth="1"/>
    <col min="13847" max="14093" width="9.109375" style="2"/>
    <col min="14094" max="14094" width="34.44140625" style="2" customWidth="1"/>
    <col min="14095" max="14095" width="3.88671875" style="2" customWidth="1"/>
    <col min="14096" max="14096" width="16.109375" style="2" customWidth="1"/>
    <col min="14097" max="14097" width="3.44140625" style="2" customWidth="1"/>
    <col min="14098" max="14098" width="15.33203125" style="2" customWidth="1"/>
    <col min="14099" max="14099" width="3.5546875" style="2" customWidth="1"/>
    <col min="14100" max="14100" width="15.6640625" style="2" customWidth="1"/>
    <col min="14101" max="14101" width="3.6640625" style="2" customWidth="1"/>
    <col min="14102" max="14102" width="15.6640625" style="2" customWidth="1"/>
    <col min="14103" max="14349" width="9.109375" style="2"/>
    <col min="14350" max="14350" width="34.44140625" style="2" customWidth="1"/>
    <col min="14351" max="14351" width="3.88671875" style="2" customWidth="1"/>
    <col min="14352" max="14352" width="16.109375" style="2" customWidth="1"/>
    <col min="14353" max="14353" width="3.44140625" style="2" customWidth="1"/>
    <col min="14354" max="14354" width="15.33203125" style="2" customWidth="1"/>
    <col min="14355" max="14355" width="3.5546875" style="2" customWidth="1"/>
    <col min="14356" max="14356" width="15.6640625" style="2" customWidth="1"/>
    <col min="14357" max="14357" width="3.6640625" style="2" customWidth="1"/>
    <col min="14358" max="14358" width="15.6640625" style="2" customWidth="1"/>
    <col min="14359" max="14605" width="9.109375" style="2"/>
    <col min="14606" max="14606" width="34.44140625" style="2" customWidth="1"/>
    <col min="14607" max="14607" width="3.88671875" style="2" customWidth="1"/>
    <col min="14608" max="14608" width="16.109375" style="2" customWidth="1"/>
    <col min="14609" max="14609" width="3.44140625" style="2" customWidth="1"/>
    <col min="14610" max="14610" width="15.33203125" style="2" customWidth="1"/>
    <col min="14611" max="14611" width="3.5546875" style="2" customWidth="1"/>
    <col min="14612" max="14612" width="15.6640625" style="2" customWidth="1"/>
    <col min="14613" max="14613" width="3.6640625" style="2" customWidth="1"/>
    <col min="14614" max="14614" width="15.6640625" style="2" customWidth="1"/>
    <col min="14615" max="14861" width="9.109375" style="2"/>
    <col min="14862" max="14862" width="34.44140625" style="2" customWidth="1"/>
    <col min="14863" max="14863" width="3.88671875" style="2" customWidth="1"/>
    <col min="14864" max="14864" width="16.109375" style="2" customWidth="1"/>
    <col min="14865" max="14865" width="3.44140625" style="2" customWidth="1"/>
    <col min="14866" max="14866" width="15.33203125" style="2" customWidth="1"/>
    <col min="14867" max="14867" width="3.5546875" style="2" customWidth="1"/>
    <col min="14868" max="14868" width="15.6640625" style="2" customWidth="1"/>
    <col min="14869" max="14869" width="3.6640625" style="2" customWidth="1"/>
    <col min="14870" max="14870" width="15.6640625" style="2" customWidth="1"/>
    <col min="14871" max="15117" width="9.109375" style="2"/>
    <col min="15118" max="15118" width="34.44140625" style="2" customWidth="1"/>
    <col min="15119" max="15119" width="3.88671875" style="2" customWidth="1"/>
    <col min="15120" max="15120" width="16.109375" style="2" customWidth="1"/>
    <col min="15121" max="15121" width="3.44140625" style="2" customWidth="1"/>
    <col min="15122" max="15122" width="15.33203125" style="2" customWidth="1"/>
    <col min="15123" max="15123" width="3.5546875" style="2" customWidth="1"/>
    <col min="15124" max="15124" width="15.6640625" style="2" customWidth="1"/>
    <col min="15125" max="15125" width="3.6640625" style="2" customWidth="1"/>
    <col min="15126" max="15126" width="15.6640625" style="2" customWidth="1"/>
    <col min="15127" max="15373" width="9.109375" style="2"/>
    <col min="15374" max="15374" width="34.44140625" style="2" customWidth="1"/>
    <col min="15375" max="15375" width="3.88671875" style="2" customWidth="1"/>
    <col min="15376" max="15376" width="16.109375" style="2" customWidth="1"/>
    <col min="15377" max="15377" width="3.44140625" style="2" customWidth="1"/>
    <col min="15378" max="15378" width="15.33203125" style="2" customWidth="1"/>
    <col min="15379" max="15379" width="3.5546875" style="2" customWidth="1"/>
    <col min="15380" max="15380" width="15.6640625" style="2" customWidth="1"/>
    <col min="15381" max="15381" width="3.6640625" style="2" customWidth="1"/>
    <col min="15382" max="15382" width="15.6640625" style="2" customWidth="1"/>
    <col min="15383" max="15629" width="9.109375" style="2"/>
    <col min="15630" max="15630" width="34.44140625" style="2" customWidth="1"/>
    <col min="15631" max="15631" width="3.88671875" style="2" customWidth="1"/>
    <col min="15632" max="15632" width="16.109375" style="2" customWidth="1"/>
    <col min="15633" max="15633" width="3.44140625" style="2" customWidth="1"/>
    <col min="15634" max="15634" width="15.33203125" style="2" customWidth="1"/>
    <col min="15635" max="15635" width="3.5546875" style="2" customWidth="1"/>
    <col min="15636" max="15636" width="15.6640625" style="2" customWidth="1"/>
    <col min="15637" max="15637" width="3.6640625" style="2" customWidth="1"/>
    <col min="15638" max="15638" width="15.6640625" style="2" customWidth="1"/>
    <col min="15639" max="15885" width="9.109375" style="2"/>
    <col min="15886" max="15886" width="34.44140625" style="2" customWidth="1"/>
    <col min="15887" max="15887" width="3.88671875" style="2" customWidth="1"/>
    <col min="15888" max="15888" width="16.109375" style="2" customWidth="1"/>
    <col min="15889" max="15889" width="3.44140625" style="2" customWidth="1"/>
    <col min="15890" max="15890" width="15.33203125" style="2" customWidth="1"/>
    <col min="15891" max="15891" width="3.5546875" style="2" customWidth="1"/>
    <col min="15892" max="15892" width="15.6640625" style="2" customWidth="1"/>
    <col min="15893" max="15893" width="3.6640625" style="2" customWidth="1"/>
    <col min="15894" max="15894" width="15.6640625" style="2" customWidth="1"/>
    <col min="15895" max="16141" width="9.109375" style="2"/>
    <col min="16142" max="16142" width="34.44140625" style="2" customWidth="1"/>
    <col min="16143" max="16143" width="3.88671875" style="2" customWidth="1"/>
    <col min="16144" max="16144" width="16.109375" style="2" customWidth="1"/>
    <col min="16145" max="16145" width="3.44140625" style="2" customWidth="1"/>
    <col min="16146" max="16146" width="15.33203125" style="2" customWidth="1"/>
    <col min="16147" max="16147" width="3.5546875" style="2" customWidth="1"/>
    <col min="16148" max="16148" width="15.6640625" style="2" customWidth="1"/>
    <col min="16149" max="16149" width="3.6640625" style="2" customWidth="1"/>
    <col min="16150" max="16150" width="15.6640625" style="2" customWidth="1"/>
    <col min="16151" max="16384" width="9.109375" style="2"/>
  </cols>
  <sheetData>
    <row r="1" spans="1:24" ht="15.6">
      <c r="A1" s="361" t="s">
        <v>576</v>
      </c>
    </row>
    <row r="2" spans="1:24" ht="15.6">
      <c r="A2" s="361" t="s">
        <v>574</v>
      </c>
    </row>
    <row r="5" spans="1:24">
      <c r="A5" s="20"/>
      <c r="B5" s="20"/>
      <c r="C5" s="20"/>
      <c r="D5" s="21"/>
      <c r="E5" s="21"/>
      <c r="F5" s="22"/>
      <c r="G5" s="20"/>
      <c r="H5" s="21"/>
      <c r="I5" s="22"/>
      <c r="J5" s="22"/>
      <c r="K5" s="22"/>
      <c r="L5" s="23"/>
      <c r="M5" s="23"/>
      <c r="N5" s="23"/>
      <c r="O5" s="22"/>
      <c r="P5" s="23"/>
      <c r="Q5" s="23"/>
      <c r="R5" s="23"/>
      <c r="S5" s="20"/>
      <c r="T5" s="23"/>
      <c r="U5" s="23"/>
      <c r="V5" s="23"/>
      <c r="W5" s="20"/>
      <c r="X5" s="20"/>
    </row>
    <row r="6" spans="1:24" s="117" customFormat="1">
      <c r="A6" s="19" t="s">
        <v>267</v>
      </c>
      <c r="D6" s="118"/>
      <c r="E6" s="118"/>
      <c r="F6" s="119"/>
      <c r="H6" s="118"/>
      <c r="I6" s="119"/>
      <c r="J6" s="119"/>
      <c r="K6" s="119"/>
      <c r="L6" s="120"/>
      <c r="M6" s="120"/>
      <c r="N6" s="120"/>
      <c r="O6" s="119"/>
      <c r="P6" s="120"/>
      <c r="Q6" s="120"/>
      <c r="R6" s="120"/>
      <c r="T6" s="120"/>
      <c r="U6" s="120"/>
      <c r="V6" s="120"/>
    </row>
    <row r="7" spans="1:24" s="117" customFormat="1">
      <c r="A7" s="19"/>
      <c r="D7" s="118"/>
      <c r="E7" s="118"/>
      <c r="F7" s="119"/>
      <c r="H7" s="118"/>
      <c r="I7" s="119"/>
      <c r="J7" s="119"/>
      <c r="K7" s="119"/>
      <c r="L7" s="120"/>
      <c r="M7" s="120"/>
      <c r="N7" s="120"/>
      <c r="O7" s="119"/>
      <c r="P7" s="120"/>
      <c r="Q7" s="120"/>
      <c r="R7" s="120"/>
      <c r="T7" s="120"/>
      <c r="U7" s="120"/>
      <c r="V7" s="120"/>
    </row>
    <row r="8" spans="1:24">
      <c r="D8" s="3">
        <v>2014</v>
      </c>
      <c r="E8" s="26"/>
      <c r="F8" s="3">
        <v>2014</v>
      </c>
      <c r="H8" s="3">
        <v>2015</v>
      </c>
      <c r="J8" s="3">
        <v>2015</v>
      </c>
      <c r="L8" s="3">
        <v>2016</v>
      </c>
      <c r="M8" s="26"/>
      <c r="N8" s="3">
        <v>2016</v>
      </c>
      <c r="P8" s="3">
        <v>2017</v>
      </c>
      <c r="Q8" s="26"/>
      <c r="R8" s="3">
        <v>2017</v>
      </c>
      <c r="T8" s="3">
        <v>2018</v>
      </c>
      <c r="U8" s="26"/>
      <c r="V8" s="3">
        <v>2018</v>
      </c>
      <c r="X8" s="30"/>
    </row>
    <row r="9" spans="1:24" ht="39.6">
      <c r="A9" s="4" t="s">
        <v>13</v>
      </c>
      <c r="B9" s="18" t="s">
        <v>17</v>
      </c>
      <c r="D9" s="5" t="s">
        <v>14</v>
      </c>
      <c r="E9" s="6"/>
      <c r="F9" s="5" t="s">
        <v>14</v>
      </c>
      <c r="H9" s="5" t="s">
        <v>14</v>
      </c>
      <c r="J9" s="5" t="s">
        <v>14</v>
      </c>
      <c r="L9" s="5" t="s">
        <v>14</v>
      </c>
      <c r="M9" s="6"/>
      <c r="N9" s="5" t="s">
        <v>14</v>
      </c>
      <c r="P9" s="5" t="s">
        <v>14</v>
      </c>
      <c r="Q9" s="6"/>
      <c r="R9" s="5" t="s">
        <v>14</v>
      </c>
      <c r="T9" s="5" t="s">
        <v>14</v>
      </c>
      <c r="U9" s="6"/>
      <c r="V9" s="5" t="s">
        <v>14</v>
      </c>
      <c r="X9" s="31" t="s">
        <v>117</v>
      </c>
    </row>
    <row r="10" spans="1:24">
      <c r="A10" s="4"/>
      <c r="B10" s="4"/>
      <c r="D10" s="6"/>
      <c r="E10" s="6"/>
      <c r="H10" s="6"/>
      <c r="L10" s="6"/>
      <c r="M10" s="6"/>
      <c r="N10" s="6"/>
      <c r="P10" s="6"/>
      <c r="Q10" s="6"/>
      <c r="R10" s="6"/>
      <c r="T10" s="6"/>
      <c r="U10" s="6"/>
      <c r="V10" s="6"/>
    </row>
    <row r="11" spans="1:24" ht="14.4">
      <c r="A11" s="10" t="s">
        <v>0</v>
      </c>
      <c r="B11" s="1" t="s">
        <v>18</v>
      </c>
      <c r="C11" s="126">
        <v>1</v>
      </c>
      <c r="D11" s="16">
        <v>0</v>
      </c>
      <c r="E11" s="113"/>
      <c r="F11" s="28">
        <v>0</v>
      </c>
      <c r="G11" s="126"/>
      <c r="H11" s="16">
        <v>0</v>
      </c>
      <c r="I11" s="8"/>
      <c r="J11" s="28">
        <v>0</v>
      </c>
      <c r="K11" s="8"/>
      <c r="L11" s="17">
        <v>0.1</v>
      </c>
      <c r="M11" s="27"/>
      <c r="N11" s="29">
        <v>13886.460000000001</v>
      </c>
      <c r="O11" s="8"/>
      <c r="P11" s="17">
        <v>0.1</v>
      </c>
      <c r="Q11" s="27"/>
      <c r="R11" s="29">
        <v>14303.053800000002</v>
      </c>
      <c r="T11" s="17">
        <v>0.1</v>
      </c>
      <c r="U11" s="27"/>
      <c r="V11" s="29">
        <v>14732.145413999999</v>
      </c>
      <c r="X11" s="30" t="s">
        <v>113</v>
      </c>
    </row>
    <row r="12" spans="1:24" ht="14.4">
      <c r="A12" s="10" t="s">
        <v>1</v>
      </c>
      <c r="B12" s="1" t="s">
        <v>19</v>
      </c>
      <c r="C12" s="126">
        <v>2</v>
      </c>
      <c r="D12" s="16">
        <v>0</v>
      </c>
      <c r="E12" s="113"/>
      <c r="F12" s="28">
        <v>0</v>
      </c>
      <c r="G12" s="126"/>
      <c r="H12" s="16">
        <v>0</v>
      </c>
      <c r="I12" s="8"/>
      <c r="J12" s="28">
        <v>0</v>
      </c>
      <c r="K12" s="8"/>
      <c r="L12" s="17">
        <v>0</v>
      </c>
      <c r="M12" s="27"/>
      <c r="N12" s="29">
        <v>0</v>
      </c>
      <c r="O12" s="8"/>
      <c r="P12" s="17">
        <v>0.2</v>
      </c>
      <c r="Q12" s="27"/>
      <c r="R12" s="29">
        <v>21105.544600000005</v>
      </c>
      <c r="T12" s="17">
        <v>0.2</v>
      </c>
      <c r="U12" s="27"/>
      <c r="V12" s="29">
        <v>21738.710938000004</v>
      </c>
      <c r="X12" s="30" t="s">
        <v>115</v>
      </c>
    </row>
    <row r="13" spans="1:24" ht="14.4">
      <c r="A13" s="10" t="s">
        <v>2</v>
      </c>
      <c r="B13" s="1" t="s">
        <v>19</v>
      </c>
      <c r="C13" s="126">
        <v>2</v>
      </c>
      <c r="D13" s="16">
        <v>0</v>
      </c>
      <c r="E13" s="113"/>
      <c r="F13" s="28">
        <v>0</v>
      </c>
      <c r="G13" s="126"/>
      <c r="H13" s="16">
        <v>0</v>
      </c>
      <c r="I13" s="8"/>
      <c r="J13" s="28">
        <v>0</v>
      </c>
      <c r="K13" s="8"/>
      <c r="L13" s="17">
        <v>0</v>
      </c>
      <c r="M13" s="27"/>
      <c r="N13" s="29">
        <v>0</v>
      </c>
      <c r="O13" s="8"/>
      <c r="P13" s="17">
        <v>0.1</v>
      </c>
      <c r="Q13" s="27"/>
      <c r="R13" s="29">
        <v>12354.394801800001</v>
      </c>
      <c r="T13" s="17">
        <v>0.2</v>
      </c>
      <c r="U13" s="27"/>
      <c r="V13" s="29">
        <v>25450.053291707998</v>
      </c>
      <c r="X13" s="30" t="s">
        <v>114</v>
      </c>
    </row>
    <row r="14" spans="1:24" ht="14.4">
      <c r="A14" s="10" t="s">
        <v>281</v>
      </c>
      <c r="B14" s="1" t="s">
        <v>19</v>
      </c>
      <c r="C14" s="126">
        <v>2</v>
      </c>
      <c r="D14" s="16">
        <v>0</v>
      </c>
      <c r="E14" s="113"/>
      <c r="F14" s="28">
        <v>0</v>
      </c>
      <c r="G14" s="126"/>
      <c r="H14" s="16">
        <v>0</v>
      </c>
      <c r="I14" s="8"/>
      <c r="J14" s="28">
        <v>0</v>
      </c>
      <c r="K14" s="8"/>
      <c r="L14" s="17">
        <v>0.1</v>
      </c>
      <c r="M14" s="27"/>
      <c r="N14" s="29">
        <v>10290.73</v>
      </c>
      <c r="O14" s="8"/>
      <c r="P14" s="17">
        <v>0.2</v>
      </c>
      <c r="Q14" s="27"/>
      <c r="R14" s="29">
        <v>21198.9038</v>
      </c>
      <c r="T14" s="17">
        <v>0.2</v>
      </c>
      <c r="U14" s="27"/>
      <c r="V14" s="29">
        <v>21834.870913999999</v>
      </c>
      <c r="X14" s="30" t="s">
        <v>116</v>
      </c>
    </row>
    <row r="15" spans="1:24" ht="14.4">
      <c r="A15" s="10" t="s">
        <v>3</v>
      </c>
      <c r="B15" s="1" t="s">
        <v>18</v>
      </c>
      <c r="C15" s="126">
        <v>1</v>
      </c>
      <c r="D15" s="16">
        <v>0.3</v>
      </c>
      <c r="E15" s="113"/>
      <c r="F15" s="28">
        <v>38601.47883</v>
      </c>
      <c r="G15" s="126"/>
      <c r="H15" s="16">
        <v>0.3</v>
      </c>
      <c r="I15" s="8"/>
      <c r="J15" s="28">
        <v>39795.339</v>
      </c>
      <c r="K15" s="8"/>
      <c r="L15" s="17">
        <v>0.3</v>
      </c>
      <c r="M15" s="27"/>
      <c r="N15" s="29">
        <v>40989.19917</v>
      </c>
      <c r="O15" s="8"/>
      <c r="P15" s="17">
        <v>0.3</v>
      </c>
      <c r="Q15" s="27"/>
      <c r="R15" s="29">
        <v>42218.875145099999</v>
      </c>
      <c r="T15" s="17">
        <v>0.3</v>
      </c>
      <c r="U15" s="27"/>
      <c r="V15" s="29">
        <v>43485.441399452997</v>
      </c>
      <c r="X15" s="30" t="s">
        <v>113</v>
      </c>
    </row>
    <row r="16" spans="1:24" ht="14.4">
      <c r="A16" s="145" t="s">
        <v>374</v>
      </c>
      <c r="B16" s="1" t="s">
        <v>18</v>
      </c>
      <c r="C16" s="126">
        <v>1</v>
      </c>
      <c r="D16" s="16">
        <v>0.2</v>
      </c>
      <c r="E16" s="113"/>
      <c r="F16" s="28">
        <v>26407.800000000003</v>
      </c>
      <c r="G16" s="126"/>
      <c r="H16" s="16">
        <v>0</v>
      </c>
      <c r="I16" s="8"/>
      <c r="J16" s="28">
        <v>0</v>
      </c>
      <c r="K16" s="8"/>
      <c r="L16" s="17">
        <v>0</v>
      </c>
      <c r="M16" s="27"/>
      <c r="N16" s="29">
        <v>0</v>
      </c>
      <c r="O16" s="8"/>
      <c r="P16" s="17">
        <v>0</v>
      </c>
      <c r="Q16" s="27"/>
      <c r="R16" s="29">
        <v>0</v>
      </c>
      <c r="T16" s="17">
        <v>0</v>
      </c>
      <c r="U16" s="27"/>
      <c r="V16" s="29">
        <v>0</v>
      </c>
      <c r="X16" s="30" t="s">
        <v>113</v>
      </c>
    </row>
    <row r="17" spans="1:24" ht="14.4">
      <c r="A17" s="145" t="s">
        <v>375</v>
      </c>
      <c r="B17" s="1" t="s">
        <v>18</v>
      </c>
      <c r="C17" s="126">
        <v>1</v>
      </c>
      <c r="D17" s="16">
        <v>0.05</v>
      </c>
      <c r="E17" s="113"/>
      <c r="F17" s="28">
        <v>4358.95</v>
      </c>
      <c r="G17" s="126"/>
      <c r="H17" s="16">
        <v>0</v>
      </c>
      <c r="I17" s="8"/>
      <c r="J17" s="28">
        <v>0</v>
      </c>
      <c r="K17" s="8"/>
      <c r="L17" s="17">
        <v>0</v>
      </c>
      <c r="M17" s="27"/>
      <c r="N17" s="29">
        <v>0</v>
      </c>
      <c r="O17" s="8"/>
      <c r="P17" s="17">
        <v>0</v>
      </c>
      <c r="Q17" s="27"/>
      <c r="R17" s="29">
        <v>0</v>
      </c>
      <c r="T17" s="17">
        <v>0</v>
      </c>
      <c r="U17" s="27"/>
      <c r="V17" s="29">
        <v>0</v>
      </c>
      <c r="X17" s="30" t="s">
        <v>113</v>
      </c>
    </row>
    <row r="18" spans="1:24" ht="14.4">
      <c r="A18" s="10" t="s">
        <v>4</v>
      </c>
      <c r="B18" s="1" t="s">
        <v>18</v>
      </c>
      <c r="C18" s="126">
        <v>1</v>
      </c>
      <c r="D18" s="16">
        <v>0</v>
      </c>
      <c r="E18" s="113"/>
      <c r="F18" s="28">
        <v>0</v>
      </c>
      <c r="G18" s="126"/>
      <c r="H18" s="16">
        <v>0</v>
      </c>
      <c r="I18" s="8"/>
      <c r="J18" s="28">
        <v>0</v>
      </c>
      <c r="K18" s="8"/>
      <c r="L18" s="17">
        <v>0</v>
      </c>
      <c r="M18" s="27"/>
      <c r="N18" s="29">
        <v>0</v>
      </c>
      <c r="O18" s="8"/>
      <c r="P18" s="17">
        <v>0.1</v>
      </c>
      <c r="Q18" s="27"/>
      <c r="R18" s="29">
        <v>12294.239650000001</v>
      </c>
      <c r="T18" s="17">
        <v>0.1</v>
      </c>
      <c r="U18" s="27"/>
      <c r="V18" s="29">
        <v>12663.066839500001</v>
      </c>
      <c r="X18" s="30" t="s">
        <v>113</v>
      </c>
    </row>
    <row r="19" spans="1:24" ht="14.4">
      <c r="A19" s="10" t="s">
        <v>5</v>
      </c>
      <c r="B19" s="1" t="s">
        <v>18</v>
      </c>
      <c r="C19" s="126">
        <v>1</v>
      </c>
      <c r="D19" s="16">
        <v>0</v>
      </c>
      <c r="E19" s="113"/>
      <c r="F19" s="28">
        <v>0</v>
      </c>
      <c r="G19" s="126"/>
      <c r="H19" s="16">
        <v>0</v>
      </c>
      <c r="I19" s="8"/>
      <c r="J19" s="28">
        <v>0</v>
      </c>
      <c r="K19" s="8"/>
      <c r="L19" s="17">
        <v>0</v>
      </c>
      <c r="M19" s="27"/>
      <c r="N19" s="29">
        <v>0</v>
      </c>
      <c r="O19" s="8"/>
      <c r="P19" s="17">
        <v>0.2</v>
      </c>
      <c r="Q19" s="27"/>
      <c r="R19" s="29">
        <v>20301.382400000002</v>
      </c>
      <c r="T19" s="17">
        <v>0.2</v>
      </c>
      <c r="U19" s="27"/>
      <c r="V19" s="29">
        <v>20910.423871999999</v>
      </c>
      <c r="X19" s="30" t="s">
        <v>113</v>
      </c>
    </row>
    <row r="20" spans="1:24" ht="14.4">
      <c r="A20" s="10" t="s">
        <v>6</v>
      </c>
      <c r="B20" s="1" t="s">
        <v>18</v>
      </c>
      <c r="C20" s="126">
        <v>1</v>
      </c>
      <c r="D20" s="16">
        <v>0</v>
      </c>
      <c r="E20" s="113"/>
      <c r="F20" s="28">
        <v>0</v>
      </c>
      <c r="G20" s="126"/>
      <c r="H20" s="16">
        <v>0</v>
      </c>
      <c r="I20" s="8"/>
      <c r="J20" s="28">
        <v>0</v>
      </c>
      <c r="K20" s="8"/>
      <c r="L20" s="17">
        <v>0.4</v>
      </c>
      <c r="M20" s="27"/>
      <c r="N20" s="29">
        <v>39964</v>
      </c>
      <c r="O20" s="8"/>
      <c r="P20" s="17">
        <v>0.4</v>
      </c>
      <c r="Q20" s="27"/>
      <c r="R20" s="29">
        <v>41162.920000000006</v>
      </c>
      <c r="T20" s="17">
        <v>0.4</v>
      </c>
      <c r="U20" s="27"/>
      <c r="V20" s="29">
        <v>42397.8076</v>
      </c>
      <c r="X20" s="30" t="s">
        <v>119</v>
      </c>
    </row>
    <row r="21" spans="1:24" ht="14.4">
      <c r="A21" s="10" t="s">
        <v>7</v>
      </c>
      <c r="B21" s="1" t="s">
        <v>18</v>
      </c>
      <c r="C21" s="126">
        <v>1</v>
      </c>
      <c r="D21" s="16">
        <v>0.25</v>
      </c>
      <c r="E21" s="113"/>
      <c r="F21" s="28">
        <v>23372.210625</v>
      </c>
      <c r="G21" s="126"/>
      <c r="H21" s="16">
        <v>0.25</v>
      </c>
      <c r="I21" s="8"/>
      <c r="J21" s="28">
        <v>24095.0625</v>
      </c>
      <c r="K21" s="8"/>
      <c r="L21" s="17">
        <v>0.4</v>
      </c>
      <c r="M21" s="27"/>
      <c r="N21" s="29">
        <v>39708.663</v>
      </c>
      <c r="O21" s="8"/>
      <c r="P21" s="17">
        <v>0.4</v>
      </c>
      <c r="Q21" s="27"/>
      <c r="R21" s="29">
        <v>40899.922890000002</v>
      </c>
      <c r="T21" s="17">
        <v>0.4</v>
      </c>
      <c r="U21" s="27"/>
      <c r="V21" s="29">
        <v>42126.920576700002</v>
      </c>
      <c r="X21" s="30" t="s">
        <v>119</v>
      </c>
    </row>
    <row r="22" spans="1:24" ht="14.4">
      <c r="A22" s="10" t="s">
        <v>8</v>
      </c>
      <c r="B22" s="1" t="s">
        <v>19</v>
      </c>
      <c r="C22" s="126">
        <v>2</v>
      </c>
      <c r="D22" s="16">
        <v>0</v>
      </c>
      <c r="E22" s="113"/>
      <c r="F22" s="28">
        <v>0</v>
      </c>
      <c r="G22" s="126"/>
      <c r="H22" s="16">
        <v>0</v>
      </c>
      <c r="I22" s="8"/>
      <c r="J22" s="28">
        <v>0</v>
      </c>
      <c r="K22" s="8"/>
      <c r="L22" s="17">
        <v>0.2</v>
      </c>
      <c r="M22" s="27"/>
      <c r="N22" s="29">
        <v>19961.400000000001</v>
      </c>
      <c r="O22" s="8"/>
      <c r="P22" s="17">
        <v>0.2</v>
      </c>
      <c r="Q22" s="27"/>
      <c r="R22" s="29">
        <v>20560.242000000002</v>
      </c>
      <c r="T22" s="17">
        <v>0.2</v>
      </c>
      <c r="U22" s="27"/>
      <c r="V22" s="29">
        <v>21177.049260000003</v>
      </c>
      <c r="X22" s="30" t="s">
        <v>120</v>
      </c>
    </row>
    <row r="23" spans="1:24" ht="14.4">
      <c r="A23" s="10" t="s">
        <v>9</v>
      </c>
      <c r="B23" s="1" t="s">
        <v>18</v>
      </c>
      <c r="C23" s="126">
        <v>1</v>
      </c>
      <c r="D23" s="16">
        <v>0.1</v>
      </c>
      <c r="E23" s="113"/>
      <c r="F23" s="28">
        <v>15448.724400000001</v>
      </c>
      <c r="G23" s="126"/>
      <c r="H23" s="16">
        <v>0.1</v>
      </c>
      <c r="I23" s="8"/>
      <c r="J23" s="28">
        <v>15926.520000000002</v>
      </c>
      <c r="K23" s="8"/>
      <c r="L23" s="17">
        <v>0.2</v>
      </c>
      <c r="M23" s="27"/>
      <c r="N23" s="29">
        <v>32808.631200000003</v>
      </c>
      <c r="O23" s="8"/>
      <c r="P23" s="17">
        <v>0.2</v>
      </c>
      <c r="Q23" s="27"/>
      <c r="R23" s="29">
        <v>33792.890136000002</v>
      </c>
      <c r="T23" s="17">
        <v>0.2</v>
      </c>
      <c r="U23" s="27"/>
      <c r="V23" s="29">
        <v>34806.676840079999</v>
      </c>
      <c r="X23" s="30" t="s">
        <v>113</v>
      </c>
    </row>
    <row r="24" spans="1:24" ht="14.4">
      <c r="A24" s="10" t="s">
        <v>10</v>
      </c>
      <c r="B24" s="1" t="s">
        <v>19</v>
      </c>
      <c r="C24" s="126">
        <v>2</v>
      </c>
      <c r="D24" s="16">
        <v>0</v>
      </c>
      <c r="E24" s="113"/>
      <c r="F24" s="28">
        <v>0</v>
      </c>
      <c r="G24" s="126"/>
      <c r="H24" s="16">
        <v>0</v>
      </c>
      <c r="I24" s="8"/>
      <c r="J24" s="28">
        <v>0</v>
      </c>
      <c r="K24" s="8"/>
      <c r="L24" s="17">
        <v>0.05</v>
      </c>
      <c r="M24" s="27"/>
      <c r="N24" s="29">
        <v>8315.8595000000005</v>
      </c>
      <c r="O24" s="8"/>
      <c r="P24" s="17">
        <v>0.05</v>
      </c>
      <c r="Q24" s="27"/>
      <c r="R24" s="29">
        <v>8565.3352849999992</v>
      </c>
      <c r="T24" s="17">
        <v>0.05</v>
      </c>
      <c r="U24" s="27"/>
      <c r="V24" s="29">
        <v>8822.2953435500003</v>
      </c>
      <c r="X24" s="30" t="s">
        <v>113</v>
      </c>
    </row>
    <row r="25" spans="1:24" ht="14.4">
      <c r="A25" s="10" t="s">
        <v>11</v>
      </c>
      <c r="B25" s="1" t="s">
        <v>18</v>
      </c>
      <c r="C25" s="126">
        <v>1</v>
      </c>
      <c r="D25" s="16">
        <v>0</v>
      </c>
      <c r="E25" s="113"/>
      <c r="F25" s="28">
        <v>0</v>
      </c>
      <c r="G25" s="126"/>
      <c r="H25" s="16">
        <v>0</v>
      </c>
      <c r="I25" s="8"/>
      <c r="J25" s="28">
        <v>0</v>
      </c>
      <c r="K25" s="8"/>
      <c r="L25" s="17">
        <v>0.05</v>
      </c>
      <c r="M25" s="27"/>
      <c r="N25" s="29">
        <v>6710.9670599999999</v>
      </c>
      <c r="O25" s="8"/>
      <c r="P25" s="17">
        <v>0.05</v>
      </c>
      <c r="Q25" s="27"/>
      <c r="R25" s="29">
        <v>6912.2960718000004</v>
      </c>
      <c r="T25" s="17">
        <v>0.05</v>
      </c>
      <c r="U25" s="27"/>
      <c r="V25" s="29">
        <v>7119.6649539540003</v>
      </c>
      <c r="X25" s="30" t="s">
        <v>118</v>
      </c>
    </row>
    <row r="26" spans="1:24" ht="14.4">
      <c r="A26" s="10" t="s">
        <v>12</v>
      </c>
      <c r="B26" s="1" t="s">
        <v>18</v>
      </c>
      <c r="C26" s="126">
        <v>1</v>
      </c>
      <c r="D26" s="16">
        <v>0</v>
      </c>
      <c r="E26" s="113"/>
      <c r="F26" s="28">
        <v>17766.859499999999</v>
      </c>
      <c r="G26" s="126"/>
      <c r="H26" s="16">
        <v>0.15</v>
      </c>
      <c r="I26" s="8"/>
      <c r="J26" s="28">
        <v>18316.349999999999</v>
      </c>
      <c r="K26" s="8"/>
      <c r="L26" s="17">
        <v>0.15</v>
      </c>
      <c r="M26" s="27"/>
      <c r="N26" s="29">
        <v>18865.840499999998</v>
      </c>
      <c r="O26" s="8"/>
      <c r="P26" s="17">
        <v>0.15</v>
      </c>
      <c r="Q26" s="27"/>
      <c r="R26" s="29">
        <v>19431.815715000001</v>
      </c>
      <c r="T26" s="17">
        <v>0.15</v>
      </c>
      <c r="U26" s="27"/>
      <c r="V26" s="29">
        <v>20014.770186449998</v>
      </c>
      <c r="X26" s="30" t="s">
        <v>126</v>
      </c>
    </row>
    <row r="27" spans="1:24" ht="14.4">
      <c r="A27" s="10"/>
      <c r="B27" s="10"/>
      <c r="D27" s="113"/>
      <c r="E27" s="113"/>
      <c r="F27" s="114"/>
      <c r="H27" s="113"/>
      <c r="I27" s="8"/>
      <c r="J27" s="114"/>
      <c r="K27" s="8"/>
      <c r="L27" s="27"/>
      <c r="M27" s="27"/>
      <c r="N27" s="115"/>
      <c r="O27" s="8"/>
      <c r="P27" s="27"/>
      <c r="Q27" s="27"/>
      <c r="R27" s="115"/>
      <c r="T27" s="27"/>
      <c r="U27" s="27"/>
      <c r="V27" s="115"/>
      <c r="X27" s="116"/>
    </row>
    <row r="28" spans="1:24" ht="15" thickBot="1">
      <c r="A28" s="19" t="s">
        <v>266</v>
      </c>
      <c r="B28" s="10"/>
      <c r="D28" s="121"/>
      <c r="E28" s="144"/>
      <c r="F28" s="122">
        <f>SUM(F11:F27)</f>
        <v>125956.02335500001</v>
      </c>
      <c r="H28" s="121"/>
      <c r="I28" s="122"/>
      <c r="J28" s="122">
        <f>SUM(J11:J27)</f>
        <v>98133.271500000003</v>
      </c>
      <c r="K28" s="122"/>
      <c r="L28" s="123"/>
      <c r="M28" s="123"/>
      <c r="N28" s="122">
        <f>SUM(N11:N27)</f>
        <v>231501.75042999999</v>
      </c>
      <c r="O28" s="122"/>
      <c r="P28" s="123"/>
      <c r="Q28" s="123"/>
      <c r="R28" s="122">
        <f>SUM(R11:R27)</f>
        <v>315101.81629469997</v>
      </c>
      <c r="S28" s="124"/>
      <c r="T28" s="123"/>
      <c r="U28" s="123"/>
      <c r="V28" s="122">
        <f>SUM(V11:V27)</f>
        <v>337279.897429395</v>
      </c>
      <c r="X28" s="116"/>
    </row>
    <row r="29" spans="1:24" ht="15" thickTop="1">
      <c r="A29" s="10"/>
      <c r="B29" s="10"/>
      <c r="D29" s="113"/>
      <c r="E29" s="113"/>
      <c r="F29" s="114"/>
      <c r="H29" s="113"/>
      <c r="I29" s="8"/>
      <c r="J29" s="114"/>
      <c r="K29" s="8"/>
      <c r="L29" s="27"/>
      <c r="M29" s="27"/>
      <c r="N29" s="115"/>
      <c r="O29" s="8"/>
      <c r="P29" s="27"/>
      <c r="Q29" s="27"/>
      <c r="R29" s="115"/>
      <c r="T29" s="27"/>
      <c r="U29" s="27"/>
      <c r="V29" s="115"/>
      <c r="X29" s="116"/>
    </row>
    <row r="30" spans="1:24">
      <c r="A30" s="20"/>
      <c r="B30" s="20"/>
      <c r="C30" s="20"/>
      <c r="D30" s="21"/>
      <c r="E30" s="21"/>
      <c r="F30" s="22"/>
      <c r="G30" s="20"/>
      <c r="H30" s="21"/>
      <c r="I30" s="22"/>
      <c r="J30" s="22"/>
      <c r="K30" s="22"/>
      <c r="L30" s="23"/>
      <c r="M30" s="23"/>
      <c r="N30" s="23"/>
      <c r="O30" s="22"/>
      <c r="P30" s="23"/>
      <c r="Q30" s="23"/>
      <c r="R30" s="23"/>
      <c r="S30" s="20"/>
      <c r="T30" s="23"/>
      <c r="U30" s="23"/>
      <c r="V30" s="23"/>
      <c r="W30" s="20"/>
      <c r="X30" s="20"/>
    </row>
    <row r="31" spans="1:24">
      <c r="A31" s="19" t="s">
        <v>123</v>
      </c>
      <c r="D31" s="7"/>
      <c r="E31" s="7"/>
      <c r="F31" s="8"/>
      <c r="H31" s="7"/>
      <c r="I31" s="8"/>
      <c r="J31" s="8"/>
      <c r="K31" s="8"/>
      <c r="L31" s="9"/>
      <c r="M31" s="9"/>
      <c r="N31" s="9"/>
      <c r="O31" s="8"/>
      <c r="P31" s="9"/>
      <c r="Q31" s="9"/>
      <c r="R31" s="9"/>
      <c r="T31" s="9"/>
      <c r="U31" s="9"/>
      <c r="V31" s="9"/>
    </row>
    <row r="33" spans="1:27" ht="14.4">
      <c r="A33" s="2" t="s">
        <v>282</v>
      </c>
      <c r="B33" s="1" t="s">
        <v>18</v>
      </c>
      <c r="C33" s="126">
        <v>1</v>
      </c>
      <c r="D33" s="16">
        <v>0.1</v>
      </c>
      <c r="E33" s="113"/>
      <c r="F33" s="29">
        <v>9488.5399999999991</v>
      </c>
      <c r="G33" s="126"/>
      <c r="H33" s="16">
        <v>0.1</v>
      </c>
      <c r="I33" s="8"/>
      <c r="J33" s="29">
        <v>9782</v>
      </c>
      <c r="K33" s="8"/>
      <c r="L33" s="17">
        <v>0.25</v>
      </c>
      <c r="M33" s="9"/>
      <c r="N33" s="29">
        <v>25188.65</v>
      </c>
      <c r="O33" s="8"/>
      <c r="P33" s="17">
        <v>0.25</v>
      </c>
      <c r="Q33" s="9"/>
      <c r="R33" s="29">
        <v>25944.309500000003</v>
      </c>
      <c r="T33" s="17">
        <v>0.25</v>
      </c>
      <c r="U33" s="9"/>
      <c r="V33" s="29">
        <v>26722.638785000003</v>
      </c>
      <c r="X33" s="30" t="s">
        <v>279</v>
      </c>
      <c r="Z33" s="2" t="s">
        <v>45</v>
      </c>
      <c r="AA33" s="2" t="s">
        <v>45</v>
      </c>
    </row>
    <row r="34" spans="1:27" ht="14.4">
      <c r="A34" s="2" t="s">
        <v>283</v>
      </c>
      <c r="B34" s="1" t="s">
        <v>18</v>
      </c>
      <c r="C34" s="126">
        <v>1</v>
      </c>
      <c r="D34" s="16">
        <v>0.1</v>
      </c>
      <c r="E34" s="113"/>
      <c r="F34" s="29">
        <v>10130.4375</v>
      </c>
      <c r="G34" s="126"/>
      <c r="H34" s="16">
        <v>0.1</v>
      </c>
      <c r="I34" s="8"/>
      <c r="J34" s="29">
        <v>10443.75</v>
      </c>
      <c r="K34" s="8"/>
      <c r="L34" s="17">
        <v>0.2</v>
      </c>
      <c r="M34" s="9"/>
      <c r="N34" s="29">
        <v>21514.125</v>
      </c>
      <c r="O34" s="8"/>
      <c r="P34" s="17">
        <v>0.2</v>
      </c>
      <c r="Q34" s="9"/>
      <c r="R34" s="29">
        <v>22159.548750000002</v>
      </c>
      <c r="T34" s="17">
        <v>0.2</v>
      </c>
      <c r="U34" s="9"/>
      <c r="V34" s="29">
        <v>22824.335212499998</v>
      </c>
      <c r="X34" s="30" t="s">
        <v>278</v>
      </c>
      <c r="Z34" s="2" t="s">
        <v>269</v>
      </c>
      <c r="AA34" s="2" t="s">
        <v>45</v>
      </c>
    </row>
    <row r="35" spans="1:27" ht="14.4">
      <c r="A35" s="2" t="s">
        <v>284</v>
      </c>
      <c r="B35" s="1" t="s">
        <v>18</v>
      </c>
      <c r="C35" s="126">
        <v>1</v>
      </c>
      <c r="D35" s="16">
        <v>0</v>
      </c>
      <c r="E35" s="113"/>
      <c r="F35" s="29">
        <v>0</v>
      </c>
      <c r="G35" s="126"/>
      <c r="H35" s="16">
        <v>0</v>
      </c>
      <c r="I35" s="8"/>
      <c r="J35" s="29">
        <v>0</v>
      </c>
      <c r="K35" s="8"/>
      <c r="L35" s="17">
        <v>0.3</v>
      </c>
      <c r="M35" s="9"/>
      <c r="N35" s="29">
        <v>27791.46</v>
      </c>
      <c r="O35" s="8"/>
      <c r="P35" s="17">
        <v>0.3</v>
      </c>
      <c r="Q35" s="9"/>
      <c r="R35" s="29">
        <v>28625.203799999996</v>
      </c>
      <c r="T35" s="17">
        <v>0.3</v>
      </c>
      <c r="U35" s="9"/>
      <c r="V35" s="29">
        <v>29483.959913999995</v>
      </c>
      <c r="X35" s="30" t="s">
        <v>274</v>
      </c>
      <c r="Y35" s="2" t="s">
        <v>45</v>
      </c>
      <c r="Z35" s="2" t="s">
        <v>45</v>
      </c>
      <c r="AA35" s="2" t="s">
        <v>45</v>
      </c>
    </row>
    <row r="36" spans="1:27" ht="14.4">
      <c r="A36" s="2" t="s">
        <v>285</v>
      </c>
      <c r="B36" s="1" t="s">
        <v>18</v>
      </c>
      <c r="C36" s="126">
        <v>1</v>
      </c>
      <c r="D36" s="16">
        <v>0</v>
      </c>
      <c r="E36" s="113"/>
      <c r="F36" s="29">
        <v>0</v>
      </c>
      <c r="G36" s="126"/>
      <c r="H36" s="16">
        <v>0</v>
      </c>
      <c r="I36" s="8"/>
      <c r="J36" s="29">
        <v>0</v>
      </c>
      <c r="K36" s="8"/>
      <c r="L36" s="17">
        <v>0.3</v>
      </c>
      <c r="M36" s="9"/>
      <c r="N36" s="29">
        <v>25685.125965000003</v>
      </c>
      <c r="O36" s="8"/>
      <c r="P36" s="17">
        <v>0.3</v>
      </c>
      <c r="Q36" s="9"/>
      <c r="R36" s="29">
        <v>26455.679743949997</v>
      </c>
      <c r="T36" s="17">
        <v>0.3</v>
      </c>
      <c r="U36" s="9"/>
      <c r="V36" s="29">
        <v>27249.350136268498</v>
      </c>
      <c r="X36" s="30" t="s">
        <v>270</v>
      </c>
      <c r="Y36" s="24" t="s">
        <v>45</v>
      </c>
      <c r="Z36" s="2" t="s">
        <v>45</v>
      </c>
      <c r="AA36" s="2" t="s">
        <v>45</v>
      </c>
    </row>
    <row r="37" spans="1:27" ht="14.4">
      <c r="A37" s="2" t="s">
        <v>286</v>
      </c>
      <c r="B37" s="1" t="s">
        <v>18</v>
      </c>
      <c r="C37" s="126">
        <v>1</v>
      </c>
      <c r="D37" s="16">
        <v>0.1</v>
      </c>
      <c r="E37" s="113"/>
      <c r="F37" s="29">
        <v>7908.3062099999997</v>
      </c>
      <c r="G37" s="126"/>
      <c r="H37" s="16">
        <v>0.1</v>
      </c>
      <c r="I37" s="8"/>
      <c r="J37" s="29">
        <v>8152.893</v>
      </c>
      <c r="K37" s="8"/>
      <c r="L37" s="17">
        <v>0.9</v>
      </c>
      <c r="M37" s="9"/>
      <c r="N37" s="29">
        <v>75577.318109999993</v>
      </c>
      <c r="O37" s="8"/>
      <c r="P37" s="17">
        <v>0.9</v>
      </c>
      <c r="Q37" s="9"/>
      <c r="R37" s="29">
        <v>77844.6376533</v>
      </c>
      <c r="T37" s="17">
        <v>0.9</v>
      </c>
      <c r="U37" s="9"/>
      <c r="V37" s="29">
        <v>80179.976782899001</v>
      </c>
      <c r="X37" s="30" t="s">
        <v>276</v>
      </c>
      <c r="Z37" s="2" t="s">
        <v>45</v>
      </c>
      <c r="AA37" s="2" t="s">
        <v>45</v>
      </c>
    </row>
    <row r="38" spans="1:27" ht="14.4">
      <c r="A38" s="2" t="s">
        <v>287</v>
      </c>
      <c r="B38" s="1" t="s">
        <v>18</v>
      </c>
      <c r="C38" s="126">
        <v>1</v>
      </c>
      <c r="D38" s="16">
        <v>0</v>
      </c>
      <c r="E38" s="113"/>
      <c r="F38" s="29">
        <v>0</v>
      </c>
      <c r="G38" s="126"/>
      <c r="H38" s="16">
        <v>0</v>
      </c>
      <c r="I38" s="8"/>
      <c r="J38" s="29">
        <v>0</v>
      </c>
      <c r="K38" s="8"/>
      <c r="L38" s="17">
        <v>0.2</v>
      </c>
      <c r="M38" s="9"/>
      <c r="N38" s="29">
        <v>22232.545880000001</v>
      </c>
      <c r="O38" s="8"/>
      <c r="P38" s="17">
        <v>0.2</v>
      </c>
      <c r="Q38" s="9"/>
      <c r="R38" s="29">
        <v>22899.5222564</v>
      </c>
      <c r="T38" s="17">
        <v>0.2</v>
      </c>
      <c r="U38" s="9"/>
      <c r="V38" s="29">
        <v>23586.507924092002</v>
      </c>
      <c r="X38" s="30" t="s">
        <v>272</v>
      </c>
      <c r="Z38" s="2" t="s">
        <v>45</v>
      </c>
      <c r="AA38" s="2" t="s">
        <v>269</v>
      </c>
    </row>
    <row r="39" spans="1:27" ht="14.4">
      <c r="A39" s="2" t="s">
        <v>288</v>
      </c>
      <c r="B39" s="1" t="s">
        <v>18</v>
      </c>
      <c r="C39" s="126">
        <v>1</v>
      </c>
      <c r="D39" s="16">
        <v>0.1</v>
      </c>
      <c r="E39" s="113"/>
      <c r="F39" s="29">
        <v>9105.1019099999994</v>
      </c>
      <c r="G39" s="126"/>
      <c r="H39" s="16">
        <v>0.1</v>
      </c>
      <c r="I39" s="8"/>
      <c r="J39" s="29">
        <v>9386.7029999999995</v>
      </c>
      <c r="K39" s="8"/>
      <c r="L39" s="17">
        <v>0.2</v>
      </c>
      <c r="M39" s="9"/>
      <c r="N39" s="29">
        <v>19336.608179999999</v>
      </c>
      <c r="O39" s="8"/>
      <c r="P39" s="17">
        <v>0.2</v>
      </c>
      <c r="Q39" s="9"/>
      <c r="R39" s="29">
        <v>19916.7064254</v>
      </c>
      <c r="T39" s="17">
        <v>0.2</v>
      </c>
      <c r="U39" s="9"/>
      <c r="V39" s="29">
        <v>20514.207618162003</v>
      </c>
      <c r="X39" s="30" t="s">
        <v>280</v>
      </c>
      <c r="Z39" s="2" t="s">
        <v>45</v>
      </c>
      <c r="AA39" s="2" t="s">
        <v>45</v>
      </c>
    </row>
    <row r="40" spans="1:27" ht="14.4">
      <c r="A40" s="2" t="s">
        <v>289</v>
      </c>
      <c r="B40" s="1" t="s">
        <v>18</v>
      </c>
      <c r="C40" s="126">
        <v>1</v>
      </c>
      <c r="D40" s="16">
        <v>0</v>
      </c>
      <c r="E40" s="113"/>
      <c r="F40" s="29">
        <v>0</v>
      </c>
      <c r="G40" s="126"/>
      <c r="H40" s="16">
        <v>0</v>
      </c>
      <c r="I40" s="8"/>
      <c r="J40" s="29">
        <v>0</v>
      </c>
      <c r="K40" s="8"/>
      <c r="L40" s="17">
        <v>0.2</v>
      </c>
      <c r="M40" s="9"/>
      <c r="N40" s="29">
        <v>17476.199520000002</v>
      </c>
      <c r="O40" s="8"/>
      <c r="P40" s="17">
        <v>0.2</v>
      </c>
      <c r="Q40" s="9"/>
      <c r="R40" s="29">
        <v>18000.485505600001</v>
      </c>
      <c r="T40" s="17">
        <v>0.2</v>
      </c>
      <c r="U40" s="9"/>
      <c r="V40" s="29">
        <v>18540.500070768001</v>
      </c>
      <c r="X40" s="30" t="s">
        <v>277</v>
      </c>
      <c r="Z40" s="2" t="s">
        <v>45</v>
      </c>
      <c r="AA40" s="2" t="s">
        <v>45</v>
      </c>
    </row>
    <row r="41" spans="1:27" ht="14.4">
      <c r="A41" s="2" t="s">
        <v>290</v>
      </c>
      <c r="B41" s="1" t="s">
        <v>18</v>
      </c>
      <c r="C41" s="126">
        <v>1</v>
      </c>
      <c r="D41" s="16">
        <v>0</v>
      </c>
      <c r="E41" s="113"/>
      <c r="F41" s="29">
        <v>0</v>
      </c>
      <c r="G41" s="126"/>
      <c r="H41" s="16">
        <v>0</v>
      </c>
      <c r="I41" s="8"/>
      <c r="J41" s="29">
        <v>0</v>
      </c>
      <c r="K41" s="8"/>
      <c r="L41" s="17">
        <v>0.5</v>
      </c>
      <c r="M41" s="9"/>
      <c r="N41" s="29">
        <v>53906.131500000003</v>
      </c>
      <c r="O41" s="8"/>
      <c r="P41" s="17">
        <v>0.5</v>
      </c>
      <c r="Q41" s="9"/>
      <c r="R41" s="29">
        <v>55523.315445</v>
      </c>
      <c r="T41" s="17">
        <v>0.5</v>
      </c>
      <c r="U41" s="9"/>
      <c r="V41" s="29">
        <v>57189.01490835</v>
      </c>
      <c r="X41" s="30" t="s">
        <v>271</v>
      </c>
      <c r="Z41" s="2" t="s">
        <v>45</v>
      </c>
      <c r="AA41" s="2" t="s">
        <v>45</v>
      </c>
    </row>
    <row r="42" spans="1:27" ht="14.4">
      <c r="A42" s="2" t="s">
        <v>291</v>
      </c>
      <c r="B42" s="1" t="s">
        <v>18</v>
      </c>
      <c r="C42" s="126">
        <v>1</v>
      </c>
      <c r="D42" s="16">
        <v>0.1</v>
      </c>
      <c r="E42" s="113"/>
      <c r="F42" s="29">
        <v>9477.6760000000013</v>
      </c>
      <c r="G42" s="126"/>
      <c r="H42" s="16">
        <v>0.1</v>
      </c>
      <c r="I42" s="8"/>
      <c r="J42" s="29">
        <v>9770.8000000000011</v>
      </c>
      <c r="K42" s="8"/>
      <c r="L42" s="17">
        <v>0.6</v>
      </c>
      <c r="M42" s="9"/>
      <c r="N42" s="29">
        <v>60383.544000000002</v>
      </c>
      <c r="O42" s="8"/>
      <c r="P42" s="17">
        <v>0.6</v>
      </c>
      <c r="Q42" s="9"/>
      <c r="R42" s="29">
        <v>62195.050320000002</v>
      </c>
      <c r="T42" s="17">
        <v>0.6</v>
      </c>
      <c r="U42" s="9"/>
      <c r="V42" s="29">
        <v>64060.901829599999</v>
      </c>
      <c r="X42" s="30" t="s">
        <v>273</v>
      </c>
      <c r="Y42" s="24" t="s">
        <v>45</v>
      </c>
      <c r="Z42" s="2" t="s">
        <v>45</v>
      </c>
      <c r="AA42" s="2" t="s">
        <v>45</v>
      </c>
    </row>
    <row r="43" spans="1:27">
      <c r="D43" s="7"/>
      <c r="E43" s="7"/>
      <c r="F43" s="8"/>
      <c r="H43" s="7"/>
      <c r="I43" s="8"/>
      <c r="J43" s="8"/>
      <c r="K43" s="8"/>
      <c r="L43" s="9"/>
      <c r="M43" s="9"/>
      <c r="N43" s="9"/>
      <c r="O43" s="8"/>
      <c r="P43" s="9"/>
      <c r="Q43" s="9"/>
      <c r="R43" s="9"/>
      <c r="T43" s="9"/>
      <c r="U43" s="9"/>
      <c r="V43" s="9"/>
    </row>
    <row r="44" spans="1:27" ht="13.8" thickBot="1">
      <c r="A44" s="19" t="s">
        <v>265</v>
      </c>
      <c r="B44" s="19"/>
      <c r="C44" s="19"/>
      <c r="D44" s="121"/>
      <c r="E44" s="144"/>
      <c r="F44" s="122">
        <f>SUM(F33:F42)</f>
        <v>46110.06162</v>
      </c>
      <c r="G44" s="19"/>
      <c r="H44" s="121"/>
      <c r="I44" s="122"/>
      <c r="J44" s="122">
        <f>SUM(J33:J42)</f>
        <v>47536.146000000001</v>
      </c>
      <c r="K44" s="122"/>
      <c r="L44" s="123"/>
      <c r="M44" s="123"/>
      <c r="N44" s="122">
        <f>SUM(N33:N42)</f>
        <v>349091.708155</v>
      </c>
      <c r="O44" s="122"/>
      <c r="P44" s="123"/>
      <c r="Q44" s="123"/>
      <c r="R44" s="122">
        <f>SUM(R33:R42)</f>
        <v>359564.45939964999</v>
      </c>
      <c r="S44" s="124"/>
      <c r="T44" s="123"/>
      <c r="U44" s="123"/>
      <c r="V44" s="122">
        <f>SUM(V33:V42)</f>
        <v>370351.39318163949</v>
      </c>
      <c r="W44" s="19"/>
      <c r="X44" s="19"/>
    </row>
    <row r="45" spans="1:27" ht="13.8" thickTop="1">
      <c r="D45" s="7"/>
      <c r="E45" s="7"/>
      <c r="F45" s="8"/>
      <c r="H45" s="7"/>
      <c r="I45" s="8"/>
      <c r="J45" s="8"/>
      <c r="K45" s="8"/>
      <c r="L45" s="9"/>
      <c r="M45" s="9"/>
      <c r="N45" s="9"/>
      <c r="O45" s="8"/>
      <c r="P45" s="9"/>
      <c r="Q45" s="9"/>
      <c r="R45" s="9"/>
      <c r="T45" s="9"/>
      <c r="U45" s="9"/>
      <c r="V45" s="9"/>
    </row>
    <row r="46" spans="1:27">
      <c r="A46" s="20"/>
      <c r="B46" s="20"/>
      <c r="C46" s="20"/>
      <c r="D46" s="21"/>
      <c r="E46" s="21"/>
      <c r="F46" s="22"/>
      <c r="G46" s="20"/>
      <c r="H46" s="21"/>
      <c r="I46" s="22"/>
      <c r="J46" s="22"/>
      <c r="K46" s="22"/>
      <c r="L46" s="23"/>
      <c r="M46" s="23"/>
      <c r="N46" s="23"/>
      <c r="O46" s="22"/>
      <c r="P46" s="23"/>
      <c r="Q46" s="23"/>
      <c r="R46" s="23"/>
      <c r="S46" s="20"/>
      <c r="T46" s="23"/>
      <c r="U46" s="23"/>
      <c r="V46" s="23"/>
      <c r="W46" s="20"/>
      <c r="X46" s="20"/>
    </row>
    <row r="47" spans="1:27">
      <c r="A47" s="19" t="s">
        <v>124</v>
      </c>
      <c r="D47" s="7"/>
      <c r="E47" s="7"/>
      <c r="F47" s="8"/>
      <c r="H47" s="7"/>
      <c r="I47" s="8"/>
      <c r="J47" s="8"/>
      <c r="K47" s="8"/>
      <c r="L47" s="9"/>
      <c r="M47" s="9"/>
      <c r="N47" s="9"/>
      <c r="O47" s="8"/>
      <c r="P47" s="9"/>
      <c r="Q47" s="9"/>
      <c r="R47" s="9"/>
      <c r="T47" s="9"/>
      <c r="U47" s="9"/>
      <c r="V47" s="9"/>
    </row>
    <row r="48" spans="1:27">
      <c r="D48" s="7"/>
      <c r="E48" s="7"/>
      <c r="F48" s="8"/>
      <c r="H48" s="7"/>
      <c r="I48" s="8"/>
      <c r="J48" s="8"/>
      <c r="K48" s="8"/>
      <c r="L48" s="9"/>
      <c r="M48" s="9"/>
      <c r="N48" s="9"/>
      <c r="O48" s="8"/>
      <c r="P48" s="9"/>
      <c r="Q48" s="9"/>
      <c r="R48" s="9"/>
      <c r="T48" s="9"/>
      <c r="U48" s="9"/>
      <c r="V48" s="9"/>
    </row>
    <row r="49" spans="1:24" ht="14.4">
      <c r="A49" s="2" t="s">
        <v>282</v>
      </c>
      <c r="B49" s="1" t="s">
        <v>18</v>
      </c>
      <c r="D49" s="28"/>
      <c r="E49" s="114"/>
      <c r="F49" s="29">
        <v>0</v>
      </c>
      <c r="H49" s="28"/>
      <c r="I49" s="8"/>
      <c r="J49" s="29">
        <v>0</v>
      </c>
      <c r="K49" s="8"/>
      <c r="L49" s="17" t="s">
        <v>45</v>
      </c>
      <c r="M49" s="9"/>
      <c r="N49" s="29">
        <v>405000</v>
      </c>
      <c r="O49" s="8"/>
      <c r="P49" s="17" t="s">
        <v>269</v>
      </c>
      <c r="Q49" s="9"/>
      <c r="R49" s="29">
        <v>36000</v>
      </c>
      <c r="T49" s="17" t="s">
        <v>45</v>
      </c>
      <c r="U49" s="9"/>
      <c r="V49" s="29">
        <v>36000</v>
      </c>
      <c r="X49" s="30" t="s">
        <v>121</v>
      </c>
    </row>
    <row r="50" spans="1:24" ht="14.4">
      <c r="A50" s="2" t="s">
        <v>283</v>
      </c>
      <c r="B50" s="1" t="s">
        <v>18</v>
      </c>
      <c r="D50" s="28"/>
      <c r="E50" s="114"/>
      <c r="F50" s="29">
        <v>0</v>
      </c>
      <c r="H50" s="28"/>
      <c r="I50" s="8"/>
      <c r="J50" s="29">
        <v>0</v>
      </c>
      <c r="K50" s="8"/>
      <c r="L50" s="17" t="s">
        <v>45</v>
      </c>
      <c r="M50" s="9"/>
      <c r="N50" s="29">
        <v>15000</v>
      </c>
      <c r="O50" s="8"/>
      <c r="P50" s="17" t="s">
        <v>45</v>
      </c>
      <c r="Q50" s="9"/>
      <c r="R50" s="29">
        <v>0</v>
      </c>
      <c r="T50" s="17"/>
      <c r="U50" s="9"/>
      <c r="V50" s="29">
        <v>0</v>
      </c>
      <c r="X50" s="30" t="s">
        <v>122</v>
      </c>
    </row>
    <row r="51" spans="1:24" ht="14.4">
      <c r="A51" s="2" t="s">
        <v>287</v>
      </c>
      <c r="B51" s="1" t="s">
        <v>18</v>
      </c>
      <c r="D51" s="28"/>
      <c r="E51" s="114"/>
      <c r="F51" s="29">
        <v>0</v>
      </c>
      <c r="H51" s="28"/>
      <c r="I51" s="8"/>
      <c r="J51" s="29">
        <v>0</v>
      </c>
      <c r="K51" s="8"/>
      <c r="L51" s="17" t="s">
        <v>45</v>
      </c>
      <c r="M51" s="9"/>
      <c r="N51" s="29">
        <v>0</v>
      </c>
      <c r="O51" s="8"/>
      <c r="P51" s="17" t="s">
        <v>45</v>
      </c>
      <c r="Q51" s="9"/>
      <c r="R51" s="29">
        <v>0</v>
      </c>
      <c r="T51" s="17"/>
      <c r="U51" s="9"/>
      <c r="V51" s="29">
        <v>0</v>
      </c>
      <c r="X51" s="30" t="s">
        <v>125</v>
      </c>
    </row>
    <row r="52" spans="1:24" ht="14.4">
      <c r="A52" s="2" t="s">
        <v>287</v>
      </c>
      <c r="B52" s="1" t="s">
        <v>18</v>
      </c>
      <c r="D52" s="28"/>
      <c r="E52" s="114"/>
      <c r="F52" s="29">
        <v>0</v>
      </c>
      <c r="H52" s="28"/>
      <c r="I52" s="8"/>
      <c r="J52" s="29">
        <v>0</v>
      </c>
      <c r="K52" s="8"/>
      <c r="L52" s="17" t="s">
        <v>45</v>
      </c>
      <c r="M52" s="9"/>
      <c r="N52" s="29">
        <v>0</v>
      </c>
      <c r="O52" s="8"/>
      <c r="P52" s="17" t="s">
        <v>45</v>
      </c>
      <c r="Q52" s="9"/>
      <c r="R52" s="29">
        <v>0</v>
      </c>
      <c r="T52" s="17" t="s">
        <v>45</v>
      </c>
      <c r="U52" s="9"/>
      <c r="V52" s="29">
        <v>36000</v>
      </c>
      <c r="X52" s="30" t="s">
        <v>121</v>
      </c>
    </row>
    <row r="53" spans="1:24" ht="14.4">
      <c r="A53" s="2" t="s">
        <v>288</v>
      </c>
      <c r="B53" s="1" t="s">
        <v>18</v>
      </c>
      <c r="D53" s="28"/>
      <c r="E53" s="114"/>
      <c r="F53" s="29">
        <v>0</v>
      </c>
      <c r="H53" s="28"/>
      <c r="I53" s="8"/>
      <c r="J53" s="29">
        <v>75000</v>
      </c>
      <c r="K53" s="8"/>
      <c r="L53" s="17" t="s">
        <v>45</v>
      </c>
      <c r="M53" s="9"/>
      <c r="N53" s="29">
        <v>0</v>
      </c>
      <c r="O53" s="8"/>
      <c r="P53" s="17" t="s">
        <v>45</v>
      </c>
      <c r="Q53" s="9"/>
      <c r="R53" s="29">
        <v>0</v>
      </c>
      <c r="T53" s="17" t="s">
        <v>45</v>
      </c>
      <c r="U53" s="9"/>
      <c r="V53" s="29">
        <v>0</v>
      </c>
      <c r="X53" s="30" t="s">
        <v>121</v>
      </c>
    </row>
    <row r="54" spans="1:24">
      <c r="D54" s="7"/>
      <c r="E54" s="7"/>
      <c r="F54" s="8"/>
      <c r="H54" s="7"/>
      <c r="I54" s="8"/>
      <c r="J54" s="8"/>
      <c r="K54" s="8"/>
      <c r="L54" s="9"/>
      <c r="M54" s="9"/>
      <c r="N54" s="9"/>
      <c r="O54" s="8"/>
      <c r="P54" s="9"/>
      <c r="Q54" s="9"/>
      <c r="R54" s="9"/>
      <c r="T54" s="9"/>
      <c r="U54" s="9"/>
      <c r="V54" s="9"/>
    </row>
    <row r="55" spans="1:24" ht="27" thickBot="1">
      <c r="A55" s="125" t="s">
        <v>268</v>
      </c>
      <c r="D55" s="121"/>
      <c r="E55" s="144"/>
      <c r="F55" s="122">
        <f>SUM(F49:F53)</f>
        <v>0</v>
      </c>
      <c r="H55" s="121"/>
      <c r="I55" s="122"/>
      <c r="J55" s="122">
        <f>SUM(J49:J53)</f>
        <v>75000</v>
      </c>
      <c r="K55" s="122"/>
      <c r="L55" s="123"/>
      <c r="M55" s="123"/>
      <c r="N55" s="122">
        <f>SUM(N45:N53)</f>
        <v>420000</v>
      </c>
      <c r="O55" s="122"/>
      <c r="P55" s="123"/>
      <c r="Q55" s="123"/>
      <c r="R55" s="122">
        <f>SUM(R45:R53)</f>
        <v>36000</v>
      </c>
      <c r="S55" s="124"/>
      <c r="T55" s="123"/>
      <c r="U55" s="123"/>
      <c r="V55" s="122">
        <f>SUM(V45:V53)</f>
        <v>72000</v>
      </c>
    </row>
    <row r="56" spans="1:24" ht="13.8" thickTop="1"/>
    <row r="57" spans="1:24" ht="13.8" thickBot="1">
      <c r="A57" s="124" t="s">
        <v>275</v>
      </c>
      <c r="B57" s="124"/>
      <c r="C57" s="128"/>
      <c r="D57" s="124"/>
      <c r="E57" s="128"/>
      <c r="F57" s="122">
        <f>+F55+F44+F28</f>
        <v>172066.08497500001</v>
      </c>
      <c r="G57" s="128"/>
      <c r="H57" s="124"/>
      <c r="I57" s="124"/>
      <c r="J57" s="122">
        <f>+J55+J44+J28</f>
        <v>220669.41750000001</v>
      </c>
      <c r="K57" s="124"/>
      <c r="L57" s="124"/>
      <c r="M57" s="124"/>
      <c r="N57" s="122">
        <f>+N55+N44+N28</f>
        <v>1000593.458585</v>
      </c>
      <c r="O57" s="124"/>
      <c r="P57" s="124"/>
      <c r="Q57" s="124"/>
      <c r="R57" s="122">
        <f>+R55+R44+R28</f>
        <v>710666.27569435001</v>
      </c>
      <c r="S57" s="124"/>
      <c r="T57" s="124"/>
      <c r="U57" s="124"/>
      <c r="V57" s="122">
        <f>+V55+V44+V28</f>
        <v>779631.29061103449</v>
      </c>
    </row>
    <row r="58" spans="1:24" ht="13.8" thickTop="1"/>
    <row r="59" spans="1:24">
      <c r="N59" s="257" t="s">
        <v>45</v>
      </c>
    </row>
    <row r="60" spans="1:24">
      <c r="A60" s="127" t="s">
        <v>451</v>
      </c>
    </row>
    <row r="61" spans="1:24">
      <c r="A61" s="127" t="s">
        <v>452</v>
      </c>
    </row>
    <row r="63" spans="1:24">
      <c r="D63" s="2" t="s">
        <v>499</v>
      </c>
      <c r="F63" s="254">
        <f>+F55</f>
        <v>0</v>
      </c>
      <c r="G63" s="254"/>
      <c r="H63" s="254"/>
      <c r="I63" s="254"/>
      <c r="J63" s="254">
        <f>+J55</f>
        <v>75000</v>
      </c>
      <c r="K63" s="254"/>
      <c r="L63" s="254"/>
      <c r="M63" s="254"/>
      <c r="N63" s="254">
        <f>+N55</f>
        <v>420000</v>
      </c>
      <c r="O63" s="254"/>
      <c r="P63" s="254"/>
      <c r="Q63" s="254"/>
      <c r="R63" s="254">
        <f>+R55</f>
        <v>36000</v>
      </c>
      <c r="S63" s="254"/>
      <c r="T63" s="254"/>
      <c r="U63" s="254"/>
      <c r="V63" s="254">
        <f>+V55</f>
        <v>72000</v>
      </c>
    </row>
    <row r="64" spans="1:24">
      <c r="D64" s="2" t="s">
        <v>500</v>
      </c>
      <c r="F64" s="254">
        <f>+'FPL Loaders 2014-2018'!J18</f>
        <v>227141.63800245849</v>
      </c>
      <c r="G64" s="254"/>
      <c r="H64" s="254"/>
      <c r="I64" s="254"/>
      <c r="J64" s="254">
        <f>+'FPL Loaders 2014-2018'!J35</f>
        <v>191476.60955250001</v>
      </c>
      <c r="K64" s="254"/>
      <c r="L64" s="254"/>
      <c r="M64" s="254"/>
      <c r="N64" s="254">
        <f>+'FPL Loaders 2014-2018'!J52</f>
        <v>702245.58061395376</v>
      </c>
      <c r="O64" s="254"/>
      <c r="P64" s="254"/>
      <c r="Q64" s="254"/>
      <c r="R64" s="254">
        <f>+'FPL Loaders 2014-2018'!J69</f>
        <v>477562.46783327998</v>
      </c>
      <c r="S64" s="254"/>
      <c r="T64" s="254"/>
      <c r="U64" s="254"/>
      <c r="V64" s="312">
        <f>+'FPL Loaders 2014-2018'!J86</f>
        <v>755433.26676617994</v>
      </c>
    </row>
    <row r="65" spans="4:22">
      <c r="D65" s="2" t="s">
        <v>501</v>
      </c>
      <c r="F65" s="254">
        <v>0</v>
      </c>
      <c r="G65" s="254"/>
      <c r="H65" s="254"/>
      <c r="I65" s="254"/>
      <c r="J65" s="254">
        <v>0</v>
      </c>
      <c r="K65" s="254"/>
      <c r="L65" s="254"/>
      <c r="M65" s="254"/>
      <c r="N65" s="254">
        <f>+'NEER IC Loaders to FPL 2015'!K13+'NEER IC Loaders to FPL 2015'!K33</f>
        <v>72488.536265250004</v>
      </c>
      <c r="O65" s="254"/>
      <c r="P65" s="254"/>
      <c r="Q65" s="254"/>
      <c r="R65" s="254">
        <f>+'NEER IC Loaders to FPL 2015'!L13+'NEER IC Loaders to FPL 2015'!L33</f>
        <v>157472.81830494059</v>
      </c>
      <c r="S65" s="254"/>
      <c r="T65" s="254"/>
      <c r="U65" s="254"/>
      <c r="V65" s="254">
        <f>+'NEER IC Loaders to FPL 2015'!M13+'NEER IC Loaders to FPL 2015'!M33</f>
        <v>186113.69043497142</v>
      </c>
    </row>
    <row r="66" spans="4:22">
      <c r="F66" s="254"/>
      <c r="G66" s="254"/>
      <c r="H66" s="254"/>
      <c r="I66" s="254"/>
      <c r="J66" s="254"/>
      <c r="K66" s="254"/>
      <c r="L66" s="254"/>
      <c r="M66" s="254"/>
      <c r="N66" s="254"/>
      <c r="O66" s="254"/>
      <c r="P66" s="254"/>
      <c r="Q66" s="254"/>
      <c r="R66" s="254"/>
      <c r="V66" s="254"/>
    </row>
    <row r="67" spans="4:22">
      <c r="D67" s="2" t="s">
        <v>502</v>
      </c>
      <c r="F67" s="254">
        <f>SUM(F63:F66)</f>
        <v>227141.63800245849</v>
      </c>
      <c r="G67" s="254"/>
      <c r="H67" s="254"/>
      <c r="I67" s="254"/>
      <c r="J67" s="254">
        <f>SUM(J63:J66)</f>
        <v>266476.60955250001</v>
      </c>
      <c r="K67" s="254"/>
      <c r="L67" s="254"/>
      <c r="M67" s="254"/>
      <c r="N67" s="254">
        <f>SUM(N63:N66)</f>
        <v>1194734.1168792038</v>
      </c>
      <c r="O67" s="254"/>
      <c r="P67" s="254"/>
      <c r="Q67" s="254"/>
      <c r="R67" s="254">
        <f>SUM(R63:R66)</f>
        <v>671035.28613822057</v>
      </c>
      <c r="V67" s="254">
        <f>SUM(V63:V66)</f>
        <v>1013546.9572011514</v>
      </c>
    </row>
    <row r="68" spans="4:22"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V68" s="254"/>
    </row>
    <row r="69" spans="4:22">
      <c r="D69" s="2" t="s">
        <v>503</v>
      </c>
      <c r="F69" s="258">
        <v>227141.63800245849</v>
      </c>
      <c r="G69" s="254"/>
      <c r="H69" s="254"/>
      <c r="I69" s="254"/>
      <c r="J69" s="258">
        <v>266476.60955250001</v>
      </c>
      <c r="K69" s="254"/>
      <c r="L69" s="254"/>
      <c r="M69" s="254"/>
      <c r="N69" s="258">
        <v>1194734.1168792038</v>
      </c>
      <c r="O69" s="254"/>
      <c r="P69" s="254"/>
      <c r="Q69" s="254"/>
      <c r="R69" s="258">
        <v>671035.28613822057</v>
      </c>
      <c r="V69" s="258">
        <v>1013546.9572011514</v>
      </c>
    </row>
    <row r="70" spans="4:22"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V70" s="254"/>
    </row>
    <row r="71" spans="4:22">
      <c r="D71" s="259" t="s">
        <v>504</v>
      </c>
      <c r="E71" s="259"/>
      <c r="F71" s="260">
        <f>+F67-F69</f>
        <v>0</v>
      </c>
      <c r="G71" s="260"/>
      <c r="H71" s="260"/>
      <c r="I71" s="260"/>
      <c r="J71" s="260">
        <f>+J67-J69</f>
        <v>0</v>
      </c>
      <c r="K71" s="260"/>
      <c r="L71" s="260"/>
      <c r="M71" s="260"/>
      <c r="N71" s="260">
        <f>+N67-N69</f>
        <v>0</v>
      </c>
      <c r="O71" s="260"/>
      <c r="P71" s="260"/>
      <c r="Q71" s="260"/>
      <c r="R71" s="260">
        <f>+R67-R69</f>
        <v>0</v>
      </c>
      <c r="S71" s="259"/>
      <c r="T71" s="259"/>
      <c r="U71" s="259"/>
      <c r="V71" s="260">
        <f>+V67-V69</f>
        <v>0</v>
      </c>
    </row>
  </sheetData>
  <printOptions horizontalCentered="1" verticalCentered="1"/>
  <pageMargins left="0.75" right="0.75" top="1" bottom="1" header="0.5" footer="0.5"/>
  <pageSetup paperSize="17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3"/>
  <sheetViews>
    <sheetView zoomScale="70" zoomScaleNormal="70" workbookViewId="0">
      <selection activeCell="A2" sqref="A1:A2"/>
    </sheetView>
  </sheetViews>
  <sheetFormatPr defaultRowHeight="13.2"/>
  <cols>
    <col min="1" max="1" width="15.6640625" style="33" bestFit="1" customWidth="1"/>
    <col min="2" max="2" width="22.33203125" style="33" bestFit="1" customWidth="1"/>
    <col min="3" max="3" width="17.6640625" style="33" customWidth="1"/>
    <col min="4" max="4" width="16.5546875" style="33" customWidth="1"/>
    <col min="5" max="5" width="19.44140625" style="33" customWidth="1"/>
    <col min="6" max="6" width="19" style="33" bestFit="1" customWidth="1"/>
    <col min="7" max="7" width="18.33203125" style="33" customWidth="1"/>
    <col min="8" max="8" width="16.33203125" style="33" bestFit="1" customWidth="1"/>
    <col min="9" max="9" width="13.5546875" style="33" customWidth="1"/>
    <col min="10" max="10" width="15.88671875" style="33" bestFit="1" customWidth="1"/>
    <col min="11" max="11" width="9.109375" style="33"/>
    <col min="12" max="12" width="15.6640625" style="33" bestFit="1" customWidth="1"/>
    <col min="13" max="13" width="14" style="33" bestFit="1" customWidth="1"/>
    <col min="14" max="14" width="18" style="33" customWidth="1"/>
    <col min="15" max="15" width="16.88671875" style="33" customWidth="1"/>
    <col min="16" max="17" width="18" style="33" customWidth="1"/>
    <col min="18" max="18" width="19.109375" style="33" customWidth="1"/>
    <col min="19" max="19" width="16.33203125" style="33" customWidth="1"/>
    <col min="20" max="20" width="14.5546875" style="33" customWidth="1"/>
    <col min="21" max="21" width="16.109375" style="33" customWidth="1"/>
    <col min="22" max="256" width="9.109375" style="33"/>
    <col min="257" max="257" width="15.6640625" style="33" bestFit="1" customWidth="1"/>
    <col min="258" max="258" width="22.33203125" style="33" bestFit="1" customWidth="1"/>
    <col min="259" max="259" width="17.6640625" style="33" customWidth="1"/>
    <col min="260" max="260" width="0" style="33" hidden="1" customWidth="1"/>
    <col min="261" max="261" width="19.44140625" style="33" customWidth="1"/>
    <col min="262" max="262" width="19" style="33" bestFit="1" customWidth="1"/>
    <col min="263" max="263" width="18.33203125" style="33" customWidth="1"/>
    <col min="264" max="264" width="16.33203125" style="33" bestFit="1" customWidth="1"/>
    <col min="265" max="265" width="13.5546875" style="33" customWidth="1"/>
    <col min="266" max="266" width="15.88671875" style="33" bestFit="1" customWidth="1"/>
    <col min="267" max="267" width="9.109375" style="33"/>
    <col min="268" max="268" width="15.6640625" style="33" bestFit="1" customWidth="1"/>
    <col min="269" max="269" width="14" style="33" bestFit="1" customWidth="1"/>
    <col min="270" max="270" width="18" style="33" customWidth="1"/>
    <col min="271" max="271" width="16.88671875" style="33" customWidth="1"/>
    <col min="272" max="273" width="18" style="33" customWidth="1"/>
    <col min="274" max="274" width="19.109375" style="33" customWidth="1"/>
    <col min="275" max="275" width="16.33203125" style="33" customWidth="1"/>
    <col min="276" max="276" width="14.5546875" style="33" customWidth="1"/>
    <col min="277" max="277" width="16.109375" style="33" customWidth="1"/>
    <col min="278" max="512" width="9.109375" style="33"/>
    <col min="513" max="513" width="15.6640625" style="33" bestFit="1" customWidth="1"/>
    <col min="514" max="514" width="22.33203125" style="33" bestFit="1" customWidth="1"/>
    <col min="515" max="515" width="17.6640625" style="33" customWidth="1"/>
    <col min="516" max="516" width="0" style="33" hidden="1" customWidth="1"/>
    <col min="517" max="517" width="19.44140625" style="33" customWidth="1"/>
    <col min="518" max="518" width="19" style="33" bestFit="1" customWidth="1"/>
    <col min="519" max="519" width="18.33203125" style="33" customWidth="1"/>
    <col min="520" max="520" width="16.33203125" style="33" bestFit="1" customWidth="1"/>
    <col min="521" max="521" width="13.5546875" style="33" customWidth="1"/>
    <col min="522" max="522" width="15.88671875" style="33" bestFit="1" customWidth="1"/>
    <col min="523" max="523" width="9.109375" style="33"/>
    <col min="524" max="524" width="15.6640625" style="33" bestFit="1" customWidth="1"/>
    <col min="525" max="525" width="14" style="33" bestFit="1" customWidth="1"/>
    <col min="526" max="526" width="18" style="33" customWidth="1"/>
    <col min="527" max="527" width="16.88671875" style="33" customWidth="1"/>
    <col min="528" max="529" width="18" style="33" customWidth="1"/>
    <col min="530" max="530" width="19.109375" style="33" customWidth="1"/>
    <col min="531" max="531" width="16.33203125" style="33" customWidth="1"/>
    <col min="532" max="532" width="14.5546875" style="33" customWidth="1"/>
    <col min="533" max="533" width="16.109375" style="33" customWidth="1"/>
    <col min="534" max="768" width="9.109375" style="33"/>
    <col min="769" max="769" width="15.6640625" style="33" bestFit="1" customWidth="1"/>
    <col min="770" max="770" width="22.33203125" style="33" bestFit="1" customWidth="1"/>
    <col min="771" max="771" width="17.6640625" style="33" customWidth="1"/>
    <col min="772" max="772" width="0" style="33" hidden="1" customWidth="1"/>
    <col min="773" max="773" width="19.44140625" style="33" customWidth="1"/>
    <col min="774" max="774" width="19" style="33" bestFit="1" customWidth="1"/>
    <col min="775" max="775" width="18.33203125" style="33" customWidth="1"/>
    <col min="776" max="776" width="16.33203125" style="33" bestFit="1" customWidth="1"/>
    <col min="777" max="777" width="13.5546875" style="33" customWidth="1"/>
    <col min="778" max="778" width="15.88671875" style="33" bestFit="1" customWidth="1"/>
    <col min="779" max="779" width="9.109375" style="33"/>
    <col min="780" max="780" width="15.6640625" style="33" bestFit="1" customWidth="1"/>
    <col min="781" max="781" width="14" style="33" bestFit="1" customWidth="1"/>
    <col min="782" max="782" width="18" style="33" customWidth="1"/>
    <col min="783" max="783" width="16.88671875" style="33" customWidth="1"/>
    <col min="784" max="785" width="18" style="33" customWidth="1"/>
    <col min="786" max="786" width="19.109375" style="33" customWidth="1"/>
    <col min="787" max="787" width="16.33203125" style="33" customWidth="1"/>
    <col min="788" max="788" width="14.5546875" style="33" customWidth="1"/>
    <col min="789" max="789" width="16.109375" style="33" customWidth="1"/>
    <col min="790" max="1024" width="9.109375" style="33"/>
    <col min="1025" max="1025" width="15.6640625" style="33" bestFit="1" customWidth="1"/>
    <col min="1026" max="1026" width="22.33203125" style="33" bestFit="1" customWidth="1"/>
    <col min="1027" max="1027" width="17.6640625" style="33" customWidth="1"/>
    <col min="1028" max="1028" width="0" style="33" hidden="1" customWidth="1"/>
    <col min="1029" max="1029" width="19.44140625" style="33" customWidth="1"/>
    <col min="1030" max="1030" width="19" style="33" bestFit="1" customWidth="1"/>
    <col min="1031" max="1031" width="18.33203125" style="33" customWidth="1"/>
    <col min="1032" max="1032" width="16.33203125" style="33" bestFit="1" customWidth="1"/>
    <col min="1033" max="1033" width="13.5546875" style="33" customWidth="1"/>
    <col min="1034" max="1034" width="15.88671875" style="33" bestFit="1" customWidth="1"/>
    <col min="1035" max="1035" width="9.109375" style="33"/>
    <col min="1036" max="1036" width="15.6640625" style="33" bestFit="1" customWidth="1"/>
    <col min="1037" max="1037" width="14" style="33" bestFit="1" customWidth="1"/>
    <col min="1038" max="1038" width="18" style="33" customWidth="1"/>
    <col min="1039" max="1039" width="16.88671875" style="33" customWidth="1"/>
    <col min="1040" max="1041" width="18" style="33" customWidth="1"/>
    <col min="1042" max="1042" width="19.109375" style="33" customWidth="1"/>
    <col min="1043" max="1043" width="16.33203125" style="33" customWidth="1"/>
    <col min="1044" max="1044" width="14.5546875" style="33" customWidth="1"/>
    <col min="1045" max="1045" width="16.109375" style="33" customWidth="1"/>
    <col min="1046" max="1280" width="9.109375" style="33"/>
    <col min="1281" max="1281" width="15.6640625" style="33" bestFit="1" customWidth="1"/>
    <col min="1282" max="1282" width="22.33203125" style="33" bestFit="1" customWidth="1"/>
    <col min="1283" max="1283" width="17.6640625" style="33" customWidth="1"/>
    <col min="1284" max="1284" width="0" style="33" hidden="1" customWidth="1"/>
    <col min="1285" max="1285" width="19.44140625" style="33" customWidth="1"/>
    <col min="1286" max="1286" width="19" style="33" bestFit="1" customWidth="1"/>
    <col min="1287" max="1287" width="18.33203125" style="33" customWidth="1"/>
    <col min="1288" max="1288" width="16.33203125" style="33" bestFit="1" customWidth="1"/>
    <col min="1289" max="1289" width="13.5546875" style="33" customWidth="1"/>
    <col min="1290" max="1290" width="15.88671875" style="33" bestFit="1" customWidth="1"/>
    <col min="1291" max="1291" width="9.109375" style="33"/>
    <col min="1292" max="1292" width="15.6640625" style="33" bestFit="1" customWidth="1"/>
    <col min="1293" max="1293" width="14" style="33" bestFit="1" customWidth="1"/>
    <col min="1294" max="1294" width="18" style="33" customWidth="1"/>
    <col min="1295" max="1295" width="16.88671875" style="33" customWidth="1"/>
    <col min="1296" max="1297" width="18" style="33" customWidth="1"/>
    <col min="1298" max="1298" width="19.109375" style="33" customWidth="1"/>
    <col min="1299" max="1299" width="16.33203125" style="33" customWidth="1"/>
    <col min="1300" max="1300" width="14.5546875" style="33" customWidth="1"/>
    <col min="1301" max="1301" width="16.109375" style="33" customWidth="1"/>
    <col min="1302" max="1536" width="9.109375" style="33"/>
    <col min="1537" max="1537" width="15.6640625" style="33" bestFit="1" customWidth="1"/>
    <col min="1538" max="1538" width="22.33203125" style="33" bestFit="1" customWidth="1"/>
    <col min="1539" max="1539" width="17.6640625" style="33" customWidth="1"/>
    <col min="1540" max="1540" width="0" style="33" hidden="1" customWidth="1"/>
    <col min="1541" max="1541" width="19.44140625" style="33" customWidth="1"/>
    <col min="1542" max="1542" width="19" style="33" bestFit="1" customWidth="1"/>
    <col min="1543" max="1543" width="18.33203125" style="33" customWidth="1"/>
    <col min="1544" max="1544" width="16.33203125" style="33" bestFit="1" customWidth="1"/>
    <col min="1545" max="1545" width="13.5546875" style="33" customWidth="1"/>
    <col min="1546" max="1546" width="15.88671875" style="33" bestFit="1" customWidth="1"/>
    <col min="1547" max="1547" width="9.109375" style="33"/>
    <col min="1548" max="1548" width="15.6640625" style="33" bestFit="1" customWidth="1"/>
    <col min="1549" max="1549" width="14" style="33" bestFit="1" customWidth="1"/>
    <col min="1550" max="1550" width="18" style="33" customWidth="1"/>
    <col min="1551" max="1551" width="16.88671875" style="33" customWidth="1"/>
    <col min="1552" max="1553" width="18" style="33" customWidth="1"/>
    <col min="1554" max="1554" width="19.109375" style="33" customWidth="1"/>
    <col min="1555" max="1555" width="16.33203125" style="33" customWidth="1"/>
    <col min="1556" max="1556" width="14.5546875" style="33" customWidth="1"/>
    <col min="1557" max="1557" width="16.109375" style="33" customWidth="1"/>
    <col min="1558" max="1792" width="9.109375" style="33"/>
    <col min="1793" max="1793" width="15.6640625" style="33" bestFit="1" customWidth="1"/>
    <col min="1794" max="1794" width="22.33203125" style="33" bestFit="1" customWidth="1"/>
    <col min="1795" max="1795" width="17.6640625" style="33" customWidth="1"/>
    <col min="1796" max="1796" width="0" style="33" hidden="1" customWidth="1"/>
    <col min="1797" max="1797" width="19.44140625" style="33" customWidth="1"/>
    <col min="1798" max="1798" width="19" style="33" bestFit="1" customWidth="1"/>
    <col min="1799" max="1799" width="18.33203125" style="33" customWidth="1"/>
    <col min="1800" max="1800" width="16.33203125" style="33" bestFit="1" customWidth="1"/>
    <col min="1801" max="1801" width="13.5546875" style="33" customWidth="1"/>
    <col min="1802" max="1802" width="15.88671875" style="33" bestFit="1" customWidth="1"/>
    <col min="1803" max="1803" width="9.109375" style="33"/>
    <col min="1804" max="1804" width="15.6640625" style="33" bestFit="1" customWidth="1"/>
    <col min="1805" max="1805" width="14" style="33" bestFit="1" customWidth="1"/>
    <col min="1806" max="1806" width="18" style="33" customWidth="1"/>
    <col min="1807" max="1807" width="16.88671875" style="33" customWidth="1"/>
    <col min="1808" max="1809" width="18" style="33" customWidth="1"/>
    <col min="1810" max="1810" width="19.109375" style="33" customWidth="1"/>
    <col min="1811" max="1811" width="16.33203125" style="33" customWidth="1"/>
    <col min="1812" max="1812" width="14.5546875" style="33" customWidth="1"/>
    <col min="1813" max="1813" width="16.109375" style="33" customWidth="1"/>
    <col min="1814" max="2048" width="9.109375" style="33"/>
    <col min="2049" max="2049" width="15.6640625" style="33" bestFit="1" customWidth="1"/>
    <col min="2050" max="2050" width="22.33203125" style="33" bestFit="1" customWidth="1"/>
    <col min="2051" max="2051" width="17.6640625" style="33" customWidth="1"/>
    <col min="2052" max="2052" width="0" style="33" hidden="1" customWidth="1"/>
    <col min="2053" max="2053" width="19.44140625" style="33" customWidth="1"/>
    <col min="2054" max="2054" width="19" style="33" bestFit="1" customWidth="1"/>
    <col min="2055" max="2055" width="18.33203125" style="33" customWidth="1"/>
    <col min="2056" max="2056" width="16.33203125" style="33" bestFit="1" customWidth="1"/>
    <col min="2057" max="2057" width="13.5546875" style="33" customWidth="1"/>
    <col min="2058" max="2058" width="15.88671875" style="33" bestFit="1" customWidth="1"/>
    <col min="2059" max="2059" width="9.109375" style="33"/>
    <col min="2060" max="2060" width="15.6640625" style="33" bestFit="1" customWidth="1"/>
    <col min="2061" max="2061" width="14" style="33" bestFit="1" customWidth="1"/>
    <col min="2062" max="2062" width="18" style="33" customWidth="1"/>
    <col min="2063" max="2063" width="16.88671875" style="33" customWidth="1"/>
    <col min="2064" max="2065" width="18" style="33" customWidth="1"/>
    <col min="2066" max="2066" width="19.109375" style="33" customWidth="1"/>
    <col min="2067" max="2067" width="16.33203125" style="33" customWidth="1"/>
    <col min="2068" max="2068" width="14.5546875" style="33" customWidth="1"/>
    <col min="2069" max="2069" width="16.109375" style="33" customWidth="1"/>
    <col min="2070" max="2304" width="9.109375" style="33"/>
    <col min="2305" max="2305" width="15.6640625" style="33" bestFit="1" customWidth="1"/>
    <col min="2306" max="2306" width="22.33203125" style="33" bestFit="1" customWidth="1"/>
    <col min="2307" max="2307" width="17.6640625" style="33" customWidth="1"/>
    <col min="2308" max="2308" width="0" style="33" hidden="1" customWidth="1"/>
    <col min="2309" max="2309" width="19.44140625" style="33" customWidth="1"/>
    <col min="2310" max="2310" width="19" style="33" bestFit="1" customWidth="1"/>
    <col min="2311" max="2311" width="18.33203125" style="33" customWidth="1"/>
    <col min="2312" max="2312" width="16.33203125" style="33" bestFit="1" customWidth="1"/>
    <col min="2313" max="2313" width="13.5546875" style="33" customWidth="1"/>
    <col min="2314" max="2314" width="15.88671875" style="33" bestFit="1" customWidth="1"/>
    <col min="2315" max="2315" width="9.109375" style="33"/>
    <col min="2316" max="2316" width="15.6640625" style="33" bestFit="1" customWidth="1"/>
    <col min="2317" max="2317" width="14" style="33" bestFit="1" customWidth="1"/>
    <col min="2318" max="2318" width="18" style="33" customWidth="1"/>
    <col min="2319" max="2319" width="16.88671875" style="33" customWidth="1"/>
    <col min="2320" max="2321" width="18" style="33" customWidth="1"/>
    <col min="2322" max="2322" width="19.109375" style="33" customWidth="1"/>
    <col min="2323" max="2323" width="16.33203125" style="33" customWidth="1"/>
    <col min="2324" max="2324" width="14.5546875" style="33" customWidth="1"/>
    <col min="2325" max="2325" width="16.109375" style="33" customWidth="1"/>
    <col min="2326" max="2560" width="9.109375" style="33"/>
    <col min="2561" max="2561" width="15.6640625" style="33" bestFit="1" customWidth="1"/>
    <col min="2562" max="2562" width="22.33203125" style="33" bestFit="1" customWidth="1"/>
    <col min="2563" max="2563" width="17.6640625" style="33" customWidth="1"/>
    <col min="2564" max="2564" width="0" style="33" hidden="1" customWidth="1"/>
    <col min="2565" max="2565" width="19.44140625" style="33" customWidth="1"/>
    <col min="2566" max="2566" width="19" style="33" bestFit="1" customWidth="1"/>
    <col min="2567" max="2567" width="18.33203125" style="33" customWidth="1"/>
    <col min="2568" max="2568" width="16.33203125" style="33" bestFit="1" customWidth="1"/>
    <col min="2569" max="2569" width="13.5546875" style="33" customWidth="1"/>
    <col min="2570" max="2570" width="15.88671875" style="33" bestFit="1" customWidth="1"/>
    <col min="2571" max="2571" width="9.109375" style="33"/>
    <col min="2572" max="2572" width="15.6640625" style="33" bestFit="1" customWidth="1"/>
    <col min="2573" max="2573" width="14" style="33" bestFit="1" customWidth="1"/>
    <col min="2574" max="2574" width="18" style="33" customWidth="1"/>
    <col min="2575" max="2575" width="16.88671875" style="33" customWidth="1"/>
    <col min="2576" max="2577" width="18" style="33" customWidth="1"/>
    <col min="2578" max="2578" width="19.109375" style="33" customWidth="1"/>
    <col min="2579" max="2579" width="16.33203125" style="33" customWidth="1"/>
    <col min="2580" max="2580" width="14.5546875" style="33" customWidth="1"/>
    <col min="2581" max="2581" width="16.109375" style="33" customWidth="1"/>
    <col min="2582" max="2816" width="9.109375" style="33"/>
    <col min="2817" max="2817" width="15.6640625" style="33" bestFit="1" customWidth="1"/>
    <col min="2818" max="2818" width="22.33203125" style="33" bestFit="1" customWidth="1"/>
    <col min="2819" max="2819" width="17.6640625" style="33" customWidth="1"/>
    <col min="2820" max="2820" width="0" style="33" hidden="1" customWidth="1"/>
    <col min="2821" max="2821" width="19.44140625" style="33" customWidth="1"/>
    <col min="2822" max="2822" width="19" style="33" bestFit="1" customWidth="1"/>
    <col min="2823" max="2823" width="18.33203125" style="33" customWidth="1"/>
    <col min="2824" max="2824" width="16.33203125" style="33" bestFit="1" customWidth="1"/>
    <col min="2825" max="2825" width="13.5546875" style="33" customWidth="1"/>
    <col min="2826" max="2826" width="15.88671875" style="33" bestFit="1" customWidth="1"/>
    <col min="2827" max="2827" width="9.109375" style="33"/>
    <col min="2828" max="2828" width="15.6640625" style="33" bestFit="1" customWidth="1"/>
    <col min="2829" max="2829" width="14" style="33" bestFit="1" customWidth="1"/>
    <col min="2830" max="2830" width="18" style="33" customWidth="1"/>
    <col min="2831" max="2831" width="16.88671875" style="33" customWidth="1"/>
    <col min="2832" max="2833" width="18" style="33" customWidth="1"/>
    <col min="2834" max="2834" width="19.109375" style="33" customWidth="1"/>
    <col min="2835" max="2835" width="16.33203125" style="33" customWidth="1"/>
    <col min="2836" max="2836" width="14.5546875" style="33" customWidth="1"/>
    <col min="2837" max="2837" width="16.109375" style="33" customWidth="1"/>
    <col min="2838" max="3072" width="9.109375" style="33"/>
    <col min="3073" max="3073" width="15.6640625" style="33" bestFit="1" customWidth="1"/>
    <col min="3074" max="3074" width="22.33203125" style="33" bestFit="1" customWidth="1"/>
    <col min="3075" max="3075" width="17.6640625" style="33" customWidth="1"/>
    <col min="3076" max="3076" width="0" style="33" hidden="1" customWidth="1"/>
    <col min="3077" max="3077" width="19.44140625" style="33" customWidth="1"/>
    <col min="3078" max="3078" width="19" style="33" bestFit="1" customWidth="1"/>
    <col min="3079" max="3079" width="18.33203125" style="33" customWidth="1"/>
    <col min="3080" max="3080" width="16.33203125" style="33" bestFit="1" customWidth="1"/>
    <col min="3081" max="3081" width="13.5546875" style="33" customWidth="1"/>
    <col min="3082" max="3082" width="15.88671875" style="33" bestFit="1" customWidth="1"/>
    <col min="3083" max="3083" width="9.109375" style="33"/>
    <col min="3084" max="3084" width="15.6640625" style="33" bestFit="1" customWidth="1"/>
    <col min="3085" max="3085" width="14" style="33" bestFit="1" customWidth="1"/>
    <col min="3086" max="3086" width="18" style="33" customWidth="1"/>
    <col min="3087" max="3087" width="16.88671875" style="33" customWidth="1"/>
    <col min="3088" max="3089" width="18" style="33" customWidth="1"/>
    <col min="3090" max="3090" width="19.109375" style="33" customWidth="1"/>
    <col min="3091" max="3091" width="16.33203125" style="33" customWidth="1"/>
    <col min="3092" max="3092" width="14.5546875" style="33" customWidth="1"/>
    <col min="3093" max="3093" width="16.109375" style="33" customWidth="1"/>
    <col min="3094" max="3328" width="9.109375" style="33"/>
    <col min="3329" max="3329" width="15.6640625" style="33" bestFit="1" customWidth="1"/>
    <col min="3330" max="3330" width="22.33203125" style="33" bestFit="1" customWidth="1"/>
    <col min="3331" max="3331" width="17.6640625" style="33" customWidth="1"/>
    <col min="3332" max="3332" width="0" style="33" hidden="1" customWidth="1"/>
    <col min="3333" max="3333" width="19.44140625" style="33" customWidth="1"/>
    <col min="3334" max="3334" width="19" style="33" bestFit="1" customWidth="1"/>
    <col min="3335" max="3335" width="18.33203125" style="33" customWidth="1"/>
    <col min="3336" max="3336" width="16.33203125" style="33" bestFit="1" customWidth="1"/>
    <col min="3337" max="3337" width="13.5546875" style="33" customWidth="1"/>
    <col min="3338" max="3338" width="15.88671875" style="33" bestFit="1" customWidth="1"/>
    <col min="3339" max="3339" width="9.109375" style="33"/>
    <col min="3340" max="3340" width="15.6640625" style="33" bestFit="1" customWidth="1"/>
    <col min="3341" max="3341" width="14" style="33" bestFit="1" customWidth="1"/>
    <col min="3342" max="3342" width="18" style="33" customWidth="1"/>
    <col min="3343" max="3343" width="16.88671875" style="33" customWidth="1"/>
    <col min="3344" max="3345" width="18" style="33" customWidth="1"/>
    <col min="3346" max="3346" width="19.109375" style="33" customWidth="1"/>
    <col min="3347" max="3347" width="16.33203125" style="33" customWidth="1"/>
    <col min="3348" max="3348" width="14.5546875" style="33" customWidth="1"/>
    <col min="3349" max="3349" width="16.109375" style="33" customWidth="1"/>
    <col min="3350" max="3584" width="9.109375" style="33"/>
    <col min="3585" max="3585" width="15.6640625" style="33" bestFit="1" customWidth="1"/>
    <col min="3586" max="3586" width="22.33203125" style="33" bestFit="1" customWidth="1"/>
    <col min="3587" max="3587" width="17.6640625" style="33" customWidth="1"/>
    <col min="3588" max="3588" width="0" style="33" hidden="1" customWidth="1"/>
    <col min="3589" max="3589" width="19.44140625" style="33" customWidth="1"/>
    <col min="3590" max="3590" width="19" style="33" bestFit="1" customWidth="1"/>
    <col min="3591" max="3591" width="18.33203125" style="33" customWidth="1"/>
    <col min="3592" max="3592" width="16.33203125" style="33" bestFit="1" customWidth="1"/>
    <col min="3593" max="3593" width="13.5546875" style="33" customWidth="1"/>
    <col min="3594" max="3594" width="15.88671875" style="33" bestFit="1" customWidth="1"/>
    <col min="3595" max="3595" width="9.109375" style="33"/>
    <col min="3596" max="3596" width="15.6640625" style="33" bestFit="1" customWidth="1"/>
    <col min="3597" max="3597" width="14" style="33" bestFit="1" customWidth="1"/>
    <col min="3598" max="3598" width="18" style="33" customWidth="1"/>
    <col min="3599" max="3599" width="16.88671875" style="33" customWidth="1"/>
    <col min="3600" max="3601" width="18" style="33" customWidth="1"/>
    <col min="3602" max="3602" width="19.109375" style="33" customWidth="1"/>
    <col min="3603" max="3603" width="16.33203125" style="33" customWidth="1"/>
    <col min="3604" max="3604" width="14.5546875" style="33" customWidth="1"/>
    <col min="3605" max="3605" width="16.109375" style="33" customWidth="1"/>
    <col min="3606" max="3840" width="9.109375" style="33"/>
    <col min="3841" max="3841" width="15.6640625" style="33" bestFit="1" customWidth="1"/>
    <col min="3842" max="3842" width="22.33203125" style="33" bestFit="1" customWidth="1"/>
    <col min="3843" max="3843" width="17.6640625" style="33" customWidth="1"/>
    <col min="3844" max="3844" width="0" style="33" hidden="1" customWidth="1"/>
    <col min="3845" max="3845" width="19.44140625" style="33" customWidth="1"/>
    <col min="3846" max="3846" width="19" style="33" bestFit="1" customWidth="1"/>
    <col min="3847" max="3847" width="18.33203125" style="33" customWidth="1"/>
    <col min="3848" max="3848" width="16.33203125" style="33" bestFit="1" customWidth="1"/>
    <col min="3849" max="3849" width="13.5546875" style="33" customWidth="1"/>
    <col min="3850" max="3850" width="15.88671875" style="33" bestFit="1" customWidth="1"/>
    <col min="3851" max="3851" width="9.109375" style="33"/>
    <col min="3852" max="3852" width="15.6640625" style="33" bestFit="1" customWidth="1"/>
    <col min="3853" max="3853" width="14" style="33" bestFit="1" customWidth="1"/>
    <col min="3854" max="3854" width="18" style="33" customWidth="1"/>
    <col min="3855" max="3855" width="16.88671875" style="33" customWidth="1"/>
    <col min="3856" max="3857" width="18" style="33" customWidth="1"/>
    <col min="3858" max="3858" width="19.109375" style="33" customWidth="1"/>
    <col min="3859" max="3859" width="16.33203125" style="33" customWidth="1"/>
    <col min="3860" max="3860" width="14.5546875" style="33" customWidth="1"/>
    <col min="3861" max="3861" width="16.109375" style="33" customWidth="1"/>
    <col min="3862" max="4096" width="9.109375" style="33"/>
    <col min="4097" max="4097" width="15.6640625" style="33" bestFit="1" customWidth="1"/>
    <col min="4098" max="4098" width="22.33203125" style="33" bestFit="1" customWidth="1"/>
    <col min="4099" max="4099" width="17.6640625" style="33" customWidth="1"/>
    <col min="4100" max="4100" width="0" style="33" hidden="1" customWidth="1"/>
    <col min="4101" max="4101" width="19.44140625" style="33" customWidth="1"/>
    <col min="4102" max="4102" width="19" style="33" bestFit="1" customWidth="1"/>
    <col min="4103" max="4103" width="18.33203125" style="33" customWidth="1"/>
    <col min="4104" max="4104" width="16.33203125" style="33" bestFit="1" customWidth="1"/>
    <col min="4105" max="4105" width="13.5546875" style="33" customWidth="1"/>
    <col min="4106" max="4106" width="15.88671875" style="33" bestFit="1" customWidth="1"/>
    <col min="4107" max="4107" width="9.109375" style="33"/>
    <col min="4108" max="4108" width="15.6640625" style="33" bestFit="1" customWidth="1"/>
    <col min="4109" max="4109" width="14" style="33" bestFit="1" customWidth="1"/>
    <col min="4110" max="4110" width="18" style="33" customWidth="1"/>
    <col min="4111" max="4111" width="16.88671875" style="33" customWidth="1"/>
    <col min="4112" max="4113" width="18" style="33" customWidth="1"/>
    <col min="4114" max="4114" width="19.109375" style="33" customWidth="1"/>
    <col min="4115" max="4115" width="16.33203125" style="33" customWidth="1"/>
    <col min="4116" max="4116" width="14.5546875" style="33" customWidth="1"/>
    <col min="4117" max="4117" width="16.109375" style="33" customWidth="1"/>
    <col min="4118" max="4352" width="9.109375" style="33"/>
    <col min="4353" max="4353" width="15.6640625" style="33" bestFit="1" customWidth="1"/>
    <col min="4354" max="4354" width="22.33203125" style="33" bestFit="1" customWidth="1"/>
    <col min="4355" max="4355" width="17.6640625" style="33" customWidth="1"/>
    <col min="4356" max="4356" width="0" style="33" hidden="1" customWidth="1"/>
    <col min="4357" max="4357" width="19.44140625" style="33" customWidth="1"/>
    <col min="4358" max="4358" width="19" style="33" bestFit="1" customWidth="1"/>
    <col min="4359" max="4359" width="18.33203125" style="33" customWidth="1"/>
    <col min="4360" max="4360" width="16.33203125" style="33" bestFit="1" customWidth="1"/>
    <col min="4361" max="4361" width="13.5546875" style="33" customWidth="1"/>
    <col min="4362" max="4362" width="15.88671875" style="33" bestFit="1" customWidth="1"/>
    <col min="4363" max="4363" width="9.109375" style="33"/>
    <col min="4364" max="4364" width="15.6640625" style="33" bestFit="1" customWidth="1"/>
    <col min="4365" max="4365" width="14" style="33" bestFit="1" customWidth="1"/>
    <col min="4366" max="4366" width="18" style="33" customWidth="1"/>
    <col min="4367" max="4367" width="16.88671875" style="33" customWidth="1"/>
    <col min="4368" max="4369" width="18" style="33" customWidth="1"/>
    <col min="4370" max="4370" width="19.109375" style="33" customWidth="1"/>
    <col min="4371" max="4371" width="16.33203125" style="33" customWidth="1"/>
    <col min="4372" max="4372" width="14.5546875" style="33" customWidth="1"/>
    <col min="4373" max="4373" width="16.109375" style="33" customWidth="1"/>
    <col min="4374" max="4608" width="9.109375" style="33"/>
    <col min="4609" max="4609" width="15.6640625" style="33" bestFit="1" customWidth="1"/>
    <col min="4610" max="4610" width="22.33203125" style="33" bestFit="1" customWidth="1"/>
    <col min="4611" max="4611" width="17.6640625" style="33" customWidth="1"/>
    <col min="4612" max="4612" width="0" style="33" hidden="1" customWidth="1"/>
    <col min="4613" max="4613" width="19.44140625" style="33" customWidth="1"/>
    <col min="4614" max="4614" width="19" style="33" bestFit="1" customWidth="1"/>
    <col min="4615" max="4615" width="18.33203125" style="33" customWidth="1"/>
    <col min="4616" max="4616" width="16.33203125" style="33" bestFit="1" customWidth="1"/>
    <col min="4617" max="4617" width="13.5546875" style="33" customWidth="1"/>
    <col min="4618" max="4618" width="15.88671875" style="33" bestFit="1" customWidth="1"/>
    <col min="4619" max="4619" width="9.109375" style="33"/>
    <col min="4620" max="4620" width="15.6640625" style="33" bestFit="1" customWidth="1"/>
    <col min="4621" max="4621" width="14" style="33" bestFit="1" customWidth="1"/>
    <col min="4622" max="4622" width="18" style="33" customWidth="1"/>
    <col min="4623" max="4623" width="16.88671875" style="33" customWidth="1"/>
    <col min="4624" max="4625" width="18" style="33" customWidth="1"/>
    <col min="4626" max="4626" width="19.109375" style="33" customWidth="1"/>
    <col min="4627" max="4627" width="16.33203125" style="33" customWidth="1"/>
    <col min="4628" max="4628" width="14.5546875" style="33" customWidth="1"/>
    <col min="4629" max="4629" width="16.109375" style="33" customWidth="1"/>
    <col min="4630" max="4864" width="9.109375" style="33"/>
    <col min="4865" max="4865" width="15.6640625" style="33" bestFit="1" customWidth="1"/>
    <col min="4866" max="4866" width="22.33203125" style="33" bestFit="1" customWidth="1"/>
    <col min="4867" max="4867" width="17.6640625" style="33" customWidth="1"/>
    <col min="4868" max="4868" width="0" style="33" hidden="1" customWidth="1"/>
    <col min="4869" max="4869" width="19.44140625" style="33" customWidth="1"/>
    <col min="4870" max="4870" width="19" style="33" bestFit="1" customWidth="1"/>
    <col min="4871" max="4871" width="18.33203125" style="33" customWidth="1"/>
    <col min="4872" max="4872" width="16.33203125" style="33" bestFit="1" customWidth="1"/>
    <col min="4873" max="4873" width="13.5546875" style="33" customWidth="1"/>
    <col min="4874" max="4874" width="15.88671875" style="33" bestFit="1" customWidth="1"/>
    <col min="4875" max="4875" width="9.109375" style="33"/>
    <col min="4876" max="4876" width="15.6640625" style="33" bestFit="1" customWidth="1"/>
    <col min="4877" max="4877" width="14" style="33" bestFit="1" customWidth="1"/>
    <col min="4878" max="4878" width="18" style="33" customWidth="1"/>
    <col min="4879" max="4879" width="16.88671875" style="33" customWidth="1"/>
    <col min="4880" max="4881" width="18" style="33" customWidth="1"/>
    <col min="4882" max="4882" width="19.109375" style="33" customWidth="1"/>
    <col min="4883" max="4883" width="16.33203125" style="33" customWidth="1"/>
    <col min="4884" max="4884" width="14.5546875" style="33" customWidth="1"/>
    <col min="4885" max="4885" width="16.109375" style="33" customWidth="1"/>
    <col min="4886" max="5120" width="9.109375" style="33"/>
    <col min="5121" max="5121" width="15.6640625" style="33" bestFit="1" customWidth="1"/>
    <col min="5122" max="5122" width="22.33203125" style="33" bestFit="1" customWidth="1"/>
    <col min="5123" max="5123" width="17.6640625" style="33" customWidth="1"/>
    <col min="5124" max="5124" width="0" style="33" hidden="1" customWidth="1"/>
    <col min="5125" max="5125" width="19.44140625" style="33" customWidth="1"/>
    <col min="5126" max="5126" width="19" style="33" bestFit="1" customWidth="1"/>
    <col min="5127" max="5127" width="18.33203125" style="33" customWidth="1"/>
    <col min="5128" max="5128" width="16.33203125" style="33" bestFit="1" customWidth="1"/>
    <col min="5129" max="5129" width="13.5546875" style="33" customWidth="1"/>
    <col min="5130" max="5130" width="15.88671875" style="33" bestFit="1" customWidth="1"/>
    <col min="5131" max="5131" width="9.109375" style="33"/>
    <col min="5132" max="5132" width="15.6640625" style="33" bestFit="1" customWidth="1"/>
    <col min="5133" max="5133" width="14" style="33" bestFit="1" customWidth="1"/>
    <col min="5134" max="5134" width="18" style="33" customWidth="1"/>
    <col min="5135" max="5135" width="16.88671875" style="33" customWidth="1"/>
    <col min="5136" max="5137" width="18" style="33" customWidth="1"/>
    <col min="5138" max="5138" width="19.109375" style="33" customWidth="1"/>
    <col min="5139" max="5139" width="16.33203125" style="33" customWidth="1"/>
    <col min="5140" max="5140" width="14.5546875" style="33" customWidth="1"/>
    <col min="5141" max="5141" width="16.109375" style="33" customWidth="1"/>
    <col min="5142" max="5376" width="9.109375" style="33"/>
    <col min="5377" max="5377" width="15.6640625" style="33" bestFit="1" customWidth="1"/>
    <col min="5378" max="5378" width="22.33203125" style="33" bestFit="1" customWidth="1"/>
    <col min="5379" max="5379" width="17.6640625" style="33" customWidth="1"/>
    <col min="5380" max="5380" width="0" style="33" hidden="1" customWidth="1"/>
    <col min="5381" max="5381" width="19.44140625" style="33" customWidth="1"/>
    <col min="5382" max="5382" width="19" style="33" bestFit="1" customWidth="1"/>
    <col min="5383" max="5383" width="18.33203125" style="33" customWidth="1"/>
    <col min="5384" max="5384" width="16.33203125" style="33" bestFit="1" customWidth="1"/>
    <col min="5385" max="5385" width="13.5546875" style="33" customWidth="1"/>
    <col min="5386" max="5386" width="15.88671875" style="33" bestFit="1" customWidth="1"/>
    <col min="5387" max="5387" width="9.109375" style="33"/>
    <col min="5388" max="5388" width="15.6640625" style="33" bestFit="1" customWidth="1"/>
    <col min="5389" max="5389" width="14" style="33" bestFit="1" customWidth="1"/>
    <col min="5390" max="5390" width="18" style="33" customWidth="1"/>
    <col min="5391" max="5391" width="16.88671875" style="33" customWidth="1"/>
    <col min="5392" max="5393" width="18" style="33" customWidth="1"/>
    <col min="5394" max="5394" width="19.109375" style="33" customWidth="1"/>
    <col min="5395" max="5395" width="16.33203125" style="33" customWidth="1"/>
    <col min="5396" max="5396" width="14.5546875" style="33" customWidth="1"/>
    <col min="5397" max="5397" width="16.109375" style="33" customWidth="1"/>
    <col min="5398" max="5632" width="9.109375" style="33"/>
    <col min="5633" max="5633" width="15.6640625" style="33" bestFit="1" customWidth="1"/>
    <col min="5634" max="5634" width="22.33203125" style="33" bestFit="1" customWidth="1"/>
    <col min="5635" max="5635" width="17.6640625" style="33" customWidth="1"/>
    <col min="5636" max="5636" width="0" style="33" hidden="1" customWidth="1"/>
    <col min="5637" max="5637" width="19.44140625" style="33" customWidth="1"/>
    <col min="5638" max="5638" width="19" style="33" bestFit="1" customWidth="1"/>
    <col min="5639" max="5639" width="18.33203125" style="33" customWidth="1"/>
    <col min="5640" max="5640" width="16.33203125" style="33" bestFit="1" customWidth="1"/>
    <col min="5641" max="5641" width="13.5546875" style="33" customWidth="1"/>
    <col min="5642" max="5642" width="15.88671875" style="33" bestFit="1" customWidth="1"/>
    <col min="5643" max="5643" width="9.109375" style="33"/>
    <col min="5644" max="5644" width="15.6640625" style="33" bestFit="1" customWidth="1"/>
    <col min="5645" max="5645" width="14" style="33" bestFit="1" customWidth="1"/>
    <col min="5646" max="5646" width="18" style="33" customWidth="1"/>
    <col min="5647" max="5647" width="16.88671875" style="33" customWidth="1"/>
    <col min="5648" max="5649" width="18" style="33" customWidth="1"/>
    <col min="5650" max="5650" width="19.109375" style="33" customWidth="1"/>
    <col min="5651" max="5651" width="16.33203125" style="33" customWidth="1"/>
    <col min="5652" max="5652" width="14.5546875" style="33" customWidth="1"/>
    <col min="5653" max="5653" width="16.109375" style="33" customWidth="1"/>
    <col min="5654" max="5888" width="9.109375" style="33"/>
    <col min="5889" max="5889" width="15.6640625" style="33" bestFit="1" customWidth="1"/>
    <col min="5890" max="5890" width="22.33203125" style="33" bestFit="1" customWidth="1"/>
    <col min="5891" max="5891" width="17.6640625" style="33" customWidth="1"/>
    <col min="5892" max="5892" width="0" style="33" hidden="1" customWidth="1"/>
    <col min="5893" max="5893" width="19.44140625" style="33" customWidth="1"/>
    <col min="5894" max="5894" width="19" style="33" bestFit="1" customWidth="1"/>
    <col min="5895" max="5895" width="18.33203125" style="33" customWidth="1"/>
    <col min="5896" max="5896" width="16.33203125" style="33" bestFit="1" customWidth="1"/>
    <col min="5897" max="5897" width="13.5546875" style="33" customWidth="1"/>
    <col min="5898" max="5898" width="15.88671875" style="33" bestFit="1" customWidth="1"/>
    <col min="5899" max="5899" width="9.109375" style="33"/>
    <col min="5900" max="5900" width="15.6640625" style="33" bestFit="1" customWidth="1"/>
    <col min="5901" max="5901" width="14" style="33" bestFit="1" customWidth="1"/>
    <col min="5902" max="5902" width="18" style="33" customWidth="1"/>
    <col min="5903" max="5903" width="16.88671875" style="33" customWidth="1"/>
    <col min="5904" max="5905" width="18" style="33" customWidth="1"/>
    <col min="5906" max="5906" width="19.109375" style="33" customWidth="1"/>
    <col min="5907" max="5907" width="16.33203125" style="33" customWidth="1"/>
    <col min="5908" max="5908" width="14.5546875" style="33" customWidth="1"/>
    <col min="5909" max="5909" width="16.109375" style="33" customWidth="1"/>
    <col min="5910" max="6144" width="9.109375" style="33"/>
    <col min="6145" max="6145" width="15.6640625" style="33" bestFit="1" customWidth="1"/>
    <col min="6146" max="6146" width="22.33203125" style="33" bestFit="1" customWidth="1"/>
    <col min="6147" max="6147" width="17.6640625" style="33" customWidth="1"/>
    <col min="6148" max="6148" width="0" style="33" hidden="1" customWidth="1"/>
    <col min="6149" max="6149" width="19.44140625" style="33" customWidth="1"/>
    <col min="6150" max="6150" width="19" style="33" bestFit="1" customWidth="1"/>
    <col min="6151" max="6151" width="18.33203125" style="33" customWidth="1"/>
    <col min="6152" max="6152" width="16.33203125" style="33" bestFit="1" customWidth="1"/>
    <col min="6153" max="6153" width="13.5546875" style="33" customWidth="1"/>
    <col min="6154" max="6154" width="15.88671875" style="33" bestFit="1" customWidth="1"/>
    <col min="6155" max="6155" width="9.109375" style="33"/>
    <col min="6156" max="6156" width="15.6640625" style="33" bestFit="1" customWidth="1"/>
    <col min="6157" max="6157" width="14" style="33" bestFit="1" customWidth="1"/>
    <col min="6158" max="6158" width="18" style="33" customWidth="1"/>
    <col min="6159" max="6159" width="16.88671875" style="33" customWidth="1"/>
    <col min="6160" max="6161" width="18" style="33" customWidth="1"/>
    <col min="6162" max="6162" width="19.109375" style="33" customWidth="1"/>
    <col min="6163" max="6163" width="16.33203125" style="33" customWidth="1"/>
    <col min="6164" max="6164" width="14.5546875" style="33" customWidth="1"/>
    <col min="6165" max="6165" width="16.109375" style="33" customWidth="1"/>
    <col min="6166" max="6400" width="9.109375" style="33"/>
    <col min="6401" max="6401" width="15.6640625" style="33" bestFit="1" customWidth="1"/>
    <col min="6402" max="6402" width="22.33203125" style="33" bestFit="1" customWidth="1"/>
    <col min="6403" max="6403" width="17.6640625" style="33" customWidth="1"/>
    <col min="6404" max="6404" width="0" style="33" hidden="1" customWidth="1"/>
    <col min="6405" max="6405" width="19.44140625" style="33" customWidth="1"/>
    <col min="6406" max="6406" width="19" style="33" bestFit="1" customWidth="1"/>
    <col min="6407" max="6407" width="18.33203125" style="33" customWidth="1"/>
    <col min="6408" max="6408" width="16.33203125" style="33" bestFit="1" customWidth="1"/>
    <col min="6409" max="6409" width="13.5546875" style="33" customWidth="1"/>
    <col min="6410" max="6410" width="15.88671875" style="33" bestFit="1" customWidth="1"/>
    <col min="6411" max="6411" width="9.109375" style="33"/>
    <col min="6412" max="6412" width="15.6640625" style="33" bestFit="1" customWidth="1"/>
    <col min="6413" max="6413" width="14" style="33" bestFit="1" customWidth="1"/>
    <col min="6414" max="6414" width="18" style="33" customWidth="1"/>
    <col min="6415" max="6415" width="16.88671875" style="33" customWidth="1"/>
    <col min="6416" max="6417" width="18" style="33" customWidth="1"/>
    <col min="6418" max="6418" width="19.109375" style="33" customWidth="1"/>
    <col min="6419" max="6419" width="16.33203125" style="33" customWidth="1"/>
    <col min="6420" max="6420" width="14.5546875" style="33" customWidth="1"/>
    <col min="6421" max="6421" width="16.109375" style="33" customWidth="1"/>
    <col min="6422" max="6656" width="9.109375" style="33"/>
    <col min="6657" max="6657" width="15.6640625" style="33" bestFit="1" customWidth="1"/>
    <col min="6658" max="6658" width="22.33203125" style="33" bestFit="1" customWidth="1"/>
    <col min="6659" max="6659" width="17.6640625" style="33" customWidth="1"/>
    <col min="6660" max="6660" width="0" style="33" hidden="1" customWidth="1"/>
    <col min="6661" max="6661" width="19.44140625" style="33" customWidth="1"/>
    <col min="6662" max="6662" width="19" style="33" bestFit="1" customWidth="1"/>
    <col min="6663" max="6663" width="18.33203125" style="33" customWidth="1"/>
    <col min="6664" max="6664" width="16.33203125" style="33" bestFit="1" customWidth="1"/>
    <col min="6665" max="6665" width="13.5546875" style="33" customWidth="1"/>
    <col min="6666" max="6666" width="15.88671875" style="33" bestFit="1" customWidth="1"/>
    <col min="6667" max="6667" width="9.109375" style="33"/>
    <col min="6668" max="6668" width="15.6640625" style="33" bestFit="1" customWidth="1"/>
    <col min="6669" max="6669" width="14" style="33" bestFit="1" customWidth="1"/>
    <col min="6670" max="6670" width="18" style="33" customWidth="1"/>
    <col min="6671" max="6671" width="16.88671875" style="33" customWidth="1"/>
    <col min="6672" max="6673" width="18" style="33" customWidth="1"/>
    <col min="6674" max="6674" width="19.109375" style="33" customWidth="1"/>
    <col min="6675" max="6675" width="16.33203125" style="33" customWidth="1"/>
    <col min="6676" max="6676" width="14.5546875" style="33" customWidth="1"/>
    <col min="6677" max="6677" width="16.109375" style="33" customWidth="1"/>
    <col min="6678" max="6912" width="9.109375" style="33"/>
    <col min="6913" max="6913" width="15.6640625" style="33" bestFit="1" customWidth="1"/>
    <col min="6914" max="6914" width="22.33203125" style="33" bestFit="1" customWidth="1"/>
    <col min="6915" max="6915" width="17.6640625" style="33" customWidth="1"/>
    <col min="6916" max="6916" width="0" style="33" hidden="1" customWidth="1"/>
    <col min="6917" max="6917" width="19.44140625" style="33" customWidth="1"/>
    <col min="6918" max="6918" width="19" style="33" bestFit="1" customWidth="1"/>
    <col min="6919" max="6919" width="18.33203125" style="33" customWidth="1"/>
    <col min="6920" max="6920" width="16.33203125" style="33" bestFit="1" customWidth="1"/>
    <col min="6921" max="6921" width="13.5546875" style="33" customWidth="1"/>
    <col min="6922" max="6922" width="15.88671875" style="33" bestFit="1" customWidth="1"/>
    <col min="6923" max="6923" width="9.109375" style="33"/>
    <col min="6924" max="6924" width="15.6640625" style="33" bestFit="1" customWidth="1"/>
    <col min="6925" max="6925" width="14" style="33" bestFit="1" customWidth="1"/>
    <col min="6926" max="6926" width="18" style="33" customWidth="1"/>
    <col min="6927" max="6927" width="16.88671875" style="33" customWidth="1"/>
    <col min="6928" max="6929" width="18" style="33" customWidth="1"/>
    <col min="6930" max="6930" width="19.109375" style="33" customWidth="1"/>
    <col min="6931" max="6931" width="16.33203125" style="33" customWidth="1"/>
    <col min="6932" max="6932" width="14.5546875" style="33" customWidth="1"/>
    <col min="6933" max="6933" width="16.109375" style="33" customWidth="1"/>
    <col min="6934" max="7168" width="9.109375" style="33"/>
    <col min="7169" max="7169" width="15.6640625" style="33" bestFit="1" customWidth="1"/>
    <col min="7170" max="7170" width="22.33203125" style="33" bestFit="1" customWidth="1"/>
    <col min="7171" max="7171" width="17.6640625" style="33" customWidth="1"/>
    <col min="7172" max="7172" width="0" style="33" hidden="1" customWidth="1"/>
    <col min="7173" max="7173" width="19.44140625" style="33" customWidth="1"/>
    <col min="7174" max="7174" width="19" style="33" bestFit="1" customWidth="1"/>
    <col min="7175" max="7175" width="18.33203125" style="33" customWidth="1"/>
    <col min="7176" max="7176" width="16.33203125" style="33" bestFit="1" customWidth="1"/>
    <col min="7177" max="7177" width="13.5546875" style="33" customWidth="1"/>
    <col min="7178" max="7178" width="15.88671875" style="33" bestFit="1" customWidth="1"/>
    <col min="7179" max="7179" width="9.109375" style="33"/>
    <col min="7180" max="7180" width="15.6640625" style="33" bestFit="1" customWidth="1"/>
    <col min="7181" max="7181" width="14" style="33" bestFit="1" customWidth="1"/>
    <col min="7182" max="7182" width="18" style="33" customWidth="1"/>
    <col min="7183" max="7183" width="16.88671875" style="33" customWidth="1"/>
    <col min="7184" max="7185" width="18" style="33" customWidth="1"/>
    <col min="7186" max="7186" width="19.109375" style="33" customWidth="1"/>
    <col min="7187" max="7187" width="16.33203125" style="33" customWidth="1"/>
    <col min="7188" max="7188" width="14.5546875" style="33" customWidth="1"/>
    <col min="7189" max="7189" width="16.109375" style="33" customWidth="1"/>
    <col min="7190" max="7424" width="9.109375" style="33"/>
    <col min="7425" max="7425" width="15.6640625" style="33" bestFit="1" customWidth="1"/>
    <col min="7426" max="7426" width="22.33203125" style="33" bestFit="1" customWidth="1"/>
    <col min="7427" max="7427" width="17.6640625" style="33" customWidth="1"/>
    <col min="7428" max="7428" width="0" style="33" hidden="1" customWidth="1"/>
    <col min="7429" max="7429" width="19.44140625" style="33" customWidth="1"/>
    <col min="7430" max="7430" width="19" style="33" bestFit="1" customWidth="1"/>
    <col min="7431" max="7431" width="18.33203125" style="33" customWidth="1"/>
    <col min="7432" max="7432" width="16.33203125" style="33" bestFit="1" customWidth="1"/>
    <col min="7433" max="7433" width="13.5546875" style="33" customWidth="1"/>
    <col min="7434" max="7434" width="15.88671875" style="33" bestFit="1" customWidth="1"/>
    <col min="7435" max="7435" width="9.109375" style="33"/>
    <col min="7436" max="7436" width="15.6640625" style="33" bestFit="1" customWidth="1"/>
    <col min="7437" max="7437" width="14" style="33" bestFit="1" customWidth="1"/>
    <col min="7438" max="7438" width="18" style="33" customWidth="1"/>
    <col min="7439" max="7439" width="16.88671875" style="33" customWidth="1"/>
    <col min="7440" max="7441" width="18" style="33" customWidth="1"/>
    <col min="7442" max="7442" width="19.109375" style="33" customWidth="1"/>
    <col min="7443" max="7443" width="16.33203125" style="33" customWidth="1"/>
    <col min="7444" max="7444" width="14.5546875" style="33" customWidth="1"/>
    <col min="7445" max="7445" width="16.109375" style="33" customWidth="1"/>
    <col min="7446" max="7680" width="9.109375" style="33"/>
    <col min="7681" max="7681" width="15.6640625" style="33" bestFit="1" customWidth="1"/>
    <col min="7682" max="7682" width="22.33203125" style="33" bestFit="1" customWidth="1"/>
    <col min="7683" max="7683" width="17.6640625" style="33" customWidth="1"/>
    <col min="7684" max="7684" width="0" style="33" hidden="1" customWidth="1"/>
    <col min="7685" max="7685" width="19.44140625" style="33" customWidth="1"/>
    <col min="7686" max="7686" width="19" style="33" bestFit="1" customWidth="1"/>
    <col min="7687" max="7687" width="18.33203125" style="33" customWidth="1"/>
    <col min="7688" max="7688" width="16.33203125" style="33" bestFit="1" customWidth="1"/>
    <col min="7689" max="7689" width="13.5546875" style="33" customWidth="1"/>
    <col min="7690" max="7690" width="15.88671875" style="33" bestFit="1" customWidth="1"/>
    <col min="7691" max="7691" width="9.109375" style="33"/>
    <col min="7692" max="7692" width="15.6640625" style="33" bestFit="1" customWidth="1"/>
    <col min="7693" max="7693" width="14" style="33" bestFit="1" customWidth="1"/>
    <col min="7694" max="7694" width="18" style="33" customWidth="1"/>
    <col min="7695" max="7695" width="16.88671875" style="33" customWidth="1"/>
    <col min="7696" max="7697" width="18" style="33" customWidth="1"/>
    <col min="7698" max="7698" width="19.109375" style="33" customWidth="1"/>
    <col min="7699" max="7699" width="16.33203125" style="33" customWidth="1"/>
    <col min="7700" max="7700" width="14.5546875" style="33" customWidth="1"/>
    <col min="7701" max="7701" width="16.109375" style="33" customWidth="1"/>
    <col min="7702" max="7936" width="9.109375" style="33"/>
    <col min="7937" max="7937" width="15.6640625" style="33" bestFit="1" customWidth="1"/>
    <col min="7938" max="7938" width="22.33203125" style="33" bestFit="1" customWidth="1"/>
    <col min="7939" max="7939" width="17.6640625" style="33" customWidth="1"/>
    <col min="7940" max="7940" width="0" style="33" hidden="1" customWidth="1"/>
    <col min="7941" max="7941" width="19.44140625" style="33" customWidth="1"/>
    <col min="7942" max="7942" width="19" style="33" bestFit="1" customWidth="1"/>
    <col min="7943" max="7943" width="18.33203125" style="33" customWidth="1"/>
    <col min="7944" max="7944" width="16.33203125" style="33" bestFit="1" customWidth="1"/>
    <col min="7945" max="7945" width="13.5546875" style="33" customWidth="1"/>
    <col min="7946" max="7946" width="15.88671875" style="33" bestFit="1" customWidth="1"/>
    <col min="7947" max="7947" width="9.109375" style="33"/>
    <col min="7948" max="7948" width="15.6640625" style="33" bestFit="1" customWidth="1"/>
    <col min="7949" max="7949" width="14" style="33" bestFit="1" customWidth="1"/>
    <col min="7950" max="7950" width="18" style="33" customWidth="1"/>
    <col min="7951" max="7951" width="16.88671875" style="33" customWidth="1"/>
    <col min="7952" max="7953" width="18" style="33" customWidth="1"/>
    <col min="7954" max="7954" width="19.109375" style="33" customWidth="1"/>
    <col min="7955" max="7955" width="16.33203125" style="33" customWidth="1"/>
    <col min="7956" max="7956" width="14.5546875" style="33" customWidth="1"/>
    <col min="7957" max="7957" width="16.109375" style="33" customWidth="1"/>
    <col min="7958" max="8192" width="9.109375" style="33"/>
    <col min="8193" max="8193" width="15.6640625" style="33" bestFit="1" customWidth="1"/>
    <col min="8194" max="8194" width="22.33203125" style="33" bestFit="1" customWidth="1"/>
    <col min="8195" max="8195" width="17.6640625" style="33" customWidth="1"/>
    <col min="8196" max="8196" width="0" style="33" hidden="1" customWidth="1"/>
    <col min="8197" max="8197" width="19.44140625" style="33" customWidth="1"/>
    <col min="8198" max="8198" width="19" style="33" bestFit="1" customWidth="1"/>
    <col min="8199" max="8199" width="18.33203125" style="33" customWidth="1"/>
    <col min="8200" max="8200" width="16.33203125" style="33" bestFit="1" customWidth="1"/>
    <col min="8201" max="8201" width="13.5546875" style="33" customWidth="1"/>
    <col min="8202" max="8202" width="15.88671875" style="33" bestFit="1" customWidth="1"/>
    <col min="8203" max="8203" width="9.109375" style="33"/>
    <col min="8204" max="8204" width="15.6640625" style="33" bestFit="1" customWidth="1"/>
    <col min="8205" max="8205" width="14" style="33" bestFit="1" customWidth="1"/>
    <col min="8206" max="8206" width="18" style="33" customWidth="1"/>
    <col min="8207" max="8207" width="16.88671875" style="33" customWidth="1"/>
    <col min="8208" max="8209" width="18" style="33" customWidth="1"/>
    <col min="8210" max="8210" width="19.109375" style="33" customWidth="1"/>
    <col min="8211" max="8211" width="16.33203125" style="33" customWidth="1"/>
    <col min="8212" max="8212" width="14.5546875" style="33" customWidth="1"/>
    <col min="8213" max="8213" width="16.109375" style="33" customWidth="1"/>
    <col min="8214" max="8448" width="9.109375" style="33"/>
    <col min="8449" max="8449" width="15.6640625" style="33" bestFit="1" customWidth="1"/>
    <col min="8450" max="8450" width="22.33203125" style="33" bestFit="1" customWidth="1"/>
    <col min="8451" max="8451" width="17.6640625" style="33" customWidth="1"/>
    <col min="8452" max="8452" width="0" style="33" hidden="1" customWidth="1"/>
    <col min="8453" max="8453" width="19.44140625" style="33" customWidth="1"/>
    <col min="8454" max="8454" width="19" style="33" bestFit="1" customWidth="1"/>
    <col min="8455" max="8455" width="18.33203125" style="33" customWidth="1"/>
    <col min="8456" max="8456" width="16.33203125" style="33" bestFit="1" customWidth="1"/>
    <col min="8457" max="8457" width="13.5546875" style="33" customWidth="1"/>
    <col min="8458" max="8458" width="15.88671875" style="33" bestFit="1" customWidth="1"/>
    <col min="8459" max="8459" width="9.109375" style="33"/>
    <col min="8460" max="8460" width="15.6640625" style="33" bestFit="1" customWidth="1"/>
    <col min="8461" max="8461" width="14" style="33" bestFit="1" customWidth="1"/>
    <col min="8462" max="8462" width="18" style="33" customWidth="1"/>
    <col min="8463" max="8463" width="16.88671875" style="33" customWidth="1"/>
    <col min="8464" max="8465" width="18" style="33" customWidth="1"/>
    <col min="8466" max="8466" width="19.109375" style="33" customWidth="1"/>
    <col min="8467" max="8467" width="16.33203125" style="33" customWidth="1"/>
    <col min="8468" max="8468" width="14.5546875" style="33" customWidth="1"/>
    <col min="8469" max="8469" width="16.109375" style="33" customWidth="1"/>
    <col min="8470" max="8704" width="9.109375" style="33"/>
    <col min="8705" max="8705" width="15.6640625" style="33" bestFit="1" customWidth="1"/>
    <col min="8706" max="8706" width="22.33203125" style="33" bestFit="1" customWidth="1"/>
    <col min="8707" max="8707" width="17.6640625" style="33" customWidth="1"/>
    <col min="8708" max="8708" width="0" style="33" hidden="1" customWidth="1"/>
    <col min="8709" max="8709" width="19.44140625" style="33" customWidth="1"/>
    <col min="8710" max="8710" width="19" style="33" bestFit="1" customWidth="1"/>
    <col min="8711" max="8711" width="18.33203125" style="33" customWidth="1"/>
    <col min="8712" max="8712" width="16.33203125" style="33" bestFit="1" customWidth="1"/>
    <col min="8713" max="8713" width="13.5546875" style="33" customWidth="1"/>
    <col min="8714" max="8714" width="15.88671875" style="33" bestFit="1" customWidth="1"/>
    <col min="8715" max="8715" width="9.109375" style="33"/>
    <col min="8716" max="8716" width="15.6640625" style="33" bestFit="1" customWidth="1"/>
    <col min="8717" max="8717" width="14" style="33" bestFit="1" customWidth="1"/>
    <col min="8718" max="8718" width="18" style="33" customWidth="1"/>
    <col min="8719" max="8719" width="16.88671875" style="33" customWidth="1"/>
    <col min="8720" max="8721" width="18" style="33" customWidth="1"/>
    <col min="8722" max="8722" width="19.109375" style="33" customWidth="1"/>
    <col min="8723" max="8723" width="16.33203125" style="33" customWidth="1"/>
    <col min="8724" max="8724" width="14.5546875" style="33" customWidth="1"/>
    <col min="8725" max="8725" width="16.109375" style="33" customWidth="1"/>
    <col min="8726" max="8960" width="9.109375" style="33"/>
    <col min="8961" max="8961" width="15.6640625" style="33" bestFit="1" customWidth="1"/>
    <col min="8962" max="8962" width="22.33203125" style="33" bestFit="1" customWidth="1"/>
    <col min="8963" max="8963" width="17.6640625" style="33" customWidth="1"/>
    <col min="8964" max="8964" width="0" style="33" hidden="1" customWidth="1"/>
    <col min="8965" max="8965" width="19.44140625" style="33" customWidth="1"/>
    <col min="8966" max="8966" width="19" style="33" bestFit="1" customWidth="1"/>
    <col min="8967" max="8967" width="18.33203125" style="33" customWidth="1"/>
    <col min="8968" max="8968" width="16.33203125" style="33" bestFit="1" customWidth="1"/>
    <col min="8969" max="8969" width="13.5546875" style="33" customWidth="1"/>
    <col min="8970" max="8970" width="15.88671875" style="33" bestFit="1" customWidth="1"/>
    <col min="8971" max="8971" width="9.109375" style="33"/>
    <col min="8972" max="8972" width="15.6640625" style="33" bestFit="1" customWidth="1"/>
    <col min="8973" max="8973" width="14" style="33" bestFit="1" customWidth="1"/>
    <col min="8974" max="8974" width="18" style="33" customWidth="1"/>
    <col min="8975" max="8975" width="16.88671875" style="33" customWidth="1"/>
    <col min="8976" max="8977" width="18" style="33" customWidth="1"/>
    <col min="8978" max="8978" width="19.109375" style="33" customWidth="1"/>
    <col min="8979" max="8979" width="16.33203125" style="33" customWidth="1"/>
    <col min="8980" max="8980" width="14.5546875" style="33" customWidth="1"/>
    <col min="8981" max="8981" width="16.109375" style="33" customWidth="1"/>
    <col min="8982" max="9216" width="9.109375" style="33"/>
    <col min="9217" max="9217" width="15.6640625" style="33" bestFit="1" customWidth="1"/>
    <col min="9218" max="9218" width="22.33203125" style="33" bestFit="1" customWidth="1"/>
    <col min="9219" max="9219" width="17.6640625" style="33" customWidth="1"/>
    <col min="9220" max="9220" width="0" style="33" hidden="1" customWidth="1"/>
    <col min="9221" max="9221" width="19.44140625" style="33" customWidth="1"/>
    <col min="9222" max="9222" width="19" style="33" bestFit="1" customWidth="1"/>
    <col min="9223" max="9223" width="18.33203125" style="33" customWidth="1"/>
    <col min="9224" max="9224" width="16.33203125" style="33" bestFit="1" customWidth="1"/>
    <col min="9225" max="9225" width="13.5546875" style="33" customWidth="1"/>
    <col min="9226" max="9226" width="15.88671875" style="33" bestFit="1" customWidth="1"/>
    <col min="9227" max="9227" width="9.109375" style="33"/>
    <col min="9228" max="9228" width="15.6640625" style="33" bestFit="1" customWidth="1"/>
    <col min="9229" max="9229" width="14" style="33" bestFit="1" customWidth="1"/>
    <col min="9230" max="9230" width="18" style="33" customWidth="1"/>
    <col min="9231" max="9231" width="16.88671875" style="33" customWidth="1"/>
    <col min="9232" max="9233" width="18" style="33" customWidth="1"/>
    <col min="9234" max="9234" width="19.109375" style="33" customWidth="1"/>
    <col min="9235" max="9235" width="16.33203125" style="33" customWidth="1"/>
    <col min="9236" max="9236" width="14.5546875" style="33" customWidth="1"/>
    <col min="9237" max="9237" width="16.109375" style="33" customWidth="1"/>
    <col min="9238" max="9472" width="9.109375" style="33"/>
    <col min="9473" max="9473" width="15.6640625" style="33" bestFit="1" customWidth="1"/>
    <col min="9474" max="9474" width="22.33203125" style="33" bestFit="1" customWidth="1"/>
    <col min="9475" max="9475" width="17.6640625" style="33" customWidth="1"/>
    <col min="9476" max="9476" width="0" style="33" hidden="1" customWidth="1"/>
    <col min="9477" max="9477" width="19.44140625" style="33" customWidth="1"/>
    <col min="9478" max="9478" width="19" style="33" bestFit="1" customWidth="1"/>
    <col min="9479" max="9479" width="18.33203125" style="33" customWidth="1"/>
    <col min="9480" max="9480" width="16.33203125" style="33" bestFit="1" customWidth="1"/>
    <col min="9481" max="9481" width="13.5546875" style="33" customWidth="1"/>
    <col min="9482" max="9482" width="15.88671875" style="33" bestFit="1" customWidth="1"/>
    <col min="9483" max="9483" width="9.109375" style="33"/>
    <col min="9484" max="9484" width="15.6640625" style="33" bestFit="1" customWidth="1"/>
    <col min="9485" max="9485" width="14" style="33" bestFit="1" customWidth="1"/>
    <col min="9486" max="9486" width="18" style="33" customWidth="1"/>
    <col min="9487" max="9487" width="16.88671875" style="33" customWidth="1"/>
    <col min="9488" max="9489" width="18" style="33" customWidth="1"/>
    <col min="9490" max="9490" width="19.109375" style="33" customWidth="1"/>
    <col min="9491" max="9491" width="16.33203125" style="33" customWidth="1"/>
    <col min="9492" max="9492" width="14.5546875" style="33" customWidth="1"/>
    <col min="9493" max="9493" width="16.109375" style="33" customWidth="1"/>
    <col min="9494" max="9728" width="9.109375" style="33"/>
    <col min="9729" max="9729" width="15.6640625" style="33" bestFit="1" customWidth="1"/>
    <col min="9730" max="9730" width="22.33203125" style="33" bestFit="1" customWidth="1"/>
    <col min="9731" max="9731" width="17.6640625" style="33" customWidth="1"/>
    <col min="9732" max="9732" width="0" style="33" hidden="1" customWidth="1"/>
    <col min="9733" max="9733" width="19.44140625" style="33" customWidth="1"/>
    <col min="9734" max="9734" width="19" style="33" bestFit="1" customWidth="1"/>
    <col min="9735" max="9735" width="18.33203125" style="33" customWidth="1"/>
    <col min="9736" max="9736" width="16.33203125" style="33" bestFit="1" customWidth="1"/>
    <col min="9737" max="9737" width="13.5546875" style="33" customWidth="1"/>
    <col min="9738" max="9738" width="15.88671875" style="33" bestFit="1" customWidth="1"/>
    <col min="9739" max="9739" width="9.109375" style="33"/>
    <col min="9740" max="9740" width="15.6640625" style="33" bestFit="1" customWidth="1"/>
    <col min="9741" max="9741" width="14" style="33" bestFit="1" customWidth="1"/>
    <col min="9742" max="9742" width="18" style="33" customWidth="1"/>
    <col min="9743" max="9743" width="16.88671875" style="33" customWidth="1"/>
    <col min="9744" max="9745" width="18" style="33" customWidth="1"/>
    <col min="9746" max="9746" width="19.109375" style="33" customWidth="1"/>
    <col min="9747" max="9747" width="16.33203125" style="33" customWidth="1"/>
    <col min="9748" max="9748" width="14.5546875" style="33" customWidth="1"/>
    <col min="9749" max="9749" width="16.109375" style="33" customWidth="1"/>
    <col min="9750" max="9984" width="9.109375" style="33"/>
    <col min="9985" max="9985" width="15.6640625" style="33" bestFit="1" customWidth="1"/>
    <col min="9986" max="9986" width="22.33203125" style="33" bestFit="1" customWidth="1"/>
    <col min="9987" max="9987" width="17.6640625" style="33" customWidth="1"/>
    <col min="9988" max="9988" width="0" style="33" hidden="1" customWidth="1"/>
    <col min="9989" max="9989" width="19.44140625" style="33" customWidth="1"/>
    <col min="9990" max="9990" width="19" style="33" bestFit="1" customWidth="1"/>
    <col min="9991" max="9991" width="18.33203125" style="33" customWidth="1"/>
    <col min="9992" max="9992" width="16.33203125" style="33" bestFit="1" customWidth="1"/>
    <col min="9993" max="9993" width="13.5546875" style="33" customWidth="1"/>
    <col min="9994" max="9994" width="15.88671875" style="33" bestFit="1" customWidth="1"/>
    <col min="9995" max="9995" width="9.109375" style="33"/>
    <col min="9996" max="9996" width="15.6640625" style="33" bestFit="1" customWidth="1"/>
    <col min="9997" max="9997" width="14" style="33" bestFit="1" customWidth="1"/>
    <col min="9998" max="9998" width="18" style="33" customWidth="1"/>
    <col min="9999" max="9999" width="16.88671875" style="33" customWidth="1"/>
    <col min="10000" max="10001" width="18" style="33" customWidth="1"/>
    <col min="10002" max="10002" width="19.109375" style="33" customWidth="1"/>
    <col min="10003" max="10003" width="16.33203125" style="33" customWidth="1"/>
    <col min="10004" max="10004" width="14.5546875" style="33" customWidth="1"/>
    <col min="10005" max="10005" width="16.109375" style="33" customWidth="1"/>
    <col min="10006" max="10240" width="9.109375" style="33"/>
    <col min="10241" max="10241" width="15.6640625" style="33" bestFit="1" customWidth="1"/>
    <col min="10242" max="10242" width="22.33203125" style="33" bestFit="1" customWidth="1"/>
    <col min="10243" max="10243" width="17.6640625" style="33" customWidth="1"/>
    <col min="10244" max="10244" width="0" style="33" hidden="1" customWidth="1"/>
    <col min="10245" max="10245" width="19.44140625" style="33" customWidth="1"/>
    <col min="10246" max="10246" width="19" style="33" bestFit="1" customWidth="1"/>
    <col min="10247" max="10247" width="18.33203125" style="33" customWidth="1"/>
    <col min="10248" max="10248" width="16.33203125" style="33" bestFit="1" customWidth="1"/>
    <col min="10249" max="10249" width="13.5546875" style="33" customWidth="1"/>
    <col min="10250" max="10250" width="15.88671875" style="33" bestFit="1" customWidth="1"/>
    <col min="10251" max="10251" width="9.109375" style="33"/>
    <col min="10252" max="10252" width="15.6640625" style="33" bestFit="1" customWidth="1"/>
    <col min="10253" max="10253" width="14" style="33" bestFit="1" customWidth="1"/>
    <col min="10254" max="10254" width="18" style="33" customWidth="1"/>
    <col min="10255" max="10255" width="16.88671875" style="33" customWidth="1"/>
    <col min="10256" max="10257" width="18" style="33" customWidth="1"/>
    <col min="10258" max="10258" width="19.109375" style="33" customWidth="1"/>
    <col min="10259" max="10259" width="16.33203125" style="33" customWidth="1"/>
    <col min="10260" max="10260" width="14.5546875" style="33" customWidth="1"/>
    <col min="10261" max="10261" width="16.109375" style="33" customWidth="1"/>
    <col min="10262" max="10496" width="9.109375" style="33"/>
    <col min="10497" max="10497" width="15.6640625" style="33" bestFit="1" customWidth="1"/>
    <col min="10498" max="10498" width="22.33203125" style="33" bestFit="1" customWidth="1"/>
    <col min="10499" max="10499" width="17.6640625" style="33" customWidth="1"/>
    <col min="10500" max="10500" width="0" style="33" hidden="1" customWidth="1"/>
    <col min="10501" max="10501" width="19.44140625" style="33" customWidth="1"/>
    <col min="10502" max="10502" width="19" style="33" bestFit="1" customWidth="1"/>
    <col min="10503" max="10503" width="18.33203125" style="33" customWidth="1"/>
    <col min="10504" max="10504" width="16.33203125" style="33" bestFit="1" customWidth="1"/>
    <col min="10505" max="10505" width="13.5546875" style="33" customWidth="1"/>
    <col min="10506" max="10506" width="15.88671875" style="33" bestFit="1" customWidth="1"/>
    <col min="10507" max="10507" width="9.109375" style="33"/>
    <col min="10508" max="10508" width="15.6640625" style="33" bestFit="1" customWidth="1"/>
    <col min="10509" max="10509" width="14" style="33" bestFit="1" customWidth="1"/>
    <col min="10510" max="10510" width="18" style="33" customWidth="1"/>
    <col min="10511" max="10511" width="16.88671875" style="33" customWidth="1"/>
    <col min="10512" max="10513" width="18" style="33" customWidth="1"/>
    <col min="10514" max="10514" width="19.109375" style="33" customWidth="1"/>
    <col min="10515" max="10515" width="16.33203125" style="33" customWidth="1"/>
    <col min="10516" max="10516" width="14.5546875" style="33" customWidth="1"/>
    <col min="10517" max="10517" width="16.109375" style="33" customWidth="1"/>
    <col min="10518" max="10752" width="9.109375" style="33"/>
    <col min="10753" max="10753" width="15.6640625" style="33" bestFit="1" customWidth="1"/>
    <col min="10754" max="10754" width="22.33203125" style="33" bestFit="1" customWidth="1"/>
    <col min="10755" max="10755" width="17.6640625" style="33" customWidth="1"/>
    <col min="10756" max="10756" width="0" style="33" hidden="1" customWidth="1"/>
    <col min="10757" max="10757" width="19.44140625" style="33" customWidth="1"/>
    <col min="10758" max="10758" width="19" style="33" bestFit="1" customWidth="1"/>
    <col min="10759" max="10759" width="18.33203125" style="33" customWidth="1"/>
    <col min="10760" max="10760" width="16.33203125" style="33" bestFit="1" customWidth="1"/>
    <col min="10761" max="10761" width="13.5546875" style="33" customWidth="1"/>
    <col min="10762" max="10762" width="15.88671875" style="33" bestFit="1" customWidth="1"/>
    <col min="10763" max="10763" width="9.109375" style="33"/>
    <col min="10764" max="10764" width="15.6640625" style="33" bestFit="1" customWidth="1"/>
    <col min="10765" max="10765" width="14" style="33" bestFit="1" customWidth="1"/>
    <col min="10766" max="10766" width="18" style="33" customWidth="1"/>
    <col min="10767" max="10767" width="16.88671875" style="33" customWidth="1"/>
    <col min="10768" max="10769" width="18" style="33" customWidth="1"/>
    <col min="10770" max="10770" width="19.109375" style="33" customWidth="1"/>
    <col min="10771" max="10771" width="16.33203125" style="33" customWidth="1"/>
    <col min="10772" max="10772" width="14.5546875" style="33" customWidth="1"/>
    <col min="10773" max="10773" width="16.109375" style="33" customWidth="1"/>
    <col min="10774" max="11008" width="9.109375" style="33"/>
    <col min="11009" max="11009" width="15.6640625" style="33" bestFit="1" customWidth="1"/>
    <col min="11010" max="11010" width="22.33203125" style="33" bestFit="1" customWidth="1"/>
    <col min="11011" max="11011" width="17.6640625" style="33" customWidth="1"/>
    <col min="11012" max="11012" width="0" style="33" hidden="1" customWidth="1"/>
    <col min="11013" max="11013" width="19.44140625" style="33" customWidth="1"/>
    <col min="11014" max="11014" width="19" style="33" bestFit="1" customWidth="1"/>
    <col min="11015" max="11015" width="18.33203125" style="33" customWidth="1"/>
    <col min="11016" max="11016" width="16.33203125" style="33" bestFit="1" customWidth="1"/>
    <col min="11017" max="11017" width="13.5546875" style="33" customWidth="1"/>
    <col min="11018" max="11018" width="15.88671875" style="33" bestFit="1" customWidth="1"/>
    <col min="11019" max="11019" width="9.109375" style="33"/>
    <col min="11020" max="11020" width="15.6640625" style="33" bestFit="1" customWidth="1"/>
    <col min="11021" max="11021" width="14" style="33" bestFit="1" customWidth="1"/>
    <col min="11022" max="11022" width="18" style="33" customWidth="1"/>
    <col min="11023" max="11023" width="16.88671875" style="33" customWidth="1"/>
    <col min="11024" max="11025" width="18" style="33" customWidth="1"/>
    <col min="11026" max="11026" width="19.109375" style="33" customWidth="1"/>
    <col min="11027" max="11027" width="16.33203125" style="33" customWidth="1"/>
    <col min="11028" max="11028" width="14.5546875" style="33" customWidth="1"/>
    <col min="11029" max="11029" width="16.109375" style="33" customWidth="1"/>
    <col min="11030" max="11264" width="9.109375" style="33"/>
    <col min="11265" max="11265" width="15.6640625" style="33" bestFit="1" customWidth="1"/>
    <col min="11266" max="11266" width="22.33203125" style="33" bestFit="1" customWidth="1"/>
    <col min="11267" max="11267" width="17.6640625" style="33" customWidth="1"/>
    <col min="11268" max="11268" width="0" style="33" hidden="1" customWidth="1"/>
    <col min="11269" max="11269" width="19.44140625" style="33" customWidth="1"/>
    <col min="11270" max="11270" width="19" style="33" bestFit="1" customWidth="1"/>
    <col min="11271" max="11271" width="18.33203125" style="33" customWidth="1"/>
    <col min="11272" max="11272" width="16.33203125" style="33" bestFit="1" customWidth="1"/>
    <col min="11273" max="11273" width="13.5546875" style="33" customWidth="1"/>
    <col min="11274" max="11274" width="15.88671875" style="33" bestFit="1" customWidth="1"/>
    <col min="11275" max="11275" width="9.109375" style="33"/>
    <col min="11276" max="11276" width="15.6640625" style="33" bestFit="1" customWidth="1"/>
    <col min="11277" max="11277" width="14" style="33" bestFit="1" customWidth="1"/>
    <col min="11278" max="11278" width="18" style="33" customWidth="1"/>
    <col min="11279" max="11279" width="16.88671875" style="33" customWidth="1"/>
    <col min="11280" max="11281" width="18" style="33" customWidth="1"/>
    <col min="11282" max="11282" width="19.109375" style="33" customWidth="1"/>
    <col min="11283" max="11283" width="16.33203125" style="33" customWidth="1"/>
    <col min="11284" max="11284" width="14.5546875" style="33" customWidth="1"/>
    <col min="11285" max="11285" width="16.109375" style="33" customWidth="1"/>
    <col min="11286" max="11520" width="9.109375" style="33"/>
    <col min="11521" max="11521" width="15.6640625" style="33" bestFit="1" customWidth="1"/>
    <col min="11522" max="11522" width="22.33203125" style="33" bestFit="1" customWidth="1"/>
    <col min="11523" max="11523" width="17.6640625" style="33" customWidth="1"/>
    <col min="11524" max="11524" width="0" style="33" hidden="1" customWidth="1"/>
    <col min="11525" max="11525" width="19.44140625" style="33" customWidth="1"/>
    <col min="11526" max="11526" width="19" style="33" bestFit="1" customWidth="1"/>
    <col min="11527" max="11527" width="18.33203125" style="33" customWidth="1"/>
    <col min="11528" max="11528" width="16.33203125" style="33" bestFit="1" customWidth="1"/>
    <col min="11529" max="11529" width="13.5546875" style="33" customWidth="1"/>
    <col min="11530" max="11530" width="15.88671875" style="33" bestFit="1" customWidth="1"/>
    <col min="11531" max="11531" width="9.109375" style="33"/>
    <col min="11532" max="11532" width="15.6640625" style="33" bestFit="1" customWidth="1"/>
    <col min="11533" max="11533" width="14" style="33" bestFit="1" customWidth="1"/>
    <col min="11534" max="11534" width="18" style="33" customWidth="1"/>
    <col min="11535" max="11535" width="16.88671875" style="33" customWidth="1"/>
    <col min="11536" max="11537" width="18" style="33" customWidth="1"/>
    <col min="11538" max="11538" width="19.109375" style="33" customWidth="1"/>
    <col min="11539" max="11539" width="16.33203125" style="33" customWidth="1"/>
    <col min="11540" max="11540" width="14.5546875" style="33" customWidth="1"/>
    <col min="11541" max="11541" width="16.109375" style="33" customWidth="1"/>
    <col min="11542" max="11776" width="9.109375" style="33"/>
    <col min="11777" max="11777" width="15.6640625" style="33" bestFit="1" customWidth="1"/>
    <col min="11778" max="11778" width="22.33203125" style="33" bestFit="1" customWidth="1"/>
    <col min="11779" max="11779" width="17.6640625" style="33" customWidth="1"/>
    <col min="11780" max="11780" width="0" style="33" hidden="1" customWidth="1"/>
    <col min="11781" max="11781" width="19.44140625" style="33" customWidth="1"/>
    <col min="11782" max="11782" width="19" style="33" bestFit="1" customWidth="1"/>
    <col min="11783" max="11783" width="18.33203125" style="33" customWidth="1"/>
    <col min="11784" max="11784" width="16.33203125" style="33" bestFit="1" customWidth="1"/>
    <col min="11785" max="11785" width="13.5546875" style="33" customWidth="1"/>
    <col min="11786" max="11786" width="15.88671875" style="33" bestFit="1" customWidth="1"/>
    <col min="11787" max="11787" width="9.109375" style="33"/>
    <col min="11788" max="11788" width="15.6640625" style="33" bestFit="1" customWidth="1"/>
    <col min="11789" max="11789" width="14" style="33" bestFit="1" customWidth="1"/>
    <col min="11790" max="11790" width="18" style="33" customWidth="1"/>
    <col min="11791" max="11791" width="16.88671875" style="33" customWidth="1"/>
    <col min="11792" max="11793" width="18" style="33" customWidth="1"/>
    <col min="11794" max="11794" width="19.109375" style="33" customWidth="1"/>
    <col min="11795" max="11795" width="16.33203125" style="33" customWidth="1"/>
    <col min="11796" max="11796" width="14.5546875" style="33" customWidth="1"/>
    <col min="11797" max="11797" width="16.109375" style="33" customWidth="1"/>
    <col min="11798" max="12032" width="9.109375" style="33"/>
    <col min="12033" max="12033" width="15.6640625" style="33" bestFit="1" customWidth="1"/>
    <col min="12034" max="12034" width="22.33203125" style="33" bestFit="1" customWidth="1"/>
    <col min="12035" max="12035" width="17.6640625" style="33" customWidth="1"/>
    <col min="12036" max="12036" width="0" style="33" hidden="1" customWidth="1"/>
    <col min="12037" max="12037" width="19.44140625" style="33" customWidth="1"/>
    <col min="12038" max="12038" width="19" style="33" bestFit="1" customWidth="1"/>
    <col min="12039" max="12039" width="18.33203125" style="33" customWidth="1"/>
    <col min="12040" max="12040" width="16.33203125" style="33" bestFit="1" customWidth="1"/>
    <col min="12041" max="12041" width="13.5546875" style="33" customWidth="1"/>
    <col min="12042" max="12042" width="15.88671875" style="33" bestFit="1" customWidth="1"/>
    <col min="12043" max="12043" width="9.109375" style="33"/>
    <col min="12044" max="12044" width="15.6640625" style="33" bestFit="1" customWidth="1"/>
    <col min="12045" max="12045" width="14" style="33" bestFit="1" customWidth="1"/>
    <col min="12046" max="12046" width="18" style="33" customWidth="1"/>
    <col min="12047" max="12047" width="16.88671875" style="33" customWidth="1"/>
    <col min="12048" max="12049" width="18" style="33" customWidth="1"/>
    <col min="12050" max="12050" width="19.109375" style="33" customWidth="1"/>
    <col min="12051" max="12051" width="16.33203125" style="33" customWidth="1"/>
    <col min="12052" max="12052" width="14.5546875" style="33" customWidth="1"/>
    <col min="12053" max="12053" width="16.109375" style="33" customWidth="1"/>
    <col min="12054" max="12288" width="9.109375" style="33"/>
    <col min="12289" max="12289" width="15.6640625" style="33" bestFit="1" customWidth="1"/>
    <col min="12290" max="12290" width="22.33203125" style="33" bestFit="1" customWidth="1"/>
    <col min="12291" max="12291" width="17.6640625" style="33" customWidth="1"/>
    <col min="12292" max="12292" width="0" style="33" hidden="1" customWidth="1"/>
    <col min="12293" max="12293" width="19.44140625" style="33" customWidth="1"/>
    <col min="12294" max="12294" width="19" style="33" bestFit="1" customWidth="1"/>
    <col min="12295" max="12295" width="18.33203125" style="33" customWidth="1"/>
    <col min="12296" max="12296" width="16.33203125" style="33" bestFit="1" customWidth="1"/>
    <col min="12297" max="12297" width="13.5546875" style="33" customWidth="1"/>
    <col min="12298" max="12298" width="15.88671875" style="33" bestFit="1" customWidth="1"/>
    <col min="12299" max="12299" width="9.109375" style="33"/>
    <col min="12300" max="12300" width="15.6640625" style="33" bestFit="1" customWidth="1"/>
    <col min="12301" max="12301" width="14" style="33" bestFit="1" customWidth="1"/>
    <col min="12302" max="12302" width="18" style="33" customWidth="1"/>
    <col min="12303" max="12303" width="16.88671875" style="33" customWidth="1"/>
    <col min="12304" max="12305" width="18" style="33" customWidth="1"/>
    <col min="12306" max="12306" width="19.109375" style="33" customWidth="1"/>
    <col min="12307" max="12307" width="16.33203125" style="33" customWidth="1"/>
    <col min="12308" max="12308" width="14.5546875" style="33" customWidth="1"/>
    <col min="12309" max="12309" width="16.109375" style="33" customWidth="1"/>
    <col min="12310" max="12544" width="9.109375" style="33"/>
    <col min="12545" max="12545" width="15.6640625" style="33" bestFit="1" customWidth="1"/>
    <col min="12546" max="12546" width="22.33203125" style="33" bestFit="1" customWidth="1"/>
    <col min="12547" max="12547" width="17.6640625" style="33" customWidth="1"/>
    <col min="12548" max="12548" width="0" style="33" hidden="1" customWidth="1"/>
    <col min="12549" max="12549" width="19.44140625" style="33" customWidth="1"/>
    <col min="12550" max="12550" width="19" style="33" bestFit="1" customWidth="1"/>
    <col min="12551" max="12551" width="18.33203125" style="33" customWidth="1"/>
    <col min="12552" max="12552" width="16.33203125" style="33" bestFit="1" customWidth="1"/>
    <col min="12553" max="12553" width="13.5546875" style="33" customWidth="1"/>
    <col min="12554" max="12554" width="15.88671875" style="33" bestFit="1" customWidth="1"/>
    <col min="12555" max="12555" width="9.109375" style="33"/>
    <col min="12556" max="12556" width="15.6640625" style="33" bestFit="1" customWidth="1"/>
    <col min="12557" max="12557" width="14" style="33" bestFit="1" customWidth="1"/>
    <col min="12558" max="12558" width="18" style="33" customWidth="1"/>
    <col min="12559" max="12559" width="16.88671875" style="33" customWidth="1"/>
    <col min="12560" max="12561" width="18" style="33" customWidth="1"/>
    <col min="12562" max="12562" width="19.109375" style="33" customWidth="1"/>
    <col min="12563" max="12563" width="16.33203125" style="33" customWidth="1"/>
    <col min="12564" max="12564" width="14.5546875" style="33" customWidth="1"/>
    <col min="12565" max="12565" width="16.109375" style="33" customWidth="1"/>
    <col min="12566" max="12800" width="9.109375" style="33"/>
    <col min="12801" max="12801" width="15.6640625" style="33" bestFit="1" customWidth="1"/>
    <col min="12802" max="12802" width="22.33203125" style="33" bestFit="1" customWidth="1"/>
    <col min="12803" max="12803" width="17.6640625" style="33" customWidth="1"/>
    <col min="12804" max="12804" width="0" style="33" hidden="1" customWidth="1"/>
    <col min="12805" max="12805" width="19.44140625" style="33" customWidth="1"/>
    <col min="12806" max="12806" width="19" style="33" bestFit="1" customWidth="1"/>
    <col min="12807" max="12807" width="18.33203125" style="33" customWidth="1"/>
    <col min="12808" max="12808" width="16.33203125" style="33" bestFit="1" customWidth="1"/>
    <col min="12809" max="12809" width="13.5546875" style="33" customWidth="1"/>
    <col min="12810" max="12810" width="15.88671875" style="33" bestFit="1" customWidth="1"/>
    <col min="12811" max="12811" width="9.109375" style="33"/>
    <col min="12812" max="12812" width="15.6640625" style="33" bestFit="1" customWidth="1"/>
    <col min="12813" max="12813" width="14" style="33" bestFit="1" customWidth="1"/>
    <col min="12814" max="12814" width="18" style="33" customWidth="1"/>
    <col min="12815" max="12815" width="16.88671875" style="33" customWidth="1"/>
    <col min="12816" max="12817" width="18" style="33" customWidth="1"/>
    <col min="12818" max="12818" width="19.109375" style="33" customWidth="1"/>
    <col min="12819" max="12819" width="16.33203125" style="33" customWidth="1"/>
    <col min="12820" max="12820" width="14.5546875" style="33" customWidth="1"/>
    <col min="12821" max="12821" width="16.109375" style="33" customWidth="1"/>
    <col min="12822" max="13056" width="9.109375" style="33"/>
    <col min="13057" max="13057" width="15.6640625" style="33" bestFit="1" customWidth="1"/>
    <col min="13058" max="13058" width="22.33203125" style="33" bestFit="1" customWidth="1"/>
    <col min="13059" max="13059" width="17.6640625" style="33" customWidth="1"/>
    <col min="13060" max="13060" width="0" style="33" hidden="1" customWidth="1"/>
    <col min="13061" max="13061" width="19.44140625" style="33" customWidth="1"/>
    <col min="13062" max="13062" width="19" style="33" bestFit="1" customWidth="1"/>
    <col min="13063" max="13063" width="18.33203125" style="33" customWidth="1"/>
    <col min="13064" max="13064" width="16.33203125" style="33" bestFit="1" customWidth="1"/>
    <col min="13065" max="13065" width="13.5546875" style="33" customWidth="1"/>
    <col min="13066" max="13066" width="15.88671875" style="33" bestFit="1" customWidth="1"/>
    <col min="13067" max="13067" width="9.109375" style="33"/>
    <col min="13068" max="13068" width="15.6640625" style="33" bestFit="1" customWidth="1"/>
    <col min="13069" max="13069" width="14" style="33" bestFit="1" customWidth="1"/>
    <col min="13070" max="13070" width="18" style="33" customWidth="1"/>
    <col min="13071" max="13071" width="16.88671875" style="33" customWidth="1"/>
    <col min="13072" max="13073" width="18" style="33" customWidth="1"/>
    <col min="13074" max="13074" width="19.109375" style="33" customWidth="1"/>
    <col min="13075" max="13075" width="16.33203125" style="33" customWidth="1"/>
    <col min="13076" max="13076" width="14.5546875" style="33" customWidth="1"/>
    <col min="13077" max="13077" width="16.109375" style="33" customWidth="1"/>
    <col min="13078" max="13312" width="9.109375" style="33"/>
    <col min="13313" max="13313" width="15.6640625" style="33" bestFit="1" customWidth="1"/>
    <col min="13314" max="13314" width="22.33203125" style="33" bestFit="1" customWidth="1"/>
    <col min="13315" max="13315" width="17.6640625" style="33" customWidth="1"/>
    <col min="13316" max="13316" width="0" style="33" hidden="1" customWidth="1"/>
    <col min="13317" max="13317" width="19.44140625" style="33" customWidth="1"/>
    <col min="13318" max="13318" width="19" style="33" bestFit="1" customWidth="1"/>
    <col min="13319" max="13319" width="18.33203125" style="33" customWidth="1"/>
    <col min="13320" max="13320" width="16.33203125" style="33" bestFit="1" customWidth="1"/>
    <col min="13321" max="13321" width="13.5546875" style="33" customWidth="1"/>
    <col min="13322" max="13322" width="15.88671875" style="33" bestFit="1" customWidth="1"/>
    <col min="13323" max="13323" width="9.109375" style="33"/>
    <col min="13324" max="13324" width="15.6640625" style="33" bestFit="1" customWidth="1"/>
    <col min="13325" max="13325" width="14" style="33" bestFit="1" customWidth="1"/>
    <col min="13326" max="13326" width="18" style="33" customWidth="1"/>
    <col min="13327" max="13327" width="16.88671875" style="33" customWidth="1"/>
    <col min="13328" max="13329" width="18" style="33" customWidth="1"/>
    <col min="13330" max="13330" width="19.109375" style="33" customWidth="1"/>
    <col min="13331" max="13331" width="16.33203125" style="33" customWidth="1"/>
    <col min="13332" max="13332" width="14.5546875" style="33" customWidth="1"/>
    <col min="13333" max="13333" width="16.109375" style="33" customWidth="1"/>
    <col min="13334" max="13568" width="9.109375" style="33"/>
    <col min="13569" max="13569" width="15.6640625" style="33" bestFit="1" customWidth="1"/>
    <col min="13570" max="13570" width="22.33203125" style="33" bestFit="1" customWidth="1"/>
    <col min="13571" max="13571" width="17.6640625" style="33" customWidth="1"/>
    <col min="13572" max="13572" width="0" style="33" hidden="1" customWidth="1"/>
    <col min="13573" max="13573" width="19.44140625" style="33" customWidth="1"/>
    <col min="13574" max="13574" width="19" style="33" bestFit="1" customWidth="1"/>
    <col min="13575" max="13575" width="18.33203125" style="33" customWidth="1"/>
    <col min="13576" max="13576" width="16.33203125" style="33" bestFit="1" customWidth="1"/>
    <col min="13577" max="13577" width="13.5546875" style="33" customWidth="1"/>
    <col min="13578" max="13578" width="15.88671875" style="33" bestFit="1" customWidth="1"/>
    <col min="13579" max="13579" width="9.109375" style="33"/>
    <col min="13580" max="13580" width="15.6640625" style="33" bestFit="1" customWidth="1"/>
    <col min="13581" max="13581" width="14" style="33" bestFit="1" customWidth="1"/>
    <col min="13582" max="13582" width="18" style="33" customWidth="1"/>
    <col min="13583" max="13583" width="16.88671875" style="33" customWidth="1"/>
    <col min="13584" max="13585" width="18" style="33" customWidth="1"/>
    <col min="13586" max="13586" width="19.109375" style="33" customWidth="1"/>
    <col min="13587" max="13587" width="16.33203125" style="33" customWidth="1"/>
    <col min="13588" max="13588" width="14.5546875" style="33" customWidth="1"/>
    <col min="13589" max="13589" width="16.109375" style="33" customWidth="1"/>
    <col min="13590" max="13824" width="9.109375" style="33"/>
    <col min="13825" max="13825" width="15.6640625" style="33" bestFit="1" customWidth="1"/>
    <col min="13826" max="13826" width="22.33203125" style="33" bestFit="1" customWidth="1"/>
    <col min="13827" max="13827" width="17.6640625" style="33" customWidth="1"/>
    <col min="13828" max="13828" width="0" style="33" hidden="1" customWidth="1"/>
    <col min="13829" max="13829" width="19.44140625" style="33" customWidth="1"/>
    <col min="13830" max="13830" width="19" style="33" bestFit="1" customWidth="1"/>
    <col min="13831" max="13831" width="18.33203125" style="33" customWidth="1"/>
    <col min="13832" max="13832" width="16.33203125" style="33" bestFit="1" customWidth="1"/>
    <col min="13833" max="13833" width="13.5546875" style="33" customWidth="1"/>
    <col min="13834" max="13834" width="15.88671875" style="33" bestFit="1" customWidth="1"/>
    <col min="13835" max="13835" width="9.109375" style="33"/>
    <col min="13836" max="13836" width="15.6640625" style="33" bestFit="1" customWidth="1"/>
    <col min="13837" max="13837" width="14" style="33" bestFit="1" customWidth="1"/>
    <col min="13838" max="13838" width="18" style="33" customWidth="1"/>
    <col min="13839" max="13839" width="16.88671875" style="33" customWidth="1"/>
    <col min="13840" max="13841" width="18" style="33" customWidth="1"/>
    <col min="13842" max="13842" width="19.109375" style="33" customWidth="1"/>
    <col min="13843" max="13843" width="16.33203125" style="33" customWidth="1"/>
    <col min="13844" max="13844" width="14.5546875" style="33" customWidth="1"/>
    <col min="13845" max="13845" width="16.109375" style="33" customWidth="1"/>
    <col min="13846" max="14080" width="9.109375" style="33"/>
    <col min="14081" max="14081" width="15.6640625" style="33" bestFit="1" customWidth="1"/>
    <col min="14082" max="14082" width="22.33203125" style="33" bestFit="1" customWidth="1"/>
    <col min="14083" max="14083" width="17.6640625" style="33" customWidth="1"/>
    <col min="14084" max="14084" width="0" style="33" hidden="1" customWidth="1"/>
    <col min="14085" max="14085" width="19.44140625" style="33" customWidth="1"/>
    <col min="14086" max="14086" width="19" style="33" bestFit="1" customWidth="1"/>
    <col min="14087" max="14087" width="18.33203125" style="33" customWidth="1"/>
    <col min="14088" max="14088" width="16.33203125" style="33" bestFit="1" customWidth="1"/>
    <col min="14089" max="14089" width="13.5546875" style="33" customWidth="1"/>
    <col min="14090" max="14090" width="15.88671875" style="33" bestFit="1" customWidth="1"/>
    <col min="14091" max="14091" width="9.109375" style="33"/>
    <col min="14092" max="14092" width="15.6640625" style="33" bestFit="1" customWidth="1"/>
    <col min="14093" max="14093" width="14" style="33" bestFit="1" customWidth="1"/>
    <col min="14094" max="14094" width="18" style="33" customWidth="1"/>
    <col min="14095" max="14095" width="16.88671875" style="33" customWidth="1"/>
    <col min="14096" max="14097" width="18" style="33" customWidth="1"/>
    <col min="14098" max="14098" width="19.109375" style="33" customWidth="1"/>
    <col min="14099" max="14099" width="16.33203125" style="33" customWidth="1"/>
    <col min="14100" max="14100" width="14.5546875" style="33" customWidth="1"/>
    <col min="14101" max="14101" width="16.109375" style="33" customWidth="1"/>
    <col min="14102" max="14336" width="9.109375" style="33"/>
    <col min="14337" max="14337" width="15.6640625" style="33" bestFit="1" customWidth="1"/>
    <col min="14338" max="14338" width="22.33203125" style="33" bestFit="1" customWidth="1"/>
    <col min="14339" max="14339" width="17.6640625" style="33" customWidth="1"/>
    <col min="14340" max="14340" width="0" style="33" hidden="1" customWidth="1"/>
    <col min="14341" max="14341" width="19.44140625" style="33" customWidth="1"/>
    <col min="14342" max="14342" width="19" style="33" bestFit="1" customWidth="1"/>
    <col min="14343" max="14343" width="18.33203125" style="33" customWidth="1"/>
    <col min="14344" max="14344" width="16.33203125" style="33" bestFit="1" customWidth="1"/>
    <col min="14345" max="14345" width="13.5546875" style="33" customWidth="1"/>
    <col min="14346" max="14346" width="15.88671875" style="33" bestFit="1" customWidth="1"/>
    <col min="14347" max="14347" width="9.109375" style="33"/>
    <col min="14348" max="14348" width="15.6640625" style="33" bestFit="1" customWidth="1"/>
    <col min="14349" max="14349" width="14" style="33" bestFit="1" customWidth="1"/>
    <col min="14350" max="14350" width="18" style="33" customWidth="1"/>
    <col min="14351" max="14351" width="16.88671875" style="33" customWidth="1"/>
    <col min="14352" max="14353" width="18" style="33" customWidth="1"/>
    <col min="14354" max="14354" width="19.109375" style="33" customWidth="1"/>
    <col min="14355" max="14355" width="16.33203125" style="33" customWidth="1"/>
    <col min="14356" max="14356" width="14.5546875" style="33" customWidth="1"/>
    <col min="14357" max="14357" width="16.109375" style="33" customWidth="1"/>
    <col min="14358" max="14592" width="9.109375" style="33"/>
    <col min="14593" max="14593" width="15.6640625" style="33" bestFit="1" customWidth="1"/>
    <col min="14594" max="14594" width="22.33203125" style="33" bestFit="1" customWidth="1"/>
    <col min="14595" max="14595" width="17.6640625" style="33" customWidth="1"/>
    <col min="14596" max="14596" width="0" style="33" hidden="1" customWidth="1"/>
    <col min="14597" max="14597" width="19.44140625" style="33" customWidth="1"/>
    <col min="14598" max="14598" width="19" style="33" bestFit="1" customWidth="1"/>
    <col min="14599" max="14599" width="18.33203125" style="33" customWidth="1"/>
    <col min="14600" max="14600" width="16.33203125" style="33" bestFit="1" customWidth="1"/>
    <col min="14601" max="14601" width="13.5546875" style="33" customWidth="1"/>
    <col min="14602" max="14602" width="15.88671875" style="33" bestFit="1" customWidth="1"/>
    <col min="14603" max="14603" width="9.109375" style="33"/>
    <col min="14604" max="14604" width="15.6640625" style="33" bestFit="1" customWidth="1"/>
    <col min="14605" max="14605" width="14" style="33" bestFit="1" customWidth="1"/>
    <col min="14606" max="14606" width="18" style="33" customWidth="1"/>
    <col min="14607" max="14607" width="16.88671875" style="33" customWidth="1"/>
    <col min="14608" max="14609" width="18" style="33" customWidth="1"/>
    <col min="14610" max="14610" width="19.109375" style="33" customWidth="1"/>
    <col min="14611" max="14611" width="16.33203125" style="33" customWidth="1"/>
    <col min="14612" max="14612" width="14.5546875" style="33" customWidth="1"/>
    <col min="14613" max="14613" width="16.109375" style="33" customWidth="1"/>
    <col min="14614" max="14848" width="9.109375" style="33"/>
    <col min="14849" max="14849" width="15.6640625" style="33" bestFit="1" customWidth="1"/>
    <col min="14850" max="14850" width="22.33203125" style="33" bestFit="1" customWidth="1"/>
    <col min="14851" max="14851" width="17.6640625" style="33" customWidth="1"/>
    <col min="14852" max="14852" width="0" style="33" hidden="1" customWidth="1"/>
    <col min="14853" max="14853" width="19.44140625" style="33" customWidth="1"/>
    <col min="14854" max="14854" width="19" style="33" bestFit="1" customWidth="1"/>
    <col min="14855" max="14855" width="18.33203125" style="33" customWidth="1"/>
    <col min="14856" max="14856" width="16.33203125" style="33" bestFit="1" customWidth="1"/>
    <col min="14857" max="14857" width="13.5546875" style="33" customWidth="1"/>
    <col min="14858" max="14858" width="15.88671875" style="33" bestFit="1" customWidth="1"/>
    <col min="14859" max="14859" width="9.109375" style="33"/>
    <col min="14860" max="14860" width="15.6640625" style="33" bestFit="1" customWidth="1"/>
    <col min="14861" max="14861" width="14" style="33" bestFit="1" customWidth="1"/>
    <col min="14862" max="14862" width="18" style="33" customWidth="1"/>
    <col min="14863" max="14863" width="16.88671875" style="33" customWidth="1"/>
    <col min="14864" max="14865" width="18" style="33" customWidth="1"/>
    <col min="14866" max="14866" width="19.109375" style="33" customWidth="1"/>
    <col min="14867" max="14867" width="16.33203125" style="33" customWidth="1"/>
    <col min="14868" max="14868" width="14.5546875" style="33" customWidth="1"/>
    <col min="14869" max="14869" width="16.109375" style="33" customWidth="1"/>
    <col min="14870" max="15104" width="9.109375" style="33"/>
    <col min="15105" max="15105" width="15.6640625" style="33" bestFit="1" customWidth="1"/>
    <col min="15106" max="15106" width="22.33203125" style="33" bestFit="1" customWidth="1"/>
    <col min="15107" max="15107" width="17.6640625" style="33" customWidth="1"/>
    <col min="15108" max="15108" width="0" style="33" hidden="1" customWidth="1"/>
    <col min="15109" max="15109" width="19.44140625" style="33" customWidth="1"/>
    <col min="15110" max="15110" width="19" style="33" bestFit="1" customWidth="1"/>
    <col min="15111" max="15111" width="18.33203125" style="33" customWidth="1"/>
    <col min="15112" max="15112" width="16.33203125" style="33" bestFit="1" customWidth="1"/>
    <col min="15113" max="15113" width="13.5546875" style="33" customWidth="1"/>
    <col min="15114" max="15114" width="15.88671875" style="33" bestFit="1" customWidth="1"/>
    <col min="15115" max="15115" width="9.109375" style="33"/>
    <col min="15116" max="15116" width="15.6640625" style="33" bestFit="1" customWidth="1"/>
    <col min="15117" max="15117" width="14" style="33" bestFit="1" customWidth="1"/>
    <col min="15118" max="15118" width="18" style="33" customWidth="1"/>
    <col min="15119" max="15119" width="16.88671875" style="33" customWidth="1"/>
    <col min="15120" max="15121" width="18" style="33" customWidth="1"/>
    <col min="15122" max="15122" width="19.109375" style="33" customWidth="1"/>
    <col min="15123" max="15123" width="16.33203125" style="33" customWidth="1"/>
    <col min="15124" max="15124" width="14.5546875" style="33" customWidth="1"/>
    <col min="15125" max="15125" width="16.109375" style="33" customWidth="1"/>
    <col min="15126" max="15360" width="9.109375" style="33"/>
    <col min="15361" max="15361" width="15.6640625" style="33" bestFit="1" customWidth="1"/>
    <col min="15362" max="15362" width="22.33203125" style="33" bestFit="1" customWidth="1"/>
    <col min="15363" max="15363" width="17.6640625" style="33" customWidth="1"/>
    <col min="15364" max="15364" width="0" style="33" hidden="1" customWidth="1"/>
    <col min="15365" max="15365" width="19.44140625" style="33" customWidth="1"/>
    <col min="15366" max="15366" width="19" style="33" bestFit="1" customWidth="1"/>
    <col min="15367" max="15367" width="18.33203125" style="33" customWidth="1"/>
    <col min="15368" max="15368" width="16.33203125" style="33" bestFit="1" customWidth="1"/>
    <col min="15369" max="15369" width="13.5546875" style="33" customWidth="1"/>
    <col min="15370" max="15370" width="15.88671875" style="33" bestFit="1" customWidth="1"/>
    <col min="15371" max="15371" width="9.109375" style="33"/>
    <col min="15372" max="15372" width="15.6640625" style="33" bestFit="1" customWidth="1"/>
    <col min="15373" max="15373" width="14" style="33" bestFit="1" customWidth="1"/>
    <col min="15374" max="15374" width="18" style="33" customWidth="1"/>
    <col min="15375" max="15375" width="16.88671875" style="33" customWidth="1"/>
    <col min="15376" max="15377" width="18" style="33" customWidth="1"/>
    <col min="15378" max="15378" width="19.109375" style="33" customWidth="1"/>
    <col min="15379" max="15379" width="16.33203125" style="33" customWidth="1"/>
    <col min="15380" max="15380" width="14.5546875" style="33" customWidth="1"/>
    <col min="15381" max="15381" width="16.109375" style="33" customWidth="1"/>
    <col min="15382" max="15616" width="9.109375" style="33"/>
    <col min="15617" max="15617" width="15.6640625" style="33" bestFit="1" customWidth="1"/>
    <col min="15618" max="15618" width="22.33203125" style="33" bestFit="1" customWidth="1"/>
    <col min="15619" max="15619" width="17.6640625" style="33" customWidth="1"/>
    <col min="15620" max="15620" width="0" style="33" hidden="1" customWidth="1"/>
    <col min="15621" max="15621" width="19.44140625" style="33" customWidth="1"/>
    <col min="15622" max="15622" width="19" style="33" bestFit="1" customWidth="1"/>
    <col min="15623" max="15623" width="18.33203125" style="33" customWidth="1"/>
    <col min="15624" max="15624" width="16.33203125" style="33" bestFit="1" customWidth="1"/>
    <col min="15625" max="15625" width="13.5546875" style="33" customWidth="1"/>
    <col min="15626" max="15626" width="15.88671875" style="33" bestFit="1" customWidth="1"/>
    <col min="15627" max="15627" width="9.109375" style="33"/>
    <col min="15628" max="15628" width="15.6640625" style="33" bestFit="1" customWidth="1"/>
    <col min="15629" max="15629" width="14" style="33" bestFit="1" customWidth="1"/>
    <col min="15630" max="15630" width="18" style="33" customWidth="1"/>
    <col min="15631" max="15631" width="16.88671875" style="33" customWidth="1"/>
    <col min="15632" max="15633" width="18" style="33" customWidth="1"/>
    <col min="15634" max="15634" width="19.109375" style="33" customWidth="1"/>
    <col min="15635" max="15635" width="16.33203125" style="33" customWidth="1"/>
    <col min="15636" max="15636" width="14.5546875" style="33" customWidth="1"/>
    <col min="15637" max="15637" width="16.109375" style="33" customWidth="1"/>
    <col min="15638" max="15872" width="9.109375" style="33"/>
    <col min="15873" max="15873" width="15.6640625" style="33" bestFit="1" customWidth="1"/>
    <col min="15874" max="15874" width="22.33203125" style="33" bestFit="1" customWidth="1"/>
    <col min="15875" max="15875" width="17.6640625" style="33" customWidth="1"/>
    <col min="15876" max="15876" width="0" style="33" hidden="1" customWidth="1"/>
    <col min="15877" max="15877" width="19.44140625" style="33" customWidth="1"/>
    <col min="15878" max="15878" width="19" style="33" bestFit="1" customWidth="1"/>
    <col min="15879" max="15879" width="18.33203125" style="33" customWidth="1"/>
    <col min="15880" max="15880" width="16.33203125" style="33" bestFit="1" customWidth="1"/>
    <col min="15881" max="15881" width="13.5546875" style="33" customWidth="1"/>
    <col min="15882" max="15882" width="15.88671875" style="33" bestFit="1" customWidth="1"/>
    <col min="15883" max="15883" width="9.109375" style="33"/>
    <col min="15884" max="15884" width="15.6640625" style="33" bestFit="1" customWidth="1"/>
    <col min="15885" max="15885" width="14" style="33" bestFit="1" customWidth="1"/>
    <col min="15886" max="15886" width="18" style="33" customWidth="1"/>
    <col min="15887" max="15887" width="16.88671875" style="33" customWidth="1"/>
    <col min="15888" max="15889" width="18" style="33" customWidth="1"/>
    <col min="15890" max="15890" width="19.109375" style="33" customWidth="1"/>
    <col min="15891" max="15891" width="16.33203125" style="33" customWidth="1"/>
    <col min="15892" max="15892" width="14.5546875" style="33" customWidth="1"/>
    <col min="15893" max="15893" width="16.109375" style="33" customWidth="1"/>
    <col min="15894" max="16128" width="9.109375" style="33"/>
    <col min="16129" max="16129" width="15.6640625" style="33" bestFit="1" customWidth="1"/>
    <col min="16130" max="16130" width="22.33203125" style="33" bestFit="1" customWidth="1"/>
    <col min="16131" max="16131" width="17.6640625" style="33" customWidth="1"/>
    <col min="16132" max="16132" width="0" style="33" hidden="1" customWidth="1"/>
    <col min="16133" max="16133" width="19.44140625" style="33" customWidth="1"/>
    <col min="16134" max="16134" width="19" style="33" bestFit="1" customWidth="1"/>
    <col min="16135" max="16135" width="18.33203125" style="33" customWidth="1"/>
    <col min="16136" max="16136" width="16.33203125" style="33" bestFit="1" customWidth="1"/>
    <col min="16137" max="16137" width="13.5546875" style="33" customWidth="1"/>
    <col min="16138" max="16138" width="15.88671875" style="33" bestFit="1" customWidth="1"/>
    <col min="16139" max="16139" width="9.109375" style="33"/>
    <col min="16140" max="16140" width="15.6640625" style="33" bestFit="1" customWidth="1"/>
    <col min="16141" max="16141" width="14" style="33" bestFit="1" customWidth="1"/>
    <col min="16142" max="16142" width="18" style="33" customWidth="1"/>
    <col min="16143" max="16143" width="16.88671875" style="33" customWidth="1"/>
    <col min="16144" max="16145" width="18" style="33" customWidth="1"/>
    <col min="16146" max="16146" width="19.109375" style="33" customWidth="1"/>
    <col min="16147" max="16147" width="16.33203125" style="33" customWidth="1"/>
    <col min="16148" max="16148" width="14.5546875" style="33" customWidth="1"/>
    <col min="16149" max="16149" width="16.109375" style="33" customWidth="1"/>
    <col min="16150" max="16384" width="9.109375" style="33"/>
  </cols>
  <sheetData>
    <row r="1" spans="1:256" ht="15.6">
      <c r="A1" s="361" t="s">
        <v>577</v>
      </c>
    </row>
    <row r="2" spans="1:256" ht="15.6">
      <c r="A2" s="361" t="s">
        <v>574</v>
      </c>
    </row>
    <row r="3" spans="1:256" ht="13.8" thickBot="1"/>
    <row r="4" spans="1:256" ht="21.6" customHeight="1">
      <c r="A4" s="346" t="s">
        <v>127</v>
      </c>
      <c r="B4" s="348" t="s">
        <v>128</v>
      </c>
      <c r="C4" s="350" t="s">
        <v>419</v>
      </c>
      <c r="D4" s="351"/>
      <c r="E4" s="351"/>
      <c r="F4" s="351"/>
      <c r="G4" s="351"/>
      <c r="H4" s="352"/>
      <c r="I4" s="350" t="s">
        <v>130</v>
      </c>
      <c r="J4" s="352"/>
      <c r="U4" s="34"/>
    </row>
    <row r="5" spans="1:256" ht="52.8">
      <c r="A5" s="347"/>
      <c r="B5" s="349"/>
      <c r="C5" s="155" t="s">
        <v>131</v>
      </c>
      <c r="D5" s="156" t="s">
        <v>132</v>
      </c>
      <c r="E5" s="156" t="s">
        <v>133</v>
      </c>
      <c r="F5" s="156" t="s">
        <v>134</v>
      </c>
      <c r="G5" s="156" t="s">
        <v>135</v>
      </c>
      <c r="H5" s="157" t="s">
        <v>136</v>
      </c>
      <c r="I5" s="158" t="s">
        <v>137</v>
      </c>
      <c r="J5" s="159" t="s">
        <v>138</v>
      </c>
    </row>
    <row r="6" spans="1:256" ht="39.6">
      <c r="A6" s="160"/>
      <c r="B6" s="161"/>
      <c r="C6" s="155" t="s">
        <v>139</v>
      </c>
      <c r="D6" s="162" t="s">
        <v>140</v>
      </c>
      <c r="E6" s="163" t="s">
        <v>141</v>
      </c>
      <c r="F6" s="163" t="s">
        <v>142</v>
      </c>
      <c r="G6" s="163" t="s">
        <v>143</v>
      </c>
      <c r="H6" s="157" t="s">
        <v>144</v>
      </c>
      <c r="I6" s="164"/>
      <c r="J6" s="165"/>
    </row>
    <row r="7" spans="1:256" ht="16.8">
      <c r="A7" s="166"/>
      <c r="B7" s="47">
        <f>SUM(B8:B14)</f>
        <v>172066.08497500001</v>
      </c>
      <c r="C7" s="48">
        <v>0.13089999999999999</v>
      </c>
      <c r="D7" s="49">
        <v>6.7699999999999996E-2</v>
      </c>
      <c r="E7" s="49">
        <v>0.16250000000000001</v>
      </c>
      <c r="F7" s="49">
        <v>6.2E-2</v>
      </c>
      <c r="G7" s="49">
        <v>-0.1017</v>
      </c>
      <c r="H7" s="50">
        <v>4.6999999999999993E-3</v>
      </c>
      <c r="I7" s="167">
        <f>SUM(I8:I14)</f>
        <v>55075.553027458503</v>
      </c>
      <c r="J7" s="52">
        <f t="shared" ref="J7:J14" si="0">IF(B7=0,0,I7/B7)</f>
        <v>0.32008372268980606</v>
      </c>
      <c r="U7" s="34"/>
    </row>
    <row r="8" spans="1:256">
      <c r="A8" s="168" t="s">
        <v>145</v>
      </c>
      <c r="B8" s="53">
        <v>0</v>
      </c>
      <c r="C8" s="169">
        <v>0</v>
      </c>
      <c r="D8" s="170">
        <v>0</v>
      </c>
      <c r="E8" s="170">
        <v>0</v>
      </c>
      <c r="F8" s="170">
        <v>0</v>
      </c>
      <c r="G8" s="170">
        <v>0</v>
      </c>
      <c r="H8" s="171">
        <v>0</v>
      </c>
      <c r="I8" s="172">
        <f>SUM(C8:H8)</f>
        <v>0</v>
      </c>
      <c r="J8" s="173">
        <f t="shared" si="0"/>
        <v>0</v>
      </c>
    </row>
    <row r="9" spans="1:256">
      <c r="A9" s="174" t="s">
        <v>146</v>
      </c>
      <c r="B9" s="60">
        <v>0</v>
      </c>
      <c r="C9" s="61"/>
      <c r="D9" s="175">
        <f>$B9*D$8</f>
        <v>0</v>
      </c>
      <c r="E9" s="175">
        <f>$B9*E$8</f>
        <v>0</v>
      </c>
      <c r="F9" s="175">
        <f>$B9*F$8</f>
        <v>0</v>
      </c>
      <c r="G9" s="175">
        <f>$B9*G$8</f>
        <v>0</v>
      </c>
      <c r="H9" s="176">
        <f>$B9*H$8</f>
        <v>0</v>
      </c>
      <c r="I9" s="177">
        <f t="shared" ref="I9:I14" si="1">SUM(C9:H9)</f>
        <v>0</v>
      </c>
      <c r="J9" s="178">
        <f t="shared" si="0"/>
        <v>0</v>
      </c>
    </row>
    <row r="10" spans="1:256">
      <c r="A10" s="179" t="s">
        <v>147</v>
      </c>
      <c r="B10" s="53">
        <v>0</v>
      </c>
      <c r="C10" s="180">
        <v>0</v>
      </c>
      <c r="D10" s="181">
        <v>0</v>
      </c>
      <c r="E10" s="181">
        <v>0</v>
      </c>
      <c r="F10" s="181">
        <v>0</v>
      </c>
      <c r="G10" s="181">
        <v>0</v>
      </c>
      <c r="H10" s="182">
        <v>0</v>
      </c>
      <c r="I10" s="183">
        <f t="shared" si="1"/>
        <v>0</v>
      </c>
      <c r="J10" s="184">
        <f t="shared" si="0"/>
        <v>0</v>
      </c>
    </row>
    <row r="11" spans="1:256">
      <c r="A11" s="174" t="s">
        <v>148</v>
      </c>
      <c r="B11" s="209">
        <f>+'Base Rate Estimate  % 2014-2018'!F28+'Base Rate Estimate  % 2014-2018'!F44-'Base Rate Estimate  % 2014-2018'!F37-'Base Rate Estimate  % 2014-2018'!F40</f>
        <v>164157.778765</v>
      </c>
      <c r="C11" s="61">
        <f>$B11*C$7</f>
        <v>21488.253240338498</v>
      </c>
      <c r="D11" s="175">
        <f t="shared" ref="D11:H13" si="2">$B11*D$7</f>
        <v>11113.4816223905</v>
      </c>
      <c r="E11" s="175">
        <f t="shared" si="2"/>
        <v>26675.6390493125</v>
      </c>
      <c r="F11" s="175">
        <f t="shared" si="2"/>
        <v>10177.78228343</v>
      </c>
      <c r="G11" s="175">
        <f t="shared" si="2"/>
        <v>-16694.8461004005</v>
      </c>
      <c r="H11" s="176">
        <f t="shared" si="2"/>
        <v>771.54156019549987</v>
      </c>
      <c r="I11" s="177">
        <f t="shared" si="1"/>
        <v>53531.851655266502</v>
      </c>
      <c r="J11" s="178">
        <f t="shared" si="0"/>
        <v>0.3261</v>
      </c>
    </row>
    <row r="12" spans="1:256">
      <c r="A12" s="179" t="s">
        <v>149</v>
      </c>
      <c r="B12" s="53">
        <v>0</v>
      </c>
      <c r="C12" s="180">
        <v>0</v>
      </c>
      <c r="D12" s="181">
        <v>0</v>
      </c>
      <c r="E12" s="181">
        <v>0</v>
      </c>
      <c r="F12" s="181">
        <v>0</v>
      </c>
      <c r="G12" s="181">
        <v>0</v>
      </c>
      <c r="H12" s="182">
        <v>0</v>
      </c>
      <c r="I12" s="183">
        <f t="shared" si="1"/>
        <v>0</v>
      </c>
      <c r="J12" s="184">
        <f t="shared" si="0"/>
        <v>0</v>
      </c>
    </row>
    <row r="13" spans="1:256">
      <c r="A13" s="174" t="s">
        <v>150</v>
      </c>
      <c r="B13" s="208">
        <f>+'Base Rate Estimate  % 2014-2018'!F40+'Base Rate Estimate  % 2014-2018'!F37</f>
        <v>7908.3062099999997</v>
      </c>
      <c r="C13" s="61"/>
      <c r="D13" s="175">
        <f t="shared" si="2"/>
        <v>535.39233041699993</v>
      </c>
      <c r="E13" s="175">
        <f t="shared" si="2"/>
        <v>1285.099759125</v>
      </c>
      <c r="F13" s="175">
        <f t="shared" si="2"/>
        <v>490.31498501999999</v>
      </c>
      <c r="G13" s="175">
        <f t="shared" si="2"/>
        <v>-804.27474155699997</v>
      </c>
      <c r="H13" s="176">
        <f t="shared" si="2"/>
        <v>37.169039186999996</v>
      </c>
      <c r="I13" s="177">
        <f t="shared" si="1"/>
        <v>1543.7013721919998</v>
      </c>
      <c r="J13" s="178">
        <f t="shared" si="0"/>
        <v>0.19519999999999998</v>
      </c>
    </row>
    <row r="14" spans="1:256" ht="13.8" thickBot="1">
      <c r="A14" s="185" t="s">
        <v>151</v>
      </c>
      <c r="B14" s="73">
        <v>0</v>
      </c>
      <c r="C14" s="186">
        <v>0</v>
      </c>
      <c r="D14" s="187">
        <v>0</v>
      </c>
      <c r="E14" s="187">
        <v>0</v>
      </c>
      <c r="F14" s="187">
        <v>0</v>
      </c>
      <c r="G14" s="187">
        <v>0</v>
      </c>
      <c r="H14" s="188">
        <v>0</v>
      </c>
      <c r="I14" s="189">
        <f t="shared" si="1"/>
        <v>0</v>
      </c>
      <c r="J14" s="190">
        <f t="shared" si="0"/>
        <v>0</v>
      </c>
    </row>
    <row r="16" spans="1:256" ht="13.8">
      <c r="A16" s="32"/>
      <c r="B16" s="32"/>
      <c r="C16" s="79">
        <f t="shared" ref="C16:H16" si="3">SUM(C8:C14)</f>
        <v>21488.253240338498</v>
      </c>
      <c r="D16" s="79">
        <f t="shared" si="3"/>
        <v>11648.8739528075</v>
      </c>
      <c r="E16" s="79">
        <f t="shared" si="3"/>
        <v>27960.738808437502</v>
      </c>
      <c r="F16" s="79">
        <f t="shared" si="3"/>
        <v>10668.097268450001</v>
      </c>
      <c r="G16" s="79">
        <f t="shared" si="3"/>
        <v>-17499.120841957501</v>
      </c>
      <c r="H16" s="79">
        <f t="shared" si="3"/>
        <v>808.71059938249982</v>
      </c>
      <c r="I16" s="80"/>
      <c r="J16" s="80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ht="14.4" thickBo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ht="15" thickBot="1">
      <c r="A18" s="32"/>
      <c r="B18" s="32"/>
      <c r="C18" s="81" t="s">
        <v>152</v>
      </c>
      <c r="D18" s="32"/>
      <c r="E18" s="32"/>
      <c r="F18" s="32"/>
      <c r="G18" s="32"/>
      <c r="H18" s="32"/>
      <c r="I18" s="82" t="s">
        <v>153</v>
      </c>
      <c r="J18" s="83">
        <f>B7+I7</f>
        <v>227141.63800245849</v>
      </c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ht="13.8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ht="14.4" thickBo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>
      <c r="A21" s="353" t="s">
        <v>127</v>
      </c>
      <c r="B21" s="355" t="s">
        <v>128</v>
      </c>
      <c r="C21" s="357" t="s">
        <v>129</v>
      </c>
      <c r="D21" s="358"/>
      <c r="E21" s="358"/>
      <c r="F21" s="358"/>
      <c r="G21" s="358"/>
      <c r="H21" s="359"/>
      <c r="I21" s="357" t="s">
        <v>130</v>
      </c>
      <c r="J21" s="359"/>
      <c r="U21" s="34"/>
    </row>
    <row r="22" spans="1:256" ht="52.8">
      <c r="A22" s="354"/>
      <c r="B22" s="356"/>
      <c r="C22" s="35" t="s">
        <v>131</v>
      </c>
      <c r="D22" s="36" t="s">
        <v>132</v>
      </c>
      <c r="E22" s="36" t="s">
        <v>133</v>
      </c>
      <c r="F22" s="36" t="s">
        <v>134</v>
      </c>
      <c r="G22" s="36" t="s">
        <v>135</v>
      </c>
      <c r="H22" s="37" t="s">
        <v>136</v>
      </c>
      <c r="I22" s="38" t="s">
        <v>137</v>
      </c>
      <c r="J22" s="39" t="s">
        <v>138</v>
      </c>
    </row>
    <row r="23" spans="1:256" ht="39.6">
      <c r="A23" s="40"/>
      <c r="B23" s="41"/>
      <c r="C23" s="35" t="s">
        <v>139</v>
      </c>
      <c r="D23" s="42" t="s">
        <v>140</v>
      </c>
      <c r="E23" s="43" t="s">
        <v>141</v>
      </c>
      <c r="F23" s="43" t="s">
        <v>142</v>
      </c>
      <c r="G23" s="43" t="s">
        <v>143</v>
      </c>
      <c r="H23" s="37" t="s">
        <v>144</v>
      </c>
      <c r="I23" s="44"/>
      <c r="J23" s="45"/>
    </row>
    <row r="24" spans="1:256" ht="16.8">
      <c r="A24" s="46"/>
      <c r="B24" s="47">
        <f>SUM(B25:B31)</f>
        <v>145669.41750000001</v>
      </c>
      <c r="C24" s="48">
        <f>+'Ovhd Rates 11-23-15'!I20/100</f>
        <v>0.124</v>
      </c>
      <c r="D24" s="49">
        <f>+'Ovhd Rates 11-23-15'!I27/100</f>
        <v>6.6500000000000004E-2</v>
      </c>
      <c r="E24" s="49">
        <f>+'Ovhd Rates 11-23-15'!I30/100</f>
        <v>0.17579999999999998</v>
      </c>
      <c r="F24" s="49">
        <f>+'Ovhd Rates 11-23-15'!I32/100</f>
        <v>6.0199999999999997E-2</v>
      </c>
      <c r="G24" s="49">
        <f>+'Ovhd Rates 11-23-15'!I33/100</f>
        <v>-0.1101</v>
      </c>
      <c r="H24" s="50">
        <f>+'Ovhd Rates 11-23-15'!I37/100</f>
        <v>5.0000000000000001E-3</v>
      </c>
      <c r="I24" s="51">
        <f>SUM(I25:I31)</f>
        <v>45807.192052500002</v>
      </c>
      <c r="J24" s="52">
        <f t="shared" ref="J24:J31" si="4">IF(B24=0,0,I24/B24)</f>
        <v>0.31445991093154468</v>
      </c>
      <c r="U24" s="34"/>
    </row>
    <row r="25" spans="1:256">
      <c r="A25" s="46" t="s">
        <v>145</v>
      </c>
      <c r="B25" s="53">
        <v>0</v>
      </c>
      <c r="C25" s="54">
        <v>0</v>
      </c>
      <c r="D25" s="55">
        <v>0</v>
      </c>
      <c r="E25" s="55">
        <v>0</v>
      </c>
      <c r="F25" s="55">
        <v>0</v>
      </c>
      <c r="G25" s="55">
        <v>0</v>
      </c>
      <c r="H25" s="56">
        <v>0</v>
      </c>
      <c r="I25" s="57">
        <f>SUM(C25:H25)</f>
        <v>0</v>
      </c>
      <c r="J25" s="58">
        <f t="shared" si="4"/>
        <v>0</v>
      </c>
    </row>
    <row r="26" spans="1:256">
      <c r="A26" s="59" t="s">
        <v>146</v>
      </c>
      <c r="B26" s="60">
        <v>0</v>
      </c>
      <c r="C26" s="61"/>
      <c r="D26" s="62"/>
      <c r="E26" s="62">
        <f>$B26*E$24</f>
        <v>0</v>
      </c>
      <c r="F26" s="62">
        <f>$B26*F$24</f>
        <v>0</v>
      </c>
      <c r="G26" s="62">
        <f>$B26*G$24</f>
        <v>0</v>
      </c>
      <c r="H26" s="63">
        <f>$B26*H$24</f>
        <v>0</v>
      </c>
      <c r="I26" s="64">
        <f t="shared" ref="I26:I31" si="5">SUM(C26:H26)</f>
        <v>0</v>
      </c>
      <c r="J26" s="65">
        <f t="shared" si="4"/>
        <v>0</v>
      </c>
    </row>
    <row r="27" spans="1:256">
      <c r="A27" s="66" t="s">
        <v>147</v>
      </c>
      <c r="B27" s="53">
        <v>0</v>
      </c>
      <c r="C27" s="67">
        <v>0</v>
      </c>
      <c r="D27" s="68">
        <v>0</v>
      </c>
      <c r="E27" s="68">
        <v>0</v>
      </c>
      <c r="F27" s="68">
        <v>0</v>
      </c>
      <c r="G27" s="68">
        <v>0</v>
      </c>
      <c r="H27" s="69">
        <v>0</v>
      </c>
      <c r="I27" s="70">
        <f t="shared" si="5"/>
        <v>0</v>
      </c>
      <c r="J27" s="71">
        <f t="shared" si="4"/>
        <v>0</v>
      </c>
    </row>
    <row r="28" spans="1:256">
      <c r="A28" s="59" t="s">
        <v>148</v>
      </c>
      <c r="B28" s="209">
        <f>+'Base Rate Estimate  % 2014-2018'!J28+'Base Rate Estimate  % 2014-2018'!J44-'Base Rate Estimate  % 2014-2018'!J37-'Base Rate Estimate  % 2014-2018'!J40</f>
        <v>137516.5245</v>
      </c>
      <c r="C28" s="61">
        <f>$B28*C$24</f>
        <v>17052.049038000001</v>
      </c>
      <c r="D28" s="62">
        <f t="shared" ref="D28:H30" si="6">$B28*D$24</f>
        <v>9144.8488792500011</v>
      </c>
      <c r="E28" s="62">
        <f t="shared" si="6"/>
        <v>24175.405007099998</v>
      </c>
      <c r="F28" s="62">
        <f t="shared" si="6"/>
        <v>8278.4947749000003</v>
      </c>
      <c r="G28" s="62">
        <f t="shared" si="6"/>
        <v>-15140.56934745</v>
      </c>
      <c r="H28" s="63">
        <f t="shared" si="6"/>
        <v>687.58262249999996</v>
      </c>
      <c r="I28" s="64">
        <f t="shared" si="5"/>
        <v>44197.810974300002</v>
      </c>
      <c r="J28" s="65">
        <f t="shared" si="4"/>
        <v>0.32140000000000002</v>
      </c>
    </row>
    <row r="29" spans="1:256">
      <c r="A29" s="66" t="s">
        <v>149</v>
      </c>
      <c r="B29" s="53">
        <v>0</v>
      </c>
      <c r="C29" s="67">
        <v>0</v>
      </c>
      <c r="D29" s="68">
        <v>0</v>
      </c>
      <c r="E29" s="68">
        <v>0</v>
      </c>
      <c r="F29" s="68">
        <v>0</v>
      </c>
      <c r="G29" s="68">
        <v>0</v>
      </c>
      <c r="H29" s="69">
        <v>0</v>
      </c>
      <c r="I29" s="70">
        <f t="shared" si="5"/>
        <v>0</v>
      </c>
      <c r="J29" s="71">
        <f t="shared" si="4"/>
        <v>0</v>
      </c>
    </row>
    <row r="30" spans="1:256">
      <c r="A30" s="59" t="s">
        <v>150</v>
      </c>
      <c r="B30" s="208">
        <f>+'Base Rate Estimate  % 2014-2018'!J37+'Base Rate Estimate  % 2014-2018'!J40</f>
        <v>8152.893</v>
      </c>
      <c r="C30" s="61"/>
      <c r="D30" s="62">
        <f t="shared" si="6"/>
        <v>542.16738450000003</v>
      </c>
      <c r="E30" s="62">
        <f t="shared" si="6"/>
        <v>1433.2785893999999</v>
      </c>
      <c r="F30" s="62">
        <f t="shared" si="6"/>
        <v>490.80415859999999</v>
      </c>
      <c r="G30" s="62">
        <f t="shared" si="6"/>
        <v>-897.63351929999999</v>
      </c>
      <c r="H30" s="63">
        <f t="shared" si="6"/>
        <v>40.764465000000001</v>
      </c>
      <c r="I30" s="64">
        <f t="shared" si="5"/>
        <v>1609.3810781999998</v>
      </c>
      <c r="J30" s="65">
        <f t="shared" si="4"/>
        <v>0.19739999999999996</v>
      </c>
    </row>
    <row r="31" spans="1:256" ht="13.8" thickBot="1">
      <c r="A31" s="72" t="s">
        <v>151</v>
      </c>
      <c r="B31" s="73">
        <v>0</v>
      </c>
      <c r="C31" s="74">
        <v>0</v>
      </c>
      <c r="D31" s="75">
        <v>0</v>
      </c>
      <c r="E31" s="75">
        <v>0</v>
      </c>
      <c r="F31" s="75">
        <v>0</v>
      </c>
      <c r="G31" s="75">
        <v>0</v>
      </c>
      <c r="H31" s="76">
        <v>0</v>
      </c>
      <c r="I31" s="77">
        <f t="shared" si="5"/>
        <v>0</v>
      </c>
      <c r="J31" s="78">
        <f t="shared" si="4"/>
        <v>0</v>
      </c>
    </row>
    <row r="33" spans="1:256" ht="13.8">
      <c r="A33" s="32"/>
      <c r="B33" s="32"/>
      <c r="C33" s="79">
        <f t="shared" ref="C33:H33" si="7">SUM(C25:C31)</f>
        <v>17052.049038000001</v>
      </c>
      <c r="D33" s="79">
        <f t="shared" si="7"/>
        <v>9687.0162637500016</v>
      </c>
      <c r="E33" s="79">
        <f t="shared" si="7"/>
        <v>25608.683596499999</v>
      </c>
      <c r="F33" s="79">
        <f t="shared" si="7"/>
        <v>8769.2989335000002</v>
      </c>
      <c r="G33" s="79">
        <f t="shared" si="7"/>
        <v>-16038.20286675</v>
      </c>
      <c r="H33" s="79">
        <f t="shared" si="7"/>
        <v>728.34708749999993</v>
      </c>
      <c r="I33" s="80"/>
      <c r="J33" s="80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ht="14.4" thickBo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</row>
    <row r="35" spans="1:256" ht="15" thickBot="1">
      <c r="A35" s="32"/>
      <c r="B35" s="32"/>
      <c r="C35" s="81" t="s">
        <v>152</v>
      </c>
      <c r="D35" s="32"/>
      <c r="E35" s="32"/>
      <c r="F35" s="32"/>
      <c r="G35" s="32"/>
      <c r="H35" s="32"/>
      <c r="I35" s="82" t="s">
        <v>153</v>
      </c>
      <c r="J35" s="83">
        <f>B24+I24</f>
        <v>191476.60955250001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</row>
    <row r="36" spans="1:256" ht="14.4">
      <c r="A36" s="32"/>
      <c r="B36" s="32"/>
      <c r="C36" s="84" t="s">
        <v>45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</row>
    <row r="37" spans="1:256" ht="14.4" thickBo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</row>
    <row r="38" spans="1:256">
      <c r="A38" s="353" t="s">
        <v>127</v>
      </c>
      <c r="B38" s="355" t="s">
        <v>128</v>
      </c>
      <c r="C38" s="357" t="s">
        <v>416</v>
      </c>
      <c r="D38" s="358"/>
      <c r="E38" s="358"/>
      <c r="F38" s="358"/>
      <c r="G38" s="358"/>
      <c r="H38" s="359"/>
      <c r="I38" s="357" t="s">
        <v>130</v>
      </c>
      <c r="J38" s="359"/>
    </row>
    <row r="39" spans="1:256" ht="52.8">
      <c r="A39" s="354"/>
      <c r="B39" s="356"/>
      <c r="C39" s="35" t="s">
        <v>131</v>
      </c>
      <c r="D39" s="36" t="s">
        <v>132</v>
      </c>
      <c r="E39" s="36" t="s">
        <v>133</v>
      </c>
      <c r="F39" s="36" t="s">
        <v>134</v>
      </c>
      <c r="G39" s="36" t="s">
        <v>135</v>
      </c>
      <c r="H39" s="37" t="s">
        <v>136</v>
      </c>
      <c r="I39" s="38" t="s">
        <v>137</v>
      </c>
      <c r="J39" s="39" t="s">
        <v>138</v>
      </c>
    </row>
    <row r="40" spans="1:256" ht="39.6">
      <c r="A40" s="40"/>
      <c r="B40" s="154"/>
      <c r="C40" s="35" t="s">
        <v>139</v>
      </c>
      <c r="D40" s="42" t="s">
        <v>140</v>
      </c>
      <c r="E40" s="43" t="s">
        <v>141</v>
      </c>
      <c r="F40" s="43" t="s">
        <v>142</v>
      </c>
      <c r="G40" s="43" t="s">
        <v>143</v>
      </c>
      <c r="H40" s="37" t="s">
        <v>144</v>
      </c>
      <c r="I40" s="44"/>
      <c r="J40" s="45"/>
    </row>
    <row r="41" spans="1:256" ht="16.8">
      <c r="A41" s="46"/>
      <c r="B41" s="47">
        <f>SUM(B42:B48)</f>
        <v>542025.46908499999</v>
      </c>
      <c r="C41" s="48">
        <f>+'Ovhd Rates 11-23-15'!J20/100</f>
        <v>0.13400000000000001</v>
      </c>
      <c r="D41" s="49">
        <f>+'Ovhd Rates 11-23-15'!J27/100</f>
        <v>6.480000000000001E-2</v>
      </c>
      <c r="E41" s="49">
        <f>+'Ovhd Rates 11-23-15'!J30/100</f>
        <v>0.1535</v>
      </c>
      <c r="F41" s="49">
        <f>+'Ovhd Rates 11-23-15'!J32/100</f>
        <v>5.5099999999999996E-2</v>
      </c>
      <c r="G41" s="49">
        <f>+'Ovhd Rates 11-23-15'!J33/100</f>
        <v>-0.10769999999999999</v>
      </c>
      <c r="H41" s="50">
        <f>+'Ovhd Rates 11-23-15'!J37/100</f>
        <v>5.3900000000000007E-3</v>
      </c>
      <c r="I41" s="51">
        <f>SUM(I42:I48)</f>
        <v>160220.11152895371</v>
      </c>
      <c r="J41" s="52">
        <f t="shared" ref="J41:J48" si="8">IF(B41=0,0,I41/B41)</f>
        <v>0.29559517156901005</v>
      </c>
    </row>
    <row r="42" spans="1:256">
      <c r="A42" s="46" t="s">
        <v>145</v>
      </c>
      <c r="B42" s="53">
        <v>0</v>
      </c>
      <c r="C42" s="54">
        <v>0</v>
      </c>
      <c r="D42" s="55">
        <v>0</v>
      </c>
      <c r="E42" s="55">
        <v>0</v>
      </c>
      <c r="F42" s="55">
        <v>0</v>
      </c>
      <c r="G42" s="55">
        <v>0</v>
      </c>
      <c r="H42" s="56">
        <v>0</v>
      </c>
      <c r="I42" s="57">
        <f>SUM(C42:H42)</f>
        <v>0</v>
      </c>
      <c r="J42" s="58">
        <f t="shared" si="8"/>
        <v>0</v>
      </c>
    </row>
    <row r="43" spans="1:256">
      <c r="A43" s="59" t="s">
        <v>146</v>
      </c>
      <c r="B43" s="60">
        <v>0</v>
      </c>
      <c r="C43" s="61"/>
      <c r="D43" s="62"/>
      <c r="E43" s="62">
        <f>$B43*E$24</f>
        <v>0</v>
      </c>
      <c r="F43" s="62">
        <f>$B43*F$24</f>
        <v>0</v>
      </c>
      <c r="G43" s="62">
        <f>$B43*G$24</f>
        <v>0</v>
      </c>
      <c r="H43" s="63">
        <f>$B43*H$24</f>
        <v>0</v>
      </c>
      <c r="I43" s="64">
        <f t="shared" ref="I43:I48" si="9">SUM(C43:H43)</f>
        <v>0</v>
      </c>
      <c r="J43" s="65">
        <f t="shared" si="8"/>
        <v>0</v>
      </c>
    </row>
    <row r="44" spans="1:256">
      <c r="A44" s="66" t="s">
        <v>147</v>
      </c>
      <c r="B44" s="53">
        <v>0</v>
      </c>
      <c r="C44" s="67">
        <v>0</v>
      </c>
      <c r="D44" s="68">
        <v>0</v>
      </c>
      <c r="E44" s="68">
        <v>0</v>
      </c>
      <c r="F44" s="68">
        <v>0</v>
      </c>
      <c r="G44" s="68">
        <v>0</v>
      </c>
      <c r="H44" s="69">
        <v>0</v>
      </c>
      <c r="I44" s="70">
        <f t="shared" si="9"/>
        <v>0</v>
      </c>
      <c r="J44" s="71">
        <f t="shared" si="8"/>
        <v>0</v>
      </c>
    </row>
    <row r="45" spans="1:256">
      <c r="A45" s="59" t="s">
        <v>148</v>
      </c>
      <c r="B45" s="209">
        <f>+'Base Rate Estimate  % 2014-2018'!N28-'Base Rate Estimate  % 2014-2018'!N24-'Base Rate Estimate  % 2014-2018'!N22-'Base Rate Estimate  % 2014-2018'!N14+'Base Rate Estimate  % 2014-2018'!N44-'Base Rate Estimate  % 2014-2018'!N37-'Base Rate Estimate  % 2014-2018'!N40</f>
        <v>448971.95145499997</v>
      </c>
      <c r="C45" s="61">
        <f>$B45*C$24</f>
        <v>55672.521980419995</v>
      </c>
      <c r="D45" s="61">
        <f>$B45*D$24</f>
        <v>29856.634771757501</v>
      </c>
      <c r="E45" s="62">
        <f t="shared" ref="E45:H45" si="10">$B45*E$24</f>
        <v>78929.269065788991</v>
      </c>
      <c r="F45" s="62">
        <f t="shared" si="10"/>
        <v>27028.111477590995</v>
      </c>
      <c r="G45" s="62">
        <f t="shared" si="10"/>
        <v>-49431.811855195498</v>
      </c>
      <c r="H45" s="63">
        <f t="shared" si="10"/>
        <v>2244.859757275</v>
      </c>
      <c r="I45" s="64">
        <f t="shared" si="9"/>
        <v>144299.585197637</v>
      </c>
      <c r="J45" s="65">
        <f t="shared" si="8"/>
        <v>0.32140000000000002</v>
      </c>
    </row>
    <row r="46" spans="1:256">
      <c r="A46" s="66" t="s">
        <v>149</v>
      </c>
      <c r="B46" s="53">
        <v>0</v>
      </c>
      <c r="C46" s="67">
        <v>0</v>
      </c>
      <c r="D46" s="68">
        <v>0</v>
      </c>
      <c r="E46" s="68">
        <v>0</v>
      </c>
      <c r="F46" s="68">
        <v>0</v>
      </c>
      <c r="G46" s="68">
        <v>0</v>
      </c>
      <c r="H46" s="69">
        <v>0</v>
      </c>
      <c r="I46" s="70">
        <f t="shared" si="9"/>
        <v>0</v>
      </c>
      <c r="J46" s="71">
        <f t="shared" si="8"/>
        <v>0</v>
      </c>
    </row>
    <row r="47" spans="1:256">
      <c r="A47" s="59" t="s">
        <v>150</v>
      </c>
      <c r="B47" s="208">
        <f>+'Base Rate Estimate  % 2014-2018'!N37+'Base Rate Estimate  % 2014-2018'!N40</f>
        <v>93053.517629999988</v>
      </c>
      <c r="C47" s="61"/>
      <c r="D47" s="62">
        <f>$B47*D$41</f>
        <v>6029.8679424239999</v>
      </c>
      <c r="E47" s="62">
        <f t="shared" ref="E47:H47" si="11">$B47*E$41</f>
        <v>14283.714956204998</v>
      </c>
      <c r="F47" s="62">
        <f t="shared" si="11"/>
        <v>5127.248821412999</v>
      </c>
      <c r="G47" s="62">
        <f t="shared" si="11"/>
        <v>-10021.863848750998</v>
      </c>
      <c r="H47" s="62">
        <f t="shared" si="11"/>
        <v>501.55846002570001</v>
      </c>
      <c r="I47" s="64">
        <f t="shared" si="9"/>
        <v>15920.526331316702</v>
      </c>
      <c r="J47" s="65">
        <f t="shared" si="8"/>
        <v>0.17109000000000005</v>
      </c>
    </row>
    <row r="48" spans="1:256" ht="13.8" thickBot="1">
      <c r="A48" s="72" t="s">
        <v>151</v>
      </c>
      <c r="B48" s="73">
        <v>0</v>
      </c>
      <c r="C48" s="74">
        <v>0</v>
      </c>
      <c r="D48" s="75">
        <v>0</v>
      </c>
      <c r="E48" s="75">
        <v>0</v>
      </c>
      <c r="F48" s="75">
        <v>0</v>
      </c>
      <c r="G48" s="75">
        <v>0</v>
      </c>
      <c r="H48" s="76">
        <v>0</v>
      </c>
      <c r="I48" s="77">
        <f t="shared" si="9"/>
        <v>0</v>
      </c>
      <c r="J48" s="78">
        <f t="shared" si="8"/>
        <v>0</v>
      </c>
    </row>
    <row r="50" spans="1:14" ht="13.8">
      <c r="A50" s="32"/>
      <c r="B50" s="32"/>
      <c r="C50" s="79">
        <f t="shared" ref="C50:H50" si="12">SUM(C42:C48)</f>
        <v>55672.521980419995</v>
      </c>
      <c r="D50" s="79">
        <f t="shared" si="12"/>
        <v>35886.502714181501</v>
      </c>
      <c r="E50" s="79">
        <f t="shared" si="12"/>
        <v>93212.984021993994</v>
      </c>
      <c r="F50" s="79">
        <f t="shared" si="12"/>
        <v>32155.360299003994</v>
      </c>
      <c r="G50" s="79">
        <f t="shared" si="12"/>
        <v>-59453.675703946494</v>
      </c>
      <c r="H50" s="79">
        <f t="shared" si="12"/>
        <v>2746.4182173007002</v>
      </c>
      <c r="I50" s="80"/>
      <c r="J50" s="80"/>
    </row>
    <row r="51" spans="1:14" ht="14.4" thickBot="1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4" ht="15" thickBot="1">
      <c r="A52" s="32"/>
      <c r="B52" s="32"/>
      <c r="C52" s="81" t="s">
        <v>152</v>
      </c>
      <c r="D52" s="32"/>
      <c r="E52" s="32"/>
      <c r="F52" s="32"/>
      <c r="G52" s="32"/>
      <c r="H52" s="32"/>
      <c r="I52" s="82" t="s">
        <v>153</v>
      </c>
      <c r="J52" s="83">
        <f>B41+I41</f>
        <v>702245.58061395376</v>
      </c>
    </row>
    <row r="54" spans="1:14" ht="13.8" thickBot="1"/>
    <row r="55" spans="1:14">
      <c r="A55" s="353" t="s">
        <v>127</v>
      </c>
      <c r="B55" s="355" t="s">
        <v>128</v>
      </c>
      <c r="C55" s="357" t="s">
        <v>417</v>
      </c>
      <c r="D55" s="358"/>
      <c r="E55" s="358"/>
      <c r="F55" s="358"/>
      <c r="G55" s="358"/>
      <c r="H55" s="359"/>
      <c r="I55" s="357" t="s">
        <v>130</v>
      </c>
      <c r="J55" s="359"/>
    </row>
    <row r="56" spans="1:14" ht="52.8">
      <c r="A56" s="354"/>
      <c r="B56" s="356"/>
      <c r="C56" s="35" t="s">
        <v>131</v>
      </c>
      <c r="D56" s="36" t="s">
        <v>132</v>
      </c>
      <c r="E56" s="36" t="s">
        <v>133</v>
      </c>
      <c r="F56" s="36" t="s">
        <v>134</v>
      </c>
      <c r="G56" s="36" t="s">
        <v>135</v>
      </c>
      <c r="H56" s="37" t="s">
        <v>136</v>
      </c>
      <c r="I56" s="38" t="s">
        <v>137</v>
      </c>
      <c r="J56" s="39" t="s">
        <v>138</v>
      </c>
    </row>
    <row r="57" spans="1:14" ht="39.6">
      <c r="A57" s="40"/>
      <c r="B57" s="154"/>
      <c r="C57" s="35" t="s">
        <v>139</v>
      </c>
      <c r="D57" s="42" t="s">
        <v>140</v>
      </c>
      <c r="E57" s="43" t="s">
        <v>141</v>
      </c>
      <c r="F57" s="43" t="s">
        <v>142</v>
      </c>
      <c r="G57" s="43" t="s">
        <v>143</v>
      </c>
      <c r="H57" s="37" t="s">
        <v>144</v>
      </c>
      <c r="I57" s="44"/>
      <c r="J57" s="45"/>
    </row>
    <row r="58" spans="1:14" ht="16.8">
      <c r="A58" s="46"/>
      <c r="B58" s="47">
        <f>SUM(B59:B65)</f>
        <v>387006.67111449991</v>
      </c>
      <c r="C58" s="48">
        <f>+'Ovhd Rates 11-23-15'!K19/100</f>
        <v>0.13900000000000001</v>
      </c>
      <c r="D58" s="49">
        <f>+'Ovhd Rates 11-23-15'!K27/100</f>
        <v>6.480000000000001E-2</v>
      </c>
      <c r="E58" s="49">
        <f>+'Ovhd Rates 11-23-15'!K30/100</f>
        <v>0.1555</v>
      </c>
      <c r="F58" s="49">
        <f>+'Ovhd Rates 11-23-15'!K32/100</f>
        <v>5.6299999999999996E-2</v>
      </c>
      <c r="G58" s="49">
        <f>+'Ovhd Rates 11-23-15'!K33/100</f>
        <v>-0.1116</v>
      </c>
      <c r="H58" s="50">
        <f>+'Ovhd Rates 11-23-15'!K37/100</f>
        <v>5.47E-3</v>
      </c>
      <c r="I58" s="51">
        <f>SUM(I59:I65)</f>
        <v>90555.796718780082</v>
      </c>
      <c r="J58" s="52">
        <f t="shared" ref="J58:J65" si="13">IF(B58=0,0,I58/B58)</f>
        <v>0.23399027323740426</v>
      </c>
      <c r="N58" s="34" t="s">
        <v>45</v>
      </c>
    </row>
    <row r="59" spans="1:14">
      <c r="A59" s="46" t="s">
        <v>145</v>
      </c>
      <c r="B59" s="53">
        <v>0</v>
      </c>
      <c r="C59" s="54">
        <v>0</v>
      </c>
      <c r="D59" s="55">
        <v>0</v>
      </c>
      <c r="E59" s="55">
        <v>0</v>
      </c>
      <c r="F59" s="55">
        <v>0</v>
      </c>
      <c r="G59" s="55">
        <v>0</v>
      </c>
      <c r="H59" s="56">
        <v>0</v>
      </c>
      <c r="I59" s="57">
        <f>SUM(C59:H59)</f>
        <v>0</v>
      </c>
      <c r="J59" s="58">
        <f t="shared" si="13"/>
        <v>0</v>
      </c>
    </row>
    <row r="60" spans="1:14">
      <c r="A60" s="59" t="s">
        <v>146</v>
      </c>
      <c r="B60" s="60">
        <v>0</v>
      </c>
      <c r="C60" s="61"/>
      <c r="D60" s="62"/>
      <c r="E60" s="62">
        <f>$B60*E$24</f>
        <v>0</v>
      </c>
      <c r="F60" s="62">
        <f>$B60*F$24</f>
        <v>0</v>
      </c>
      <c r="G60" s="62">
        <f>$B60*G$24</f>
        <v>0</v>
      </c>
      <c r="H60" s="63">
        <f>$B60*H$24</f>
        <v>0</v>
      </c>
      <c r="I60" s="64">
        <f t="shared" ref="I60:I65" si="14">SUM(C60:H60)</f>
        <v>0</v>
      </c>
      <c r="J60" s="65">
        <f t="shared" si="13"/>
        <v>0</v>
      </c>
    </row>
    <row r="61" spans="1:14">
      <c r="A61" s="66" t="s">
        <v>147</v>
      </c>
      <c r="B61" s="53">
        <v>0</v>
      </c>
      <c r="C61" s="67">
        <v>0</v>
      </c>
      <c r="D61" s="68">
        <v>0</v>
      </c>
      <c r="E61" s="68">
        <v>0</v>
      </c>
      <c r="F61" s="68">
        <v>0</v>
      </c>
      <c r="G61" s="68">
        <v>0</v>
      </c>
      <c r="H61" s="69">
        <v>0</v>
      </c>
      <c r="I61" s="70">
        <f t="shared" si="14"/>
        <v>0</v>
      </c>
      <c r="J61" s="71">
        <f t="shared" si="13"/>
        <v>0</v>
      </c>
    </row>
    <row r="62" spans="1:14">
      <c r="A62" s="59" t="s">
        <v>148</v>
      </c>
      <c r="B62" s="209">
        <f>+'Base Rate Estimate  % 2014-2018'!R28-'Base Rate Estimate  % 2014-2018'!R12-'Base Rate Estimate  % 2014-2018'!R13-'Base Rate Estimate  % 2014-2018'!R14-'Base Rate Estimate  % 2014-2018'!R22-'Base Rate Estimate  % 2014-2018'!R24+'Base Rate Estimate  % 2014-2018'!R37-'Base Rate Estimate  % 2014-2018'!R40</f>
        <v>291161.5479555999</v>
      </c>
      <c r="C62" s="61">
        <f>$B62*C$24</f>
        <v>36104.03194649439</v>
      </c>
      <c r="D62" s="62"/>
      <c r="E62" s="62">
        <f t="shared" ref="E62:H62" si="15">$B62*E$24</f>
        <v>51186.200130594458</v>
      </c>
      <c r="F62" s="62">
        <f t="shared" si="15"/>
        <v>17527.925186927114</v>
      </c>
      <c r="G62" s="62">
        <f t="shared" si="15"/>
        <v>-32056.886429911552</v>
      </c>
      <c r="H62" s="63">
        <f t="shared" si="15"/>
        <v>1455.8077397779996</v>
      </c>
      <c r="I62" s="64">
        <f t="shared" si="14"/>
        <v>74217.078573882405</v>
      </c>
      <c r="J62" s="65">
        <f t="shared" si="13"/>
        <v>0.25489999999999996</v>
      </c>
    </row>
    <row r="63" spans="1:14">
      <c r="A63" s="66" t="s">
        <v>149</v>
      </c>
      <c r="B63" s="53">
        <v>0</v>
      </c>
      <c r="C63" s="67">
        <v>0</v>
      </c>
      <c r="D63" s="68">
        <v>0</v>
      </c>
      <c r="E63" s="68">
        <v>0</v>
      </c>
      <c r="F63" s="68">
        <v>0</v>
      </c>
      <c r="G63" s="68">
        <v>0</v>
      </c>
      <c r="H63" s="69">
        <v>0</v>
      </c>
      <c r="I63" s="70">
        <f t="shared" si="14"/>
        <v>0</v>
      </c>
      <c r="J63" s="71">
        <f t="shared" si="13"/>
        <v>0</v>
      </c>
    </row>
    <row r="64" spans="1:14">
      <c r="A64" s="59" t="s">
        <v>150</v>
      </c>
      <c r="B64" s="208">
        <f>+'Base Rate Estimate  % 2014-2018'!R37+'Base Rate Estimate  % 2014-2018'!R40</f>
        <v>95845.123158900009</v>
      </c>
      <c r="C64" s="61"/>
      <c r="D64" s="62">
        <f>$B64*D$58</f>
        <v>6210.7639806967218</v>
      </c>
      <c r="E64" s="62">
        <f t="shared" ref="E64:H64" si="16">$B64*E$58</f>
        <v>14903.91665120895</v>
      </c>
      <c r="F64" s="62">
        <f t="shared" si="16"/>
        <v>5396.0804338460703</v>
      </c>
      <c r="G64" s="62">
        <f t="shared" si="16"/>
        <v>-10696.315744533242</v>
      </c>
      <c r="H64" s="63">
        <f t="shared" si="16"/>
        <v>524.27282367918303</v>
      </c>
      <c r="I64" s="64">
        <f t="shared" si="14"/>
        <v>16338.718144897681</v>
      </c>
      <c r="J64" s="65">
        <f t="shared" si="13"/>
        <v>0.17046999999999995</v>
      </c>
    </row>
    <row r="65" spans="1:10" ht="13.8" thickBot="1">
      <c r="A65" s="72" t="s">
        <v>151</v>
      </c>
      <c r="B65" s="73">
        <v>0</v>
      </c>
      <c r="C65" s="74">
        <v>0</v>
      </c>
      <c r="D65" s="75">
        <v>0</v>
      </c>
      <c r="E65" s="75">
        <v>0</v>
      </c>
      <c r="F65" s="75">
        <v>0</v>
      </c>
      <c r="G65" s="75">
        <v>0</v>
      </c>
      <c r="H65" s="76">
        <v>0</v>
      </c>
      <c r="I65" s="77">
        <f t="shared" si="14"/>
        <v>0</v>
      </c>
      <c r="J65" s="78">
        <f t="shared" si="13"/>
        <v>0</v>
      </c>
    </row>
    <row r="67" spans="1:10" ht="13.8">
      <c r="A67" s="32"/>
      <c r="B67" s="32"/>
      <c r="C67" s="79">
        <f t="shared" ref="C67:H67" si="17">SUM(C59:C65)</f>
        <v>36104.03194649439</v>
      </c>
      <c r="D67" s="79">
        <f t="shared" si="17"/>
        <v>6210.7639806967218</v>
      </c>
      <c r="E67" s="79">
        <f t="shared" si="17"/>
        <v>66090.116781803401</v>
      </c>
      <c r="F67" s="79">
        <f t="shared" si="17"/>
        <v>22924.005620773183</v>
      </c>
      <c r="G67" s="79">
        <f t="shared" si="17"/>
        <v>-42753.202174444792</v>
      </c>
      <c r="H67" s="79">
        <f t="shared" si="17"/>
        <v>1980.0805634571825</v>
      </c>
      <c r="I67" s="80"/>
      <c r="J67" s="80"/>
    </row>
    <row r="68" spans="1:10" ht="14.4" thickBot="1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ht="15" thickBot="1">
      <c r="A69" s="32"/>
      <c r="B69" s="32"/>
      <c r="C69" s="81" t="s">
        <v>152</v>
      </c>
      <c r="D69" s="32"/>
      <c r="E69" s="32"/>
      <c r="F69" s="32"/>
      <c r="G69" s="32"/>
      <c r="H69" s="32"/>
      <c r="I69" s="82" t="s">
        <v>153</v>
      </c>
      <c r="J69" s="83">
        <f>B58+I58</f>
        <v>477562.46783327998</v>
      </c>
    </row>
    <row r="71" spans="1:10" ht="13.8" thickBot="1"/>
    <row r="72" spans="1:10">
      <c r="A72" s="353" t="s">
        <v>127</v>
      </c>
      <c r="B72" s="355" t="s">
        <v>128</v>
      </c>
      <c r="C72" s="357" t="s">
        <v>418</v>
      </c>
      <c r="D72" s="358"/>
      <c r="E72" s="358"/>
      <c r="F72" s="358"/>
      <c r="G72" s="358"/>
      <c r="H72" s="359"/>
      <c r="I72" s="357" t="s">
        <v>130</v>
      </c>
      <c r="J72" s="359"/>
    </row>
    <row r="73" spans="1:10" ht="52.8">
      <c r="A73" s="354"/>
      <c r="B73" s="356"/>
      <c r="C73" s="35" t="s">
        <v>131</v>
      </c>
      <c r="D73" s="36" t="s">
        <v>132</v>
      </c>
      <c r="E73" s="36" t="s">
        <v>133</v>
      </c>
      <c r="F73" s="36" t="s">
        <v>134</v>
      </c>
      <c r="G73" s="36" t="s">
        <v>135</v>
      </c>
      <c r="H73" s="37" t="s">
        <v>136</v>
      </c>
      <c r="I73" s="38" t="s">
        <v>137</v>
      </c>
      <c r="J73" s="39" t="s">
        <v>138</v>
      </c>
    </row>
    <row r="74" spans="1:10" ht="39.6">
      <c r="A74" s="40"/>
      <c r="B74" s="154"/>
      <c r="C74" s="35" t="s">
        <v>139</v>
      </c>
      <c r="D74" s="42" t="s">
        <v>140</v>
      </c>
      <c r="E74" s="43" t="s">
        <v>141</v>
      </c>
      <c r="F74" s="43" t="s">
        <v>142</v>
      </c>
      <c r="G74" s="43" t="s">
        <v>143</v>
      </c>
      <c r="H74" s="37" t="s">
        <v>144</v>
      </c>
      <c r="I74" s="44"/>
      <c r="J74" s="45"/>
    </row>
    <row r="75" spans="1:10" ht="16.8">
      <c r="A75" s="46"/>
      <c r="B75" s="47">
        <f>SUM(B76:B82)</f>
        <v>608608.31086377648</v>
      </c>
      <c r="C75" s="48">
        <f>+'Ovhd Rates 11-23-15'!L20/100</f>
        <v>0.14199999999999999</v>
      </c>
      <c r="D75" s="49">
        <f>+'Ovhd Rates 11-23-15'!L27/100</f>
        <v>6.480000000000001E-2</v>
      </c>
      <c r="E75" s="49">
        <f>+'Ovhd Rates 11-23-15'!L30/100</f>
        <v>0.15679999999999999</v>
      </c>
      <c r="F75" s="49">
        <f>+'Ovhd Rates 11-23-15'!L32/100</f>
        <v>5.7500000000000002E-2</v>
      </c>
      <c r="G75" s="49">
        <f>+'Ovhd Rates 11-23-15'!L33/100</f>
        <v>-0.1137</v>
      </c>
      <c r="H75" s="50">
        <f>+'Ovhd Rates 11-23-15'!L37/100</f>
        <v>5.3300000000000005E-3</v>
      </c>
      <c r="I75" s="51">
        <f>SUM(I76:I82)</f>
        <v>146824.95590240345</v>
      </c>
      <c r="J75" s="52">
        <f t="shared" ref="J75:J82" si="18">IF(B75=0,0,I75/B75)</f>
        <v>0.2412470439222559</v>
      </c>
    </row>
    <row r="76" spans="1:10">
      <c r="A76" s="46" t="s">
        <v>145</v>
      </c>
      <c r="B76" s="53">
        <v>0</v>
      </c>
      <c r="C76" s="54">
        <v>0</v>
      </c>
      <c r="D76" s="55">
        <v>0</v>
      </c>
      <c r="E76" s="55">
        <v>0</v>
      </c>
      <c r="F76" s="55">
        <v>0</v>
      </c>
      <c r="G76" s="55">
        <v>0</v>
      </c>
      <c r="H76" s="56">
        <v>0</v>
      </c>
      <c r="I76" s="57">
        <f>SUM(C76:H76)</f>
        <v>0</v>
      </c>
      <c r="J76" s="58">
        <f t="shared" si="18"/>
        <v>0</v>
      </c>
    </row>
    <row r="77" spans="1:10">
      <c r="A77" s="59" t="s">
        <v>146</v>
      </c>
      <c r="B77" s="60">
        <v>0</v>
      </c>
      <c r="C77" s="61"/>
      <c r="D77" s="62"/>
      <c r="E77" s="62">
        <f>$B77*E$24</f>
        <v>0</v>
      </c>
      <c r="F77" s="62">
        <f>$B77*F$24</f>
        <v>0</v>
      </c>
      <c r="G77" s="62">
        <f>$B77*G$24</f>
        <v>0</v>
      </c>
      <c r="H77" s="63">
        <f>$B77*H$24</f>
        <v>0</v>
      </c>
      <c r="I77" s="64">
        <f t="shared" ref="I77:I82" si="19">SUM(C77:H77)</f>
        <v>0</v>
      </c>
      <c r="J77" s="65">
        <f t="shared" si="18"/>
        <v>0</v>
      </c>
    </row>
    <row r="78" spans="1:10">
      <c r="A78" s="66" t="s">
        <v>147</v>
      </c>
      <c r="B78" s="53">
        <v>0</v>
      </c>
      <c r="C78" s="67">
        <v>0</v>
      </c>
      <c r="D78" s="68">
        <v>0</v>
      </c>
      <c r="E78" s="68">
        <v>0</v>
      </c>
      <c r="F78" s="68">
        <v>0</v>
      </c>
      <c r="G78" s="68">
        <v>0</v>
      </c>
      <c r="H78" s="69">
        <v>0</v>
      </c>
      <c r="I78" s="70">
        <f t="shared" si="19"/>
        <v>0</v>
      </c>
      <c r="J78" s="71">
        <f t="shared" si="18"/>
        <v>0</v>
      </c>
    </row>
    <row r="79" spans="1:10">
      <c r="A79" s="59" t="s">
        <v>148</v>
      </c>
      <c r="B79" s="209">
        <f>+'Base Rate Estimate  % 2014-2018'!V28-'Base Rate Estimate  % 2014-2018'!V12-'Base Rate Estimate  % 2014-2018'!V13-'Base Rate Estimate  % 2014-2018'!V14-'Base Rate Estimate  % 2014-2018'!V22-'Base Rate Estimate  % 2014-2018'!V24+'Base Rate Estimate  % 2014-2018'!V44-'Base Rate Estimate  % 2014-2018'!V37-'Base Rate Estimate  % 2014-2018'!V40</f>
        <v>509887.83401010948</v>
      </c>
      <c r="C79" s="61">
        <f>$B79*C$24</f>
        <v>63226.091417253578</v>
      </c>
      <c r="D79" s="62"/>
      <c r="E79" s="62">
        <f t="shared" ref="E79:H79" si="20">$B79*E$24</f>
        <v>89638.281218977238</v>
      </c>
      <c r="F79" s="62">
        <f t="shared" si="20"/>
        <v>30695.24760740859</v>
      </c>
      <c r="G79" s="62">
        <f t="shared" si="20"/>
        <v>-56138.650524513054</v>
      </c>
      <c r="H79" s="63">
        <f t="shared" si="20"/>
        <v>2549.4391700505475</v>
      </c>
      <c r="I79" s="64">
        <f t="shared" si="19"/>
        <v>129970.40888917689</v>
      </c>
      <c r="J79" s="65">
        <f t="shared" si="18"/>
        <v>0.25489999999999996</v>
      </c>
    </row>
    <row r="80" spans="1:10">
      <c r="A80" s="66" t="s">
        <v>149</v>
      </c>
      <c r="B80" s="53">
        <v>0</v>
      </c>
      <c r="C80" s="67">
        <v>0</v>
      </c>
      <c r="D80" s="68">
        <v>0</v>
      </c>
      <c r="E80" s="68">
        <v>0</v>
      </c>
      <c r="F80" s="68">
        <v>0</v>
      </c>
      <c r="G80" s="68">
        <v>0</v>
      </c>
      <c r="H80" s="69">
        <v>0</v>
      </c>
      <c r="I80" s="70">
        <f t="shared" si="19"/>
        <v>0</v>
      </c>
      <c r="J80" s="71">
        <f t="shared" si="18"/>
        <v>0</v>
      </c>
    </row>
    <row r="81" spans="1:10">
      <c r="A81" s="59" t="s">
        <v>150</v>
      </c>
      <c r="B81" s="208">
        <f>+'Base Rate Estimate  % 2014-2018'!V40+'Base Rate Estimate  % 2014-2018'!V37</f>
        <v>98720.476853667002</v>
      </c>
      <c r="C81" s="61"/>
      <c r="D81" s="62">
        <f>$B81*D$75</f>
        <v>6397.0869001176225</v>
      </c>
      <c r="E81" s="62">
        <f t="shared" ref="E81:H81" si="21">$B81*E$75</f>
        <v>15479.370770654985</v>
      </c>
      <c r="F81" s="62">
        <f t="shared" si="21"/>
        <v>5676.4274190858532</v>
      </c>
      <c r="G81" s="62">
        <f t="shared" si="21"/>
        <v>-11224.518218261937</v>
      </c>
      <c r="H81" s="63">
        <f t="shared" si="21"/>
        <v>526.18014163004523</v>
      </c>
      <c r="I81" s="64">
        <f t="shared" si="19"/>
        <v>16854.547013226569</v>
      </c>
      <c r="J81" s="65">
        <f t="shared" si="18"/>
        <v>0.17073000000000002</v>
      </c>
    </row>
    <row r="82" spans="1:10" ht="13.8" thickBot="1">
      <c r="A82" s="72" t="s">
        <v>151</v>
      </c>
      <c r="B82" s="73">
        <v>0</v>
      </c>
      <c r="C82" s="74">
        <v>0</v>
      </c>
      <c r="D82" s="75">
        <v>0</v>
      </c>
      <c r="E82" s="75">
        <v>0</v>
      </c>
      <c r="F82" s="75">
        <v>0</v>
      </c>
      <c r="G82" s="75">
        <v>0</v>
      </c>
      <c r="H82" s="76">
        <v>0</v>
      </c>
      <c r="I82" s="77">
        <f t="shared" si="19"/>
        <v>0</v>
      </c>
      <c r="J82" s="78">
        <f t="shared" si="18"/>
        <v>0</v>
      </c>
    </row>
    <row r="84" spans="1:10" ht="13.8">
      <c r="A84" s="32"/>
      <c r="B84" s="32"/>
      <c r="C84" s="79">
        <f t="shared" ref="C84:H84" si="22">SUM(C76:C82)</f>
        <v>63226.091417253578</v>
      </c>
      <c r="D84" s="79">
        <f t="shared" si="22"/>
        <v>6397.0869001176225</v>
      </c>
      <c r="E84" s="79">
        <f t="shared" si="22"/>
        <v>105117.65198963223</v>
      </c>
      <c r="F84" s="79">
        <f t="shared" si="22"/>
        <v>36371.675026494442</v>
      </c>
      <c r="G84" s="79">
        <f t="shared" si="22"/>
        <v>-67363.168742774986</v>
      </c>
      <c r="H84" s="79">
        <f t="shared" si="22"/>
        <v>3075.6193116805925</v>
      </c>
      <c r="I84" s="80"/>
      <c r="J84" s="80"/>
    </row>
    <row r="85" spans="1:10" ht="14.4" thickBot="1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ht="15" thickBot="1">
      <c r="A86" s="32"/>
      <c r="B86" s="32"/>
      <c r="C86" s="81" t="s">
        <v>152</v>
      </c>
      <c r="D86" s="32"/>
      <c r="E86" s="32"/>
      <c r="F86" s="32"/>
      <c r="G86" s="32"/>
      <c r="H86" s="32"/>
      <c r="I86" s="82" t="s">
        <v>153</v>
      </c>
      <c r="J86" s="83">
        <f>B75+I75</f>
        <v>755433.26676617994</v>
      </c>
    </row>
    <row r="89" spans="1:10">
      <c r="B89" s="33" t="s">
        <v>45</v>
      </c>
    </row>
    <row r="91" spans="1:10">
      <c r="B91" s="33" t="s">
        <v>45</v>
      </c>
    </row>
    <row r="92" spans="1:10">
      <c r="B92" s="33" t="s">
        <v>45</v>
      </c>
      <c r="C92" s="211" t="s">
        <v>45</v>
      </c>
      <c r="D92" s="211" t="s">
        <v>45</v>
      </c>
      <c r="E92" s="211" t="s">
        <v>45</v>
      </c>
      <c r="F92" s="33" t="s">
        <v>45</v>
      </c>
    </row>
    <row r="93" spans="1:10">
      <c r="B93" s="33" t="s">
        <v>45</v>
      </c>
    </row>
  </sheetData>
  <mergeCells count="20">
    <mergeCell ref="A72:A73"/>
    <mergeCell ref="B72:B73"/>
    <mergeCell ref="C72:H72"/>
    <mergeCell ref="I72:J72"/>
    <mergeCell ref="A21:A22"/>
    <mergeCell ref="B21:B22"/>
    <mergeCell ref="C21:H21"/>
    <mergeCell ref="I21:J21"/>
    <mergeCell ref="A38:A39"/>
    <mergeCell ref="B38:B39"/>
    <mergeCell ref="C38:H38"/>
    <mergeCell ref="I38:J38"/>
    <mergeCell ref="A4:A5"/>
    <mergeCell ref="B4:B5"/>
    <mergeCell ref="C4:H4"/>
    <mergeCell ref="I4:J4"/>
    <mergeCell ref="A55:A56"/>
    <mergeCell ref="B55:B56"/>
    <mergeCell ref="C55:H55"/>
    <mergeCell ref="I55:J5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55"/>
  <sheetViews>
    <sheetView showGridLines="0" zoomScaleNormal="100" workbookViewId="0">
      <selection activeCell="B2" sqref="B1:B2"/>
    </sheetView>
  </sheetViews>
  <sheetFormatPr defaultRowHeight="13.2"/>
  <cols>
    <col min="1" max="1" width="1.6640625" style="218" customWidth="1"/>
    <col min="2" max="2" width="8.5546875" style="218" customWidth="1"/>
    <col min="3" max="3" width="44.6640625" style="218" customWidth="1"/>
    <col min="4" max="4" width="12.6640625" style="218" customWidth="1"/>
    <col min="5" max="5" width="10.6640625" style="218" customWidth="1"/>
    <col min="6" max="6" width="11.33203125" style="222" customWidth="1"/>
    <col min="7" max="7" width="9.5546875" style="220" customWidth="1"/>
    <col min="8" max="8" width="9.5546875" style="218" customWidth="1"/>
    <col min="9" max="14" width="9.109375" style="218"/>
    <col min="15" max="15" width="25.5546875" style="218" customWidth="1"/>
    <col min="16" max="251" width="9.109375" style="218"/>
    <col min="252" max="252" width="1.6640625" style="218" customWidth="1"/>
    <col min="253" max="253" width="8.5546875" style="218" customWidth="1"/>
    <col min="254" max="254" width="44.6640625" style="218" customWidth="1"/>
    <col min="255" max="255" width="12.6640625" style="218" customWidth="1"/>
    <col min="256" max="256" width="10.6640625" style="218" customWidth="1"/>
    <col min="257" max="257" width="11.33203125" style="218" customWidth="1"/>
    <col min="258" max="258" width="9.5546875" style="218" customWidth="1"/>
    <col min="259" max="263" width="0" style="218" hidden="1" customWidth="1"/>
    <col min="264" max="264" width="9.5546875" style="218" customWidth="1"/>
    <col min="265" max="507" width="9.109375" style="218"/>
    <col min="508" max="508" width="1.6640625" style="218" customWidth="1"/>
    <col min="509" max="509" width="8.5546875" style="218" customWidth="1"/>
    <col min="510" max="510" width="44.6640625" style="218" customWidth="1"/>
    <col min="511" max="511" width="12.6640625" style="218" customWidth="1"/>
    <col min="512" max="512" width="10.6640625" style="218" customWidth="1"/>
    <col min="513" max="513" width="11.33203125" style="218" customWidth="1"/>
    <col min="514" max="514" width="9.5546875" style="218" customWidth="1"/>
    <col min="515" max="519" width="0" style="218" hidden="1" customWidth="1"/>
    <col min="520" max="520" width="9.5546875" style="218" customWidth="1"/>
    <col min="521" max="763" width="9.109375" style="218"/>
    <col min="764" max="764" width="1.6640625" style="218" customWidth="1"/>
    <col min="765" max="765" width="8.5546875" style="218" customWidth="1"/>
    <col min="766" max="766" width="44.6640625" style="218" customWidth="1"/>
    <col min="767" max="767" width="12.6640625" style="218" customWidth="1"/>
    <col min="768" max="768" width="10.6640625" style="218" customWidth="1"/>
    <col min="769" max="769" width="11.33203125" style="218" customWidth="1"/>
    <col min="770" max="770" width="9.5546875" style="218" customWidth="1"/>
    <col min="771" max="775" width="0" style="218" hidden="1" customWidth="1"/>
    <col min="776" max="776" width="9.5546875" style="218" customWidth="1"/>
    <col min="777" max="1019" width="9.109375" style="218"/>
    <col min="1020" max="1020" width="1.6640625" style="218" customWidth="1"/>
    <col min="1021" max="1021" width="8.5546875" style="218" customWidth="1"/>
    <col min="1022" max="1022" width="44.6640625" style="218" customWidth="1"/>
    <col min="1023" max="1023" width="12.6640625" style="218" customWidth="1"/>
    <col min="1024" max="1024" width="10.6640625" style="218" customWidth="1"/>
    <col min="1025" max="1025" width="11.33203125" style="218" customWidth="1"/>
    <col min="1026" max="1026" width="9.5546875" style="218" customWidth="1"/>
    <col min="1027" max="1031" width="0" style="218" hidden="1" customWidth="1"/>
    <col min="1032" max="1032" width="9.5546875" style="218" customWidth="1"/>
    <col min="1033" max="1275" width="9.109375" style="218"/>
    <col min="1276" max="1276" width="1.6640625" style="218" customWidth="1"/>
    <col min="1277" max="1277" width="8.5546875" style="218" customWidth="1"/>
    <col min="1278" max="1278" width="44.6640625" style="218" customWidth="1"/>
    <col min="1279" max="1279" width="12.6640625" style="218" customWidth="1"/>
    <col min="1280" max="1280" width="10.6640625" style="218" customWidth="1"/>
    <col min="1281" max="1281" width="11.33203125" style="218" customWidth="1"/>
    <col min="1282" max="1282" width="9.5546875" style="218" customWidth="1"/>
    <col min="1283" max="1287" width="0" style="218" hidden="1" customWidth="1"/>
    <col min="1288" max="1288" width="9.5546875" style="218" customWidth="1"/>
    <col min="1289" max="1531" width="9.109375" style="218"/>
    <col min="1532" max="1532" width="1.6640625" style="218" customWidth="1"/>
    <col min="1533" max="1533" width="8.5546875" style="218" customWidth="1"/>
    <col min="1534" max="1534" width="44.6640625" style="218" customWidth="1"/>
    <col min="1535" max="1535" width="12.6640625" style="218" customWidth="1"/>
    <col min="1536" max="1536" width="10.6640625" style="218" customWidth="1"/>
    <col min="1537" max="1537" width="11.33203125" style="218" customWidth="1"/>
    <col min="1538" max="1538" width="9.5546875" style="218" customWidth="1"/>
    <col min="1539" max="1543" width="0" style="218" hidden="1" customWidth="1"/>
    <col min="1544" max="1544" width="9.5546875" style="218" customWidth="1"/>
    <col min="1545" max="1787" width="9.109375" style="218"/>
    <col min="1788" max="1788" width="1.6640625" style="218" customWidth="1"/>
    <col min="1789" max="1789" width="8.5546875" style="218" customWidth="1"/>
    <col min="1790" max="1790" width="44.6640625" style="218" customWidth="1"/>
    <col min="1791" max="1791" width="12.6640625" style="218" customWidth="1"/>
    <col min="1792" max="1792" width="10.6640625" style="218" customWidth="1"/>
    <col min="1793" max="1793" width="11.33203125" style="218" customWidth="1"/>
    <col min="1794" max="1794" width="9.5546875" style="218" customWidth="1"/>
    <col min="1795" max="1799" width="0" style="218" hidden="1" customWidth="1"/>
    <col min="1800" max="1800" width="9.5546875" style="218" customWidth="1"/>
    <col min="1801" max="2043" width="9.109375" style="218"/>
    <col min="2044" max="2044" width="1.6640625" style="218" customWidth="1"/>
    <col min="2045" max="2045" width="8.5546875" style="218" customWidth="1"/>
    <col min="2046" max="2046" width="44.6640625" style="218" customWidth="1"/>
    <col min="2047" max="2047" width="12.6640625" style="218" customWidth="1"/>
    <col min="2048" max="2048" width="10.6640625" style="218" customWidth="1"/>
    <col min="2049" max="2049" width="11.33203125" style="218" customWidth="1"/>
    <col min="2050" max="2050" width="9.5546875" style="218" customWidth="1"/>
    <col min="2051" max="2055" width="0" style="218" hidden="1" customWidth="1"/>
    <col min="2056" max="2056" width="9.5546875" style="218" customWidth="1"/>
    <col min="2057" max="2299" width="9.109375" style="218"/>
    <col min="2300" max="2300" width="1.6640625" style="218" customWidth="1"/>
    <col min="2301" max="2301" width="8.5546875" style="218" customWidth="1"/>
    <col min="2302" max="2302" width="44.6640625" style="218" customWidth="1"/>
    <col min="2303" max="2303" width="12.6640625" style="218" customWidth="1"/>
    <col min="2304" max="2304" width="10.6640625" style="218" customWidth="1"/>
    <col min="2305" max="2305" width="11.33203125" style="218" customWidth="1"/>
    <col min="2306" max="2306" width="9.5546875" style="218" customWidth="1"/>
    <col min="2307" max="2311" width="0" style="218" hidden="1" customWidth="1"/>
    <col min="2312" max="2312" width="9.5546875" style="218" customWidth="1"/>
    <col min="2313" max="2555" width="9.109375" style="218"/>
    <col min="2556" max="2556" width="1.6640625" style="218" customWidth="1"/>
    <col min="2557" max="2557" width="8.5546875" style="218" customWidth="1"/>
    <col min="2558" max="2558" width="44.6640625" style="218" customWidth="1"/>
    <col min="2559" max="2559" width="12.6640625" style="218" customWidth="1"/>
    <col min="2560" max="2560" width="10.6640625" style="218" customWidth="1"/>
    <col min="2561" max="2561" width="11.33203125" style="218" customWidth="1"/>
    <col min="2562" max="2562" width="9.5546875" style="218" customWidth="1"/>
    <col min="2563" max="2567" width="0" style="218" hidden="1" customWidth="1"/>
    <col min="2568" max="2568" width="9.5546875" style="218" customWidth="1"/>
    <col min="2569" max="2811" width="9.109375" style="218"/>
    <col min="2812" max="2812" width="1.6640625" style="218" customWidth="1"/>
    <col min="2813" max="2813" width="8.5546875" style="218" customWidth="1"/>
    <col min="2814" max="2814" width="44.6640625" style="218" customWidth="1"/>
    <col min="2815" max="2815" width="12.6640625" style="218" customWidth="1"/>
    <col min="2816" max="2816" width="10.6640625" style="218" customWidth="1"/>
    <col min="2817" max="2817" width="11.33203125" style="218" customWidth="1"/>
    <col min="2818" max="2818" width="9.5546875" style="218" customWidth="1"/>
    <col min="2819" max="2823" width="0" style="218" hidden="1" customWidth="1"/>
    <col min="2824" max="2824" width="9.5546875" style="218" customWidth="1"/>
    <col min="2825" max="3067" width="9.109375" style="218"/>
    <col min="3068" max="3068" width="1.6640625" style="218" customWidth="1"/>
    <col min="3069" max="3069" width="8.5546875" style="218" customWidth="1"/>
    <col min="3070" max="3070" width="44.6640625" style="218" customWidth="1"/>
    <col min="3071" max="3071" width="12.6640625" style="218" customWidth="1"/>
    <col min="3072" max="3072" width="10.6640625" style="218" customWidth="1"/>
    <col min="3073" max="3073" width="11.33203125" style="218" customWidth="1"/>
    <col min="3074" max="3074" width="9.5546875" style="218" customWidth="1"/>
    <col min="3075" max="3079" width="0" style="218" hidden="1" customWidth="1"/>
    <col min="3080" max="3080" width="9.5546875" style="218" customWidth="1"/>
    <col min="3081" max="3323" width="9.109375" style="218"/>
    <col min="3324" max="3324" width="1.6640625" style="218" customWidth="1"/>
    <col min="3325" max="3325" width="8.5546875" style="218" customWidth="1"/>
    <col min="3326" max="3326" width="44.6640625" style="218" customWidth="1"/>
    <col min="3327" max="3327" width="12.6640625" style="218" customWidth="1"/>
    <col min="3328" max="3328" width="10.6640625" style="218" customWidth="1"/>
    <col min="3329" max="3329" width="11.33203125" style="218" customWidth="1"/>
    <col min="3330" max="3330" width="9.5546875" style="218" customWidth="1"/>
    <col min="3331" max="3335" width="0" style="218" hidden="1" customWidth="1"/>
    <col min="3336" max="3336" width="9.5546875" style="218" customWidth="1"/>
    <col min="3337" max="3579" width="9.109375" style="218"/>
    <col min="3580" max="3580" width="1.6640625" style="218" customWidth="1"/>
    <col min="3581" max="3581" width="8.5546875" style="218" customWidth="1"/>
    <col min="3582" max="3582" width="44.6640625" style="218" customWidth="1"/>
    <col min="3583" max="3583" width="12.6640625" style="218" customWidth="1"/>
    <col min="3584" max="3584" width="10.6640625" style="218" customWidth="1"/>
    <col min="3585" max="3585" width="11.33203125" style="218" customWidth="1"/>
    <col min="3586" max="3586" width="9.5546875" style="218" customWidth="1"/>
    <col min="3587" max="3591" width="0" style="218" hidden="1" customWidth="1"/>
    <col min="3592" max="3592" width="9.5546875" style="218" customWidth="1"/>
    <col min="3593" max="3835" width="9.109375" style="218"/>
    <col min="3836" max="3836" width="1.6640625" style="218" customWidth="1"/>
    <col min="3837" max="3837" width="8.5546875" style="218" customWidth="1"/>
    <col min="3838" max="3838" width="44.6640625" style="218" customWidth="1"/>
    <col min="3839" max="3839" width="12.6640625" style="218" customWidth="1"/>
    <col min="3840" max="3840" width="10.6640625" style="218" customWidth="1"/>
    <col min="3841" max="3841" width="11.33203125" style="218" customWidth="1"/>
    <col min="3842" max="3842" width="9.5546875" style="218" customWidth="1"/>
    <col min="3843" max="3847" width="0" style="218" hidden="1" customWidth="1"/>
    <col min="3848" max="3848" width="9.5546875" style="218" customWidth="1"/>
    <col min="3849" max="4091" width="9.109375" style="218"/>
    <col min="4092" max="4092" width="1.6640625" style="218" customWidth="1"/>
    <col min="4093" max="4093" width="8.5546875" style="218" customWidth="1"/>
    <col min="4094" max="4094" width="44.6640625" style="218" customWidth="1"/>
    <col min="4095" max="4095" width="12.6640625" style="218" customWidth="1"/>
    <col min="4096" max="4096" width="10.6640625" style="218" customWidth="1"/>
    <col min="4097" max="4097" width="11.33203125" style="218" customWidth="1"/>
    <col min="4098" max="4098" width="9.5546875" style="218" customWidth="1"/>
    <col min="4099" max="4103" width="0" style="218" hidden="1" customWidth="1"/>
    <col min="4104" max="4104" width="9.5546875" style="218" customWidth="1"/>
    <col min="4105" max="4347" width="9.109375" style="218"/>
    <col min="4348" max="4348" width="1.6640625" style="218" customWidth="1"/>
    <col min="4349" max="4349" width="8.5546875" style="218" customWidth="1"/>
    <col min="4350" max="4350" width="44.6640625" style="218" customWidth="1"/>
    <col min="4351" max="4351" width="12.6640625" style="218" customWidth="1"/>
    <col min="4352" max="4352" width="10.6640625" style="218" customWidth="1"/>
    <col min="4353" max="4353" width="11.33203125" style="218" customWidth="1"/>
    <col min="4354" max="4354" width="9.5546875" style="218" customWidth="1"/>
    <col min="4355" max="4359" width="0" style="218" hidden="1" customWidth="1"/>
    <col min="4360" max="4360" width="9.5546875" style="218" customWidth="1"/>
    <col min="4361" max="4603" width="9.109375" style="218"/>
    <col min="4604" max="4604" width="1.6640625" style="218" customWidth="1"/>
    <col min="4605" max="4605" width="8.5546875" style="218" customWidth="1"/>
    <col min="4606" max="4606" width="44.6640625" style="218" customWidth="1"/>
    <col min="4607" max="4607" width="12.6640625" style="218" customWidth="1"/>
    <col min="4608" max="4608" width="10.6640625" style="218" customWidth="1"/>
    <col min="4609" max="4609" width="11.33203125" style="218" customWidth="1"/>
    <col min="4610" max="4610" width="9.5546875" style="218" customWidth="1"/>
    <col min="4611" max="4615" width="0" style="218" hidden="1" customWidth="1"/>
    <col min="4616" max="4616" width="9.5546875" style="218" customWidth="1"/>
    <col min="4617" max="4859" width="9.109375" style="218"/>
    <col min="4860" max="4860" width="1.6640625" style="218" customWidth="1"/>
    <col min="4861" max="4861" width="8.5546875" style="218" customWidth="1"/>
    <col min="4862" max="4862" width="44.6640625" style="218" customWidth="1"/>
    <col min="4863" max="4863" width="12.6640625" style="218" customWidth="1"/>
    <col min="4864" max="4864" width="10.6640625" style="218" customWidth="1"/>
    <col min="4865" max="4865" width="11.33203125" style="218" customWidth="1"/>
    <col min="4866" max="4866" width="9.5546875" style="218" customWidth="1"/>
    <col min="4867" max="4871" width="0" style="218" hidden="1" customWidth="1"/>
    <col min="4872" max="4872" width="9.5546875" style="218" customWidth="1"/>
    <col min="4873" max="5115" width="9.109375" style="218"/>
    <col min="5116" max="5116" width="1.6640625" style="218" customWidth="1"/>
    <col min="5117" max="5117" width="8.5546875" style="218" customWidth="1"/>
    <col min="5118" max="5118" width="44.6640625" style="218" customWidth="1"/>
    <col min="5119" max="5119" width="12.6640625" style="218" customWidth="1"/>
    <col min="5120" max="5120" width="10.6640625" style="218" customWidth="1"/>
    <col min="5121" max="5121" width="11.33203125" style="218" customWidth="1"/>
    <col min="5122" max="5122" width="9.5546875" style="218" customWidth="1"/>
    <col min="5123" max="5127" width="0" style="218" hidden="1" customWidth="1"/>
    <col min="5128" max="5128" width="9.5546875" style="218" customWidth="1"/>
    <col min="5129" max="5371" width="9.109375" style="218"/>
    <col min="5372" max="5372" width="1.6640625" style="218" customWidth="1"/>
    <col min="5373" max="5373" width="8.5546875" style="218" customWidth="1"/>
    <col min="5374" max="5374" width="44.6640625" style="218" customWidth="1"/>
    <col min="5375" max="5375" width="12.6640625" style="218" customWidth="1"/>
    <col min="5376" max="5376" width="10.6640625" style="218" customWidth="1"/>
    <col min="5377" max="5377" width="11.33203125" style="218" customWidth="1"/>
    <col min="5378" max="5378" width="9.5546875" style="218" customWidth="1"/>
    <col min="5379" max="5383" width="0" style="218" hidden="1" customWidth="1"/>
    <col min="5384" max="5384" width="9.5546875" style="218" customWidth="1"/>
    <col min="5385" max="5627" width="9.109375" style="218"/>
    <col min="5628" max="5628" width="1.6640625" style="218" customWidth="1"/>
    <col min="5629" max="5629" width="8.5546875" style="218" customWidth="1"/>
    <col min="5630" max="5630" width="44.6640625" style="218" customWidth="1"/>
    <col min="5631" max="5631" width="12.6640625" style="218" customWidth="1"/>
    <col min="5632" max="5632" width="10.6640625" style="218" customWidth="1"/>
    <col min="5633" max="5633" width="11.33203125" style="218" customWidth="1"/>
    <col min="5634" max="5634" width="9.5546875" style="218" customWidth="1"/>
    <col min="5635" max="5639" width="0" style="218" hidden="1" customWidth="1"/>
    <col min="5640" max="5640" width="9.5546875" style="218" customWidth="1"/>
    <col min="5641" max="5883" width="9.109375" style="218"/>
    <col min="5884" max="5884" width="1.6640625" style="218" customWidth="1"/>
    <col min="5885" max="5885" width="8.5546875" style="218" customWidth="1"/>
    <col min="5886" max="5886" width="44.6640625" style="218" customWidth="1"/>
    <col min="5887" max="5887" width="12.6640625" style="218" customWidth="1"/>
    <col min="5888" max="5888" width="10.6640625" style="218" customWidth="1"/>
    <col min="5889" max="5889" width="11.33203125" style="218" customWidth="1"/>
    <col min="5890" max="5890" width="9.5546875" style="218" customWidth="1"/>
    <col min="5891" max="5895" width="0" style="218" hidden="1" customWidth="1"/>
    <col min="5896" max="5896" width="9.5546875" style="218" customWidth="1"/>
    <col min="5897" max="6139" width="9.109375" style="218"/>
    <col min="6140" max="6140" width="1.6640625" style="218" customWidth="1"/>
    <col min="6141" max="6141" width="8.5546875" style="218" customWidth="1"/>
    <col min="6142" max="6142" width="44.6640625" style="218" customWidth="1"/>
    <col min="6143" max="6143" width="12.6640625" style="218" customWidth="1"/>
    <col min="6144" max="6144" width="10.6640625" style="218" customWidth="1"/>
    <col min="6145" max="6145" width="11.33203125" style="218" customWidth="1"/>
    <col min="6146" max="6146" width="9.5546875" style="218" customWidth="1"/>
    <col min="6147" max="6151" width="0" style="218" hidden="1" customWidth="1"/>
    <col min="6152" max="6152" width="9.5546875" style="218" customWidth="1"/>
    <col min="6153" max="6395" width="9.109375" style="218"/>
    <col min="6396" max="6396" width="1.6640625" style="218" customWidth="1"/>
    <col min="6397" max="6397" width="8.5546875" style="218" customWidth="1"/>
    <col min="6398" max="6398" width="44.6640625" style="218" customWidth="1"/>
    <col min="6399" max="6399" width="12.6640625" style="218" customWidth="1"/>
    <col min="6400" max="6400" width="10.6640625" style="218" customWidth="1"/>
    <col min="6401" max="6401" width="11.33203125" style="218" customWidth="1"/>
    <col min="6402" max="6402" width="9.5546875" style="218" customWidth="1"/>
    <col min="6403" max="6407" width="0" style="218" hidden="1" customWidth="1"/>
    <col min="6408" max="6408" width="9.5546875" style="218" customWidth="1"/>
    <col min="6409" max="6651" width="9.109375" style="218"/>
    <col min="6652" max="6652" width="1.6640625" style="218" customWidth="1"/>
    <col min="6653" max="6653" width="8.5546875" style="218" customWidth="1"/>
    <col min="6654" max="6654" width="44.6640625" style="218" customWidth="1"/>
    <col min="6655" max="6655" width="12.6640625" style="218" customWidth="1"/>
    <col min="6656" max="6656" width="10.6640625" style="218" customWidth="1"/>
    <col min="6657" max="6657" width="11.33203125" style="218" customWidth="1"/>
    <col min="6658" max="6658" width="9.5546875" style="218" customWidth="1"/>
    <col min="6659" max="6663" width="0" style="218" hidden="1" customWidth="1"/>
    <col min="6664" max="6664" width="9.5546875" style="218" customWidth="1"/>
    <col min="6665" max="6907" width="9.109375" style="218"/>
    <col min="6908" max="6908" width="1.6640625" style="218" customWidth="1"/>
    <col min="6909" max="6909" width="8.5546875" style="218" customWidth="1"/>
    <col min="6910" max="6910" width="44.6640625" style="218" customWidth="1"/>
    <col min="6911" max="6911" width="12.6640625" style="218" customWidth="1"/>
    <col min="6912" max="6912" width="10.6640625" style="218" customWidth="1"/>
    <col min="6913" max="6913" width="11.33203125" style="218" customWidth="1"/>
    <col min="6914" max="6914" width="9.5546875" style="218" customWidth="1"/>
    <col min="6915" max="6919" width="0" style="218" hidden="1" customWidth="1"/>
    <col min="6920" max="6920" width="9.5546875" style="218" customWidth="1"/>
    <col min="6921" max="7163" width="9.109375" style="218"/>
    <col min="7164" max="7164" width="1.6640625" style="218" customWidth="1"/>
    <col min="7165" max="7165" width="8.5546875" style="218" customWidth="1"/>
    <col min="7166" max="7166" width="44.6640625" style="218" customWidth="1"/>
    <col min="7167" max="7167" width="12.6640625" style="218" customWidth="1"/>
    <col min="7168" max="7168" width="10.6640625" style="218" customWidth="1"/>
    <col min="7169" max="7169" width="11.33203125" style="218" customWidth="1"/>
    <col min="7170" max="7170" width="9.5546875" style="218" customWidth="1"/>
    <col min="7171" max="7175" width="0" style="218" hidden="1" customWidth="1"/>
    <col min="7176" max="7176" width="9.5546875" style="218" customWidth="1"/>
    <col min="7177" max="7419" width="9.109375" style="218"/>
    <col min="7420" max="7420" width="1.6640625" style="218" customWidth="1"/>
    <col min="7421" max="7421" width="8.5546875" style="218" customWidth="1"/>
    <col min="7422" max="7422" width="44.6640625" style="218" customWidth="1"/>
    <col min="7423" max="7423" width="12.6640625" style="218" customWidth="1"/>
    <col min="7424" max="7424" width="10.6640625" style="218" customWidth="1"/>
    <col min="7425" max="7425" width="11.33203125" style="218" customWidth="1"/>
    <col min="7426" max="7426" width="9.5546875" style="218" customWidth="1"/>
    <col min="7427" max="7431" width="0" style="218" hidden="1" customWidth="1"/>
    <col min="7432" max="7432" width="9.5546875" style="218" customWidth="1"/>
    <col min="7433" max="7675" width="9.109375" style="218"/>
    <col min="7676" max="7676" width="1.6640625" style="218" customWidth="1"/>
    <col min="7677" max="7677" width="8.5546875" style="218" customWidth="1"/>
    <col min="7678" max="7678" width="44.6640625" style="218" customWidth="1"/>
    <col min="7679" max="7679" width="12.6640625" style="218" customWidth="1"/>
    <col min="7680" max="7680" width="10.6640625" style="218" customWidth="1"/>
    <col min="7681" max="7681" width="11.33203125" style="218" customWidth="1"/>
    <col min="7682" max="7682" width="9.5546875" style="218" customWidth="1"/>
    <col min="7683" max="7687" width="0" style="218" hidden="1" customWidth="1"/>
    <col min="7688" max="7688" width="9.5546875" style="218" customWidth="1"/>
    <col min="7689" max="7931" width="9.109375" style="218"/>
    <col min="7932" max="7932" width="1.6640625" style="218" customWidth="1"/>
    <col min="7933" max="7933" width="8.5546875" style="218" customWidth="1"/>
    <col min="7934" max="7934" width="44.6640625" style="218" customWidth="1"/>
    <col min="7935" max="7935" width="12.6640625" style="218" customWidth="1"/>
    <col min="7936" max="7936" width="10.6640625" style="218" customWidth="1"/>
    <col min="7937" max="7937" width="11.33203125" style="218" customWidth="1"/>
    <col min="7938" max="7938" width="9.5546875" style="218" customWidth="1"/>
    <col min="7939" max="7943" width="0" style="218" hidden="1" customWidth="1"/>
    <col min="7944" max="7944" width="9.5546875" style="218" customWidth="1"/>
    <col min="7945" max="8187" width="9.109375" style="218"/>
    <col min="8188" max="8188" width="1.6640625" style="218" customWidth="1"/>
    <col min="8189" max="8189" width="8.5546875" style="218" customWidth="1"/>
    <col min="8190" max="8190" width="44.6640625" style="218" customWidth="1"/>
    <col min="8191" max="8191" width="12.6640625" style="218" customWidth="1"/>
    <col min="8192" max="8192" width="10.6640625" style="218" customWidth="1"/>
    <col min="8193" max="8193" width="11.33203125" style="218" customWidth="1"/>
    <col min="8194" max="8194" width="9.5546875" style="218" customWidth="1"/>
    <col min="8195" max="8199" width="0" style="218" hidden="1" customWidth="1"/>
    <col min="8200" max="8200" width="9.5546875" style="218" customWidth="1"/>
    <col min="8201" max="8443" width="9.109375" style="218"/>
    <col min="8444" max="8444" width="1.6640625" style="218" customWidth="1"/>
    <col min="8445" max="8445" width="8.5546875" style="218" customWidth="1"/>
    <col min="8446" max="8446" width="44.6640625" style="218" customWidth="1"/>
    <col min="8447" max="8447" width="12.6640625" style="218" customWidth="1"/>
    <col min="8448" max="8448" width="10.6640625" style="218" customWidth="1"/>
    <col min="8449" max="8449" width="11.33203125" style="218" customWidth="1"/>
    <col min="8450" max="8450" width="9.5546875" style="218" customWidth="1"/>
    <col min="8451" max="8455" width="0" style="218" hidden="1" customWidth="1"/>
    <col min="8456" max="8456" width="9.5546875" style="218" customWidth="1"/>
    <col min="8457" max="8699" width="9.109375" style="218"/>
    <col min="8700" max="8700" width="1.6640625" style="218" customWidth="1"/>
    <col min="8701" max="8701" width="8.5546875" style="218" customWidth="1"/>
    <col min="8702" max="8702" width="44.6640625" style="218" customWidth="1"/>
    <col min="8703" max="8703" width="12.6640625" style="218" customWidth="1"/>
    <col min="8704" max="8704" width="10.6640625" style="218" customWidth="1"/>
    <col min="8705" max="8705" width="11.33203125" style="218" customWidth="1"/>
    <col min="8706" max="8706" width="9.5546875" style="218" customWidth="1"/>
    <col min="8707" max="8711" width="0" style="218" hidden="1" customWidth="1"/>
    <col min="8712" max="8712" width="9.5546875" style="218" customWidth="1"/>
    <col min="8713" max="8955" width="9.109375" style="218"/>
    <col min="8956" max="8956" width="1.6640625" style="218" customWidth="1"/>
    <col min="8957" max="8957" width="8.5546875" style="218" customWidth="1"/>
    <col min="8958" max="8958" width="44.6640625" style="218" customWidth="1"/>
    <col min="8959" max="8959" width="12.6640625" style="218" customWidth="1"/>
    <col min="8960" max="8960" width="10.6640625" style="218" customWidth="1"/>
    <col min="8961" max="8961" width="11.33203125" style="218" customWidth="1"/>
    <col min="8962" max="8962" width="9.5546875" style="218" customWidth="1"/>
    <col min="8963" max="8967" width="0" style="218" hidden="1" customWidth="1"/>
    <col min="8968" max="8968" width="9.5546875" style="218" customWidth="1"/>
    <col min="8969" max="9211" width="9.109375" style="218"/>
    <col min="9212" max="9212" width="1.6640625" style="218" customWidth="1"/>
    <col min="9213" max="9213" width="8.5546875" style="218" customWidth="1"/>
    <col min="9214" max="9214" width="44.6640625" style="218" customWidth="1"/>
    <col min="9215" max="9215" width="12.6640625" style="218" customWidth="1"/>
    <col min="9216" max="9216" width="10.6640625" style="218" customWidth="1"/>
    <col min="9217" max="9217" width="11.33203125" style="218" customWidth="1"/>
    <col min="9218" max="9218" width="9.5546875" style="218" customWidth="1"/>
    <col min="9219" max="9223" width="0" style="218" hidden="1" customWidth="1"/>
    <col min="9224" max="9224" width="9.5546875" style="218" customWidth="1"/>
    <col min="9225" max="9467" width="9.109375" style="218"/>
    <col min="9468" max="9468" width="1.6640625" style="218" customWidth="1"/>
    <col min="9469" max="9469" width="8.5546875" style="218" customWidth="1"/>
    <col min="9470" max="9470" width="44.6640625" style="218" customWidth="1"/>
    <col min="9471" max="9471" width="12.6640625" style="218" customWidth="1"/>
    <col min="9472" max="9472" width="10.6640625" style="218" customWidth="1"/>
    <col min="9473" max="9473" width="11.33203125" style="218" customWidth="1"/>
    <col min="9474" max="9474" width="9.5546875" style="218" customWidth="1"/>
    <col min="9475" max="9479" width="0" style="218" hidden="1" customWidth="1"/>
    <col min="9480" max="9480" width="9.5546875" style="218" customWidth="1"/>
    <col min="9481" max="9723" width="9.109375" style="218"/>
    <col min="9724" max="9724" width="1.6640625" style="218" customWidth="1"/>
    <col min="9725" max="9725" width="8.5546875" style="218" customWidth="1"/>
    <col min="9726" max="9726" width="44.6640625" style="218" customWidth="1"/>
    <col min="9727" max="9727" width="12.6640625" style="218" customWidth="1"/>
    <col min="9728" max="9728" width="10.6640625" style="218" customWidth="1"/>
    <col min="9729" max="9729" width="11.33203125" style="218" customWidth="1"/>
    <col min="9730" max="9730" width="9.5546875" style="218" customWidth="1"/>
    <col min="9731" max="9735" width="0" style="218" hidden="1" customWidth="1"/>
    <col min="9736" max="9736" width="9.5546875" style="218" customWidth="1"/>
    <col min="9737" max="9979" width="9.109375" style="218"/>
    <col min="9980" max="9980" width="1.6640625" style="218" customWidth="1"/>
    <col min="9981" max="9981" width="8.5546875" style="218" customWidth="1"/>
    <col min="9982" max="9982" width="44.6640625" style="218" customWidth="1"/>
    <col min="9983" max="9983" width="12.6640625" style="218" customWidth="1"/>
    <col min="9984" max="9984" width="10.6640625" style="218" customWidth="1"/>
    <col min="9985" max="9985" width="11.33203125" style="218" customWidth="1"/>
    <col min="9986" max="9986" width="9.5546875" style="218" customWidth="1"/>
    <col min="9987" max="9991" width="0" style="218" hidden="1" customWidth="1"/>
    <col min="9992" max="9992" width="9.5546875" style="218" customWidth="1"/>
    <col min="9993" max="10235" width="9.109375" style="218"/>
    <col min="10236" max="10236" width="1.6640625" style="218" customWidth="1"/>
    <col min="10237" max="10237" width="8.5546875" style="218" customWidth="1"/>
    <col min="10238" max="10238" width="44.6640625" style="218" customWidth="1"/>
    <col min="10239" max="10239" width="12.6640625" style="218" customWidth="1"/>
    <col min="10240" max="10240" width="10.6640625" style="218" customWidth="1"/>
    <col min="10241" max="10241" width="11.33203125" style="218" customWidth="1"/>
    <col min="10242" max="10242" width="9.5546875" style="218" customWidth="1"/>
    <col min="10243" max="10247" width="0" style="218" hidden="1" customWidth="1"/>
    <col min="10248" max="10248" width="9.5546875" style="218" customWidth="1"/>
    <col min="10249" max="10491" width="9.109375" style="218"/>
    <col min="10492" max="10492" width="1.6640625" style="218" customWidth="1"/>
    <col min="10493" max="10493" width="8.5546875" style="218" customWidth="1"/>
    <col min="10494" max="10494" width="44.6640625" style="218" customWidth="1"/>
    <col min="10495" max="10495" width="12.6640625" style="218" customWidth="1"/>
    <col min="10496" max="10496" width="10.6640625" style="218" customWidth="1"/>
    <col min="10497" max="10497" width="11.33203125" style="218" customWidth="1"/>
    <col min="10498" max="10498" width="9.5546875" style="218" customWidth="1"/>
    <col min="10499" max="10503" width="0" style="218" hidden="1" customWidth="1"/>
    <col min="10504" max="10504" width="9.5546875" style="218" customWidth="1"/>
    <col min="10505" max="10747" width="9.109375" style="218"/>
    <col min="10748" max="10748" width="1.6640625" style="218" customWidth="1"/>
    <col min="10749" max="10749" width="8.5546875" style="218" customWidth="1"/>
    <col min="10750" max="10750" width="44.6640625" style="218" customWidth="1"/>
    <col min="10751" max="10751" width="12.6640625" style="218" customWidth="1"/>
    <col min="10752" max="10752" width="10.6640625" style="218" customWidth="1"/>
    <col min="10753" max="10753" width="11.33203125" style="218" customWidth="1"/>
    <col min="10754" max="10754" width="9.5546875" style="218" customWidth="1"/>
    <col min="10755" max="10759" width="0" style="218" hidden="1" customWidth="1"/>
    <col min="10760" max="10760" width="9.5546875" style="218" customWidth="1"/>
    <col min="10761" max="11003" width="9.109375" style="218"/>
    <col min="11004" max="11004" width="1.6640625" style="218" customWidth="1"/>
    <col min="11005" max="11005" width="8.5546875" style="218" customWidth="1"/>
    <col min="11006" max="11006" width="44.6640625" style="218" customWidth="1"/>
    <col min="11007" max="11007" width="12.6640625" style="218" customWidth="1"/>
    <col min="11008" max="11008" width="10.6640625" style="218" customWidth="1"/>
    <col min="11009" max="11009" width="11.33203125" style="218" customWidth="1"/>
    <col min="11010" max="11010" width="9.5546875" style="218" customWidth="1"/>
    <col min="11011" max="11015" width="0" style="218" hidden="1" customWidth="1"/>
    <col min="11016" max="11016" width="9.5546875" style="218" customWidth="1"/>
    <col min="11017" max="11259" width="9.109375" style="218"/>
    <col min="11260" max="11260" width="1.6640625" style="218" customWidth="1"/>
    <col min="11261" max="11261" width="8.5546875" style="218" customWidth="1"/>
    <col min="11262" max="11262" width="44.6640625" style="218" customWidth="1"/>
    <col min="11263" max="11263" width="12.6640625" style="218" customWidth="1"/>
    <col min="11264" max="11264" width="10.6640625" style="218" customWidth="1"/>
    <col min="11265" max="11265" width="11.33203125" style="218" customWidth="1"/>
    <col min="11266" max="11266" width="9.5546875" style="218" customWidth="1"/>
    <col min="11267" max="11271" width="0" style="218" hidden="1" customWidth="1"/>
    <col min="11272" max="11272" width="9.5546875" style="218" customWidth="1"/>
    <col min="11273" max="11515" width="9.109375" style="218"/>
    <col min="11516" max="11516" width="1.6640625" style="218" customWidth="1"/>
    <col min="11517" max="11517" width="8.5546875" style="218" customWidth="1"/>
    <col min="11518" max="11518" width="44.6640625" style="218" customWidth="1"/>
    <col min="11519" max="11519" width="12.6640625" style="218" customWidth="1"/>
    <col min="11520" max="11520" width="10.6640625" style="218" customWidth="1"/>
    <col min="11521" max="11521" width="11.33203125" style="218" customWidth="1"/>
    <col min="11522" max="11522" width="9.5546875" style="218" customWidth="1"/>
    <col min="11523" max="11527" width="0" style="218" hidden="1" customWidth="1"/>
    <col min="11528" max="11528" width="9.5546875" style="218" customWidth="1"/>
    <col min="11529" max="11771" width="9.109375" style="218"/>
    <col min="11772" max="11772" width="1.6640625" style="218" customWidth="1"/>
    <col min="11773" max="11773" width="8.5546875" style="218" customWidth="1"/>
    <col min="11774" max="11774" width="44.6640625" style="218" customWidth="1"/>
    <col min="11775" max="11775" width="12.6640625" style="218" customWidth="1"/>
    <col min="11776" max="11776" width="10.6640625" style="218" customWidth="1"/>
    <col min="11777" max="11777" width="11.33203125" style="218" customWidth="1"/>
    <col min="11778" max="11778" width="9.5546875" style="218" customWidth="1"/>
    <col min="11779" max="11783" width="0" style="218" hidden="1" customWidth="1"/>
    <col min="11784" max="11784" width="9.5546875" style="218" customWidth="1"/>
    <col min="11785" max="12027" width="9.109375" style="218"/>
    <col min="12028" max="12028" width="1.6640625" style="218" customWidth="1"/>
    <col min="12029" max="12029" width="8.5546875" style="218" customWidth="1"/>
    <col min="12030" max="12030" width="44.6640625" style="218" customWidth="1"/>
    <col min="12031" max="12031" width="12.6640625" style="218" customWidth="1"/>
    <col min="12032" max="12032" width="10.6640625" style="218" customWidth="1"/>
    <col min="12033" max="12033" width="11.33203125" style="218" customWidth="1"/>
    <col min="12034" max="12034" width="9.5546875" style="218" customWidth="1"/>
    <col min="12035" max="12039" width="0" style="218" hidden="1" customWidth="1"/>
    <col min="12040" max="12040" width="9.5546875" style="218" customWidth="1"/>
    <col min="12041" max="12283" width="9.109375" style="218"/>
    <col min="12284" max="12284" width="1.6640625" style="218" customWidth="1"/>
    <col min="12285" max="12285" width="8.5546875" style="218" customWidth="1"/>
    <col min="12286" max="12286" width="44.6640625" style="218" customWidth="1"/>
    <col min="12287" max="12287" width="12.6640625" style="218" customWidth="1"/>
    <col min="12288" max="12288" width="10.6640625" style="218" customWidth="1"/>
    <col min="12289" max="12289" width="11.33203125" style="218" customWidth="1"/>
    <col min="12290" max="12290" width="9.5546875" style="218" customWidth="1"/>
    <col min="12291" max="12295" width="0" style="218" hidden="1" customWidth="1"/>
    <col min="12296" max="12296" width="9.5546875" style="218" customWidth="1"/>
    <col min="12297" max="12539" width="9.109375" style="218"/>
    <col min="12540" max="12540" width="1.6640625" style="218" customWidth="1"/>
    <col min="12541" max="12541" width="8.5546875" style="218" customWidth="1"/>
    <col min="12542" max="12542" width="44.6640625" style="218" customWidth="1"/>
    <col min="12543" max="12543" width="12.6640625" style="218" customWidth="1"/>
    <col min="12544" max="12544" width="10.6640625" style="218" customWidth="1"/>
    <col min="12545" max="12545" width="11.33203125" style="218" customWidth="1"/>
    <col min="12546" max="12546" width="9.5546875" style="218" customWidth="1"/>
    <col min="12547" max="12551" width="0" style="218" hidden="1" customWidth="1"/>
    <col min="12552" max="12552" width="9.5546875" style="218" customWidth="1"/>
    <col min="12553" max="12795" width="9.109375" style="218"/>
    <col min="12796" max="12796" width="1.6640625" style="218" customWidth="1"/>
    <col min="12797" max="12797" width="8.5546875" style="218" customWidth="1"/>
    <col min="12798" max="12798" width="44.6640625" style="218" customWidth="1"/>
    <col min="12799" max="12799" width="12.6640625" style="218" customWidth="1"/>
    <col min="12800" max="12800" width="10.6640625" style="218" customWidth="1"/>
    <col min="12801" max="12801" width="11.33203125" style="218" customWidth="1"/>
    <col min="12802" max="12802" width="9.5546875" style="218" customWidth="1"/>
    <col min="12803" max="12807" width="0" style="218" hidden="1" customWidth="1"/>
    <col min="12808" max="12808" width="9.5546875" style="218" customWidth="1"/>
    <col min="12809" max="13051" width="9.109375" style="218"/>
    <col min="13052" max="13052" width="1.6640625" style="218" customWidth="1"/>
    <col min="13053" max="13053" width="8.5546875" style="218" customWidth="1"/>
    <col min="13054" max="13054" width="44.6640625" style="218" customWidth="1"/>
    <col min="13055" max="13055" width="12.6640625" style="218" customWidth="1"/>
    <col min="13056" max="13056" width="10.6640625" style="218" customWidth="1"/>
    <col min="13057" max="13057" width="11.33203125" style="218" customWidth="1"/>
    <col min="13058" max="13058" width="9.5546875" style="218" customWidth="1"/>
    <col min="13059" max="13063" width="0" style="218" hidden="1" customWidth="1"/>
    <col min="13064" max="13064" width="9.5546875" style="218" customWidth="1"/>
    <col min="13065" max="13307" width="9.109375" style="218"/>
    <col min="13308" max="13308" width="1.6640625" style="218" customWidth="1"/>
    <col min="13309" max="13309" width="8.5546875" style="218" customWidth="1"/>
    <col min="13310" max="13310" width="44.6640625" style="218" customWidth="1"/>
    <col min="13311" max="13311" width="12.6640625" style="218" customWidth="1"/>
    <col min="13312" max="13312" width="10.6640625" style="218" customWidth="1"/>
    <col min="13313" max="13313" width="11.33203125" style="218" customWidth="1"/>
    <col min="13314" max="13314" width="9.5546875" style="218" customWidth="1"/>
    <col min="13315" max="13319" width="0" style="218" hidden="1" customWidth="1"/>
    <col min="13320" max="13320" width="9.5546875" style="218" customWidth="1"/>
    <col min="13321" max="13563" width="9.109375" style="218"/>
    <col min="13564" max="13564" width="1.6640625" style="218" customWidth="1"/>
    <col min="13565" max="13565" width="8.5546875" style="218" customWidth="1"/>
    <col min="13566" max="13566" width="44.6640625" style="218" customWidth="1"/>
    <col min="13567" max="13567" width="12.6640625" style="218" customWidth="1"/>
    <col min="13568" max="13568" width="10.6640625" style="218" customWidth="1"/>
    <col min="13569" max="13569" width="11.33203125" style="218" customWidth="1"/>
    <col min="13570" max="13570" width="9.5546875" style="218" customWidth="1"/>
    <col min="13571" max="13575" width="0" style="218" hidden="1" customWidth="1"/>
    <col min="13576" max="13576" width="9.5546875" style="218" customWidth="1"/>
    <col min="13577" max="13819" width="9.109375" style="218"/>
    <col min="13820" max="13820" width="1.6640625" style="218" customWidth="1"/>
    <col min="13821" max="13821" width="8.5546875" style="218" customWidth="1"/>
    <col min="13822" max="13822" width="44.6640625" style="218" customWidth="1"/>
    <col min="13823" max="13823" width="12.6640625" style="218" customWidth="1"/>
    <col min="13824" max="13824" width="10.6640625" style="218" customWidth="1"/>
    <col min="13825" max="13825" width="11.33203125" style="218" customWidth="1"/>
    <col min="13826" max="13826" width="9.5546875" style="218" customWidth="1"/>
    <col min="13827" max="13831" width="0" style="218" hidden="1" customWidth="1"/>
    <col min="13832" max="13832" width="9.5546875" style="218" customWidth="1"/>
    <col min="13833" max="14075" width="9.109375" style="218"/>
    <col min="14076" max="14076" width="1.6640625" style="218" customWidth="1"/>
    <col min="14077" max="14077" width="8.5546875" style="218" customWidth="1"/>
    <col min="14078" max="14078" width="44.6640625" style="218" customWidth="1"/>
    <col min="14079" max="14079" width="12.6640625" style="218" customWidth="1"/>
    <col min="14080" max="14080" width="10.6640625" style="218" customWidth="1"/>
    <col min="14081" max="14081" width="11.33203125" style="218" customWidth="1"/>
    <col min="14082" max="14082" width="9.5546875" style="218" customWidth="1"/>
    <col min="14083" max="14087" width="0" style="218" hidden="1" customWidth="1"/>
    <col min="14088" max="14088" width="9.5546875" style="218" customWidth="1"/>
    <col min="14089" max="14331" width="9.109375" style="218"/>
    <col min="14332" max="14332" width="1.6640625" style="218" customWidth="1"/>
    <col min="14333" max="14333" width="8.5546875" style="218" customWidth="1"/>
    <col min="14334" max="14334" width="44.6640625" style="218" customWidth="1"/>
    <col min="14335" max="14335" width="12.6640625" style="218" customWidth="1"/>
    <col min="14336" max="14336" width="10.6640625" style="218" customWidth="1"/>
    <col min="14337" max="14337" width="11.33203125" style="218" customWidth="1"/>
    <col min="14338" max="14338" width="9.5546875" style="218" customWidth="1"/>
    <col min="14339" max="14343" width="0" style="218" hidden="1" customWidth="1"/>
    <col min="14344" max="14344" width="9.5546875" style="218" customWidth="1"/>
    <col min="14345" max="14587" width="9.109375" style="218"/>
    <col min="14588" max="14588" width="1.6640625" style="218" customWidth="1"/>
    <col min="14589" max="14589" width="8.5546875" style="218" customWidth="1"/>
    <col min="14590" max="14590" width="44.6640625" style="218" customWidth="1"/>
    <col min="14591" max="14591" width="12.6640625" style="218" customWidth="1"/>
    <col min="14592" max="14592" width="10.6640625" style="218" customWidth="1"/>
    <col min="14593" max="14593" width="11.33203125" style="218" customWidth="1"/>
    <col min="14594" max="14594" width="9.5546875" style="218" customWidth="1"/>
    <col min="14595" max="14599" width="0" style="218" hidden="1" customWidth="1"/>
    <col min="14600" max="14600" width="9.5546875" style="218" customWidth="1"/>
    <col min="14601" max="14843" width="9.109375" style="218"/>
    <col min="14844" max="14844" width="1.6640625" style="218" customWidth="1"/>
    <col min="14845" max="14845" width="8.5546875" style="218" customWidth="1"/>
    <col min="14846" max="14846" width="44.6640625" style="218" customWidth="1"/>
    <col min="14847" max="14847" width="12.6640625" style="218" customWidth="1"/>
    <col min="14848" max="14848" width="10.6640625" style="218" customWidth="1"/>
    <col min="14849" max="14849" width="11.33203125" style="218" customWidth="1"/>
    <col min="14850" max="14850" width="9.5546875" style="218" customWidth="1"/>
    <col min="14851" max="14855" width="0" style="218" hidden="1" customWidth="1"/>
    <col min="14856" max="14856" width="9.5546875" style="218" customWidth="1"/>
    <col min="14857" max="15099" width="9.109375" style="218"/>
    <col min="15100" max="15100" width="1.6640625" style="218" customWidth="1"/>
    <col min="15101" max="15101" width="8.5546875" style="218" customWidth="1"/>
    <col min="15102" max="15102" width="44.6640625" style="218" customWidth="1"/>
    <col min="15103" max="15103" width="12.6640625" style="218" customWidth="1"/>
    <col min="15104" max="15104" width="10.6640625" style="218" customWidth="1"/>
    <col min="15105" max="15105" width="11.33203125" style="218" customWidth="1"/>
    <col min="15106" max="15106" width="9.5546875" style="218" customWidth="1"/>
    <col min="15107" max="15111" width="0" style="218" hidden="1" customWidth="1"/>
    <col min="15112" max="15112" width="9.5546875" style="218" customWidth="1"/>
    <col min="15113" max="15355" width="9.109375" style="218"/>
    <col min="15356" max="15356" width="1.6640625" style="218" customWidth="1"/>
    <col min="15357" max="15357" width="8.5546875" style="218" customWidth="1"/>
    <col min="15358" max="15358" width="44.6640625" style="218" customWidth="1"/>
    <col min="15359" max="15359" width="12.6640625" style="218" customWidth="1"/>
    <col min="15360" max="15360" width="10.6640625" style="218" customWidth="1"/>
    <col min="15361" max="15361" width="11.33203125" style="218" customWidth="1"/>
    <col min="15362" max="15362" width="9.5546875" style="218" customWidth="1"/>
    <col min="15363" max="15367" width="0" style="218" hidden="1" customWidth="1"/>
    <col min="15368" max="15368" width="9.5546875" style="218" customWidth="1"/>
    <col min="15369" max="15611" width="9.109375" style="218"/>
    <col min="15612" max="15612" width="1.6640625" style="218" customWidth="1"/>
    <col min="15613" max="15613" width="8.5546875" style="218" customWidth="1"/>
    <col min="15614" max="15614" width="44.6640625" style="218" customWidth="1"/>
    <col min="15615" max="15615" width="12.6640625" style="218" customWidth="1"/>
    <col min="15616" max="15616" width="10.6640625" style="218" customWidth="1"/>
    <col min="15617" max="15617" width="11.33203125" style="218" customWidth="1"/>
    <col min="15618" max="15618" width="9.5546875" style="218" customWidth="1"/>
    <col min="15619" max="15623" width="0" style="218" hidden="1" customWidth="1"/>
    <col min="15624" max="15624" width="9.5546875" style="218" customWidth="1"/>
    <col min="15625" max="15867" width="9.109375" style="218"/>
    <col min="15868" max="15868" width="1.6640625" style="218" customWidth="1"/>
    <col min="15869" max="15869" width="8.5546875" style="218" customWidth="1"/>
    <col min="15870" max="15870" width="44.6640625" style="218" customWidth="1"/>
    <col min="15871" max="15871" width="12.6640625" style="218" customWidth="1"/>
    <col min="15872" max="15872" width="10.6640625" style="218" customWidth="1"/>
    <col min="15873" max="15873" width="11.33203125" style="218" customWidth="1"/>
    <col min="15874" max="15874" width="9.5546875" style="218" customWidth="1"/>
    <col min="15875" max="15879" width="0" style="218" hidden="1" customWidth="1"/>
    <col min="15880" max="15880" width="9.5546875" style="218" customWidth="1"/>
    <col min="15881" max="16123" width="9.109375" style="218"/>
    <col min="16124" max="16124" width="1.6640625" style="218" customWidth="1"/>
    <col min="16125" max="16125" width="8.5546875" style="218" customWidth="1"/>
    <col min="16126" max="16126" width="44.6640625" style="218" customWidth="1"/>
    <col min="16127" max="16127" width="12.6640625" style="218" customWidth="1"/>
    <col min="16128" max="16128" width="10.6640625" style="218" customWidth="1"/>
    <col min="16129" max="16129" width="11.33203125" style="218" customWidth="1"/>
    <col min="16130" max="16130" width="9.5546875" style="218" customWidth="1"/>
    <col min="16131" max="16135" width="0" style="218" hidden="1" customWidth="1"/>
    <col min="16136" max="16136" width="9.5546875" style="218" customWidth="1"/>
    <col min="16137" max="16384" width="9.109375" style="218"/>
  </cols>
  <sheetData>
    <row r="1" spans="2:13" ht="15.6">
      <c r="B1" s="361" t="s">
        <v>578</v>
      </c>
    </row>
    <row r="2" spans="2:13" ht="15.6">
      <c r="B2" s="361" t="s">
        <v>574</v>
      </c>
    </row>
    <row r="5" spans="2:13">
      <c r="B5" s="212" t="s">
        <v>454</v>
      </c>
      <c r="C5" s="213"/>
      <c r="D5" s="213"/>
      <c r="E5" s="214" t="s">
        <v>455</v>
      </c>
      <c r="F5" s="215">
        <v>42005</v>
      </c>
      <c r="G5" s="216"/>
    </row>
    <row r="6" spans="2:13">
      <c r="B6" s="212" t="s">
        <v>456</v>
      </c>
      <c r="C6" s="216"/>
      <c r="D6" s="216"/>
      <c r="E6" s="214" t="s">
        <v>457</v>
      </c>
      <c r="F6" s="219"/>
    </row>
    <row r="7" spans="2:13">
      <c r="B7" s="221">
        <v>42005</v>
      </c>
      <c r="C7" s="216"/>
      <c r="D7" s="216"/>
      <c r="E7" s="214" t="s">
        <v>458</v>
      </c>
      <c r="F7" s="215"/>
    </row>
    <row r="8" spans="2:13">
      <c r="B8" s="212"/>
      <c r="C8" s="216"/>
      <c r="D8" s="216"/>
    </row>
    <row r="9" spans="2:13" ht="12.75" customHeight="1">
      <c r="B9" s="216"/>
      <c r="C9" s="216"/>
      <c r="D9" s="216"/>
      <c r="E9" s="216"/>
      <c r="G9" s="216"/>
    </row>
    <row r="10" spans="2:13" ht="26.4">
      <c r="B10" s="223" t="s">
        <v>292</v>
      </c>
      <c r="C10" s="223" t="s">
        <v>459</v>
      </c>
      <c r="D10" s="223" t="s">
        <v>460</v>
      </c>
      <c r="E10" s="223" t="s">
        <v>461</v>
      </c>
      <c r="F10" s="224" t="s">
        <v>128</v>
      </c>
      <c r="G10" s="216"/>
      <c r="H10" s="225" t="s">
        <v>462</v>
      </c>
    </row>
    <row r="11" spans="2:13">
      <c r="G11" s="216"/>
    </row>
    <row r="12" spans="2:13">
      <c r="B12" s="226" t="s">
        <v>463</v>
      </c>
      <c r="G12" s="216"/>
      <c r="K12" s="33">
        <v>2016</v>
      </c>
      <c r="L12" s="33">
        <v>2017</v>
      </c>
      <c r="M12" s="33">
        <v>2018</v>
      </c>
    </row>
    <row r="13" spans="2:13">
      <c r="B13" s="227" t="s">
        <v>464</v>
      </c>
      <c r="C13" s="218" t="s">
        <v>465</v>
      </c>
      <c r="D13" s="228"/>
      <c r="F13" s="229">
        <v>100</v>
      </c>
      <c r="G13" s="216"/>
      <c r="K13" s="210">
        <f>+'Base Rate Estimate  % 2014-2018'!N12+'Base Rate Estimate  % 2014-2018'!N13+'Base Rate Estimate  % 2014-2018'!N14+'Base Rate Estimate  % 2014-2018'!N22+'Base Rate Estimate  % 2014-2018'!N24</f>
        <v>38567.989500000003</v>
      </c>
      <c r="L13" s="210">
        <f>+'Base Rate Estimate  % 2014-2018'!R12+'Base Rate Estimate  % 2014-2018'!R13+'Base Rate Estimate  % 2014-2018'!R14+'Base Rate Estimate  % 2014-2018'!R22+'Base Rate Estimate  % 2014-2018'!R24</f>
        <v>83784.420486799994</v>
      </c>
      <c r="M13" s="210">
        <f>+'Base Rate Estimate  % 2014-2018'!V12+'Base Rate Estimate  % 2014-2018'!V13+'Base Rate Estimate  % 2014-2018'!V14+'Base Rate Estimate  % 2014-2018'!V22+'Base Rate Estimate  % 2014-2018'!V24</f>
        <v>99022.979747257996</v>
      </c>
    </row>
    <row r="14" spans="2:13">
      <c r="B14" s="227"/>
      <c r="G14" s="216"/>
    </row>
    <row r="15" spans="2:13" ht="14.4">
      <c r="B15" s="227" t="s">
        <v>466</v>
      </c>
      <c r="C15" s="218" t="s">
        <v>467</v>
      </c>
      <c r="D15" s="228">
        <v>0.124</v>
      </c>
      <c r="E15" s="227" t="s">
        <v>468</v>
      </c>
      <c r="F15" s="231">
        <f>+F13*D15</f>
        <v>12.4</v>
      </c>
      <c r="G15" s="216"/>
      <c r="H15" s="232">
        <f>F15/$F$39</f>
        <v>0.14246328439681216</v>
      </c>
    </row>
    <row r="16" spans="2:13">
      <c r="B16" s="227"/>
      <c r="E16" s="227"/>
      <c r="G16" s="216"/>
    </row>
    <row r="17" spans="2:15" ht="14.4">
      <c r="B17" s="216" t="s">
        <v>469</v>
      </c>
      <c r="C17" s="233" t="s">
        <v>470</v>
      </c>
      <c r="D17" s="233"/>
      <c r="E17" s="216" t="s">
        <v>471</v>
      </c>
      <c r="F17" s="234">
        <f>+F13+F15</f>
        <v>112.4</v>
      </c>
      <c r="G17" s="216"/>
      <c r="H17" s="232"/>
    </row>
    <row r="18" spans="2:15" ht="14.4">
      <c r="B18" s="216"/>
      <c r="C18" s="233"/>
      <c r="D18" s="233"/>
      <c r="E18" s="216"/>
      <c r="F18" s="234"/>
      <c r="G18" s="216"/>
      <c r="H18" s="232"/>
    </row>
    <row r="19" spans="2:15" ht="14.4">
      <c r="B19" s="216" t="s">
        <v>472</v>
      </c>
      <c r="C19" s="218" t="s">
        <v>473</v>
      </c>
      <c r="D19" s="228">
        <v>0.1711</v>
      </c>
      <c r="E19" s="227" t="s">
        <v>468</v>
      </c>
      <c r="F19" s="231">
        <f>D19*F13</f>
        <v>17.11</v>
      </c>
      <c r="G19" s="216"/>
      <c r="H19" s="232">
        <f>F19/$F$39</f>
        <v>0.19657635451850453</v>
      </c>
    </row>
    <row r="20" spans="2:15" ht="14.4">
      <c r="B20" s="216"/>
      <c r="C20" s="233"/>
      <c r="D20" s="233"/>
      <c r="E20" s="216"/>
      <c r="F20" s="234"/>
      <c r="G20" s="216"/>
      <c r="H20" s="232"/>
    </row>
    <row r="21" spans="2:15" ht="14.4">
      <c r="B21" s="216" t="s">
        <v>48</v>
      </c>
      <c r="C21" s="233" t="s">
        <v>474</v>
      </c>
      <c r="D21" s="228"/>
      <c r="E21" s="216" t="s">
        <v>475</v>
      </c>
      <c r="F21" s="234">
        <f>SUM(F17:F19)</f>
        <v>129.51</v>
      </c>
      <c r="G21" s="216"/>
      <c r="H21" s="232"/>
    </row>
    <row r="22" spans="2:15" ht="14.4">
      <c r="E22" s="227"/>
      <c r="G22" s="216"/>
      <c r="H22" s="232"/>
    </row>
    <row r="23" spans="2:15" ht="14.4">
      <c r="B23" s="227" t="s">
        <v>476</v>
      </c>
      <c r="C23" s="218" t="s">
        <v>477</v>
      </c>
      <c r="D23" s="228">
        <v>6.6500000000000004E-2</v>
      </c>
      <c r="E23" s="227" t="s">
        <v>478</v>
      </c>
      <c r="F23" s="235">
        <f>D23*F21</f>
        <v>8.6124150000000004</v>
      </c>
      <c r="G23" s="216"/>
      <c r="H23" s="232">
        <f>F23/$F$39</f>
        <v>9.8947816732933153E-2</v>
      </c>
      <c r="K23" s="254">
        <f>+K13*$D$23</f>
        <v>2564.7713017500005</v>
      </c>
      <c r="L23" s="254">
        <f t="shared" ref="L23:M23" si="0">+L13*$D$23</f>
        <v>5571.6639623722003</v>
      </c>
      <c r="M23" s="254">
        <f t="shared" si="0"/>
        <v>6585.0281531926566</v>
      </c>
      <c r="O23" s="218" t="s">
        <v>453</v>
      </c>
    </row>
    <row r="24" spans="2:15" ht="14.4">
      <c r="B24" s="227"/>
      <c r="E24" s="227"/>
      <c r="G24" s="216"/>
      <c r="H24" s="232"/>
    </row>
    <row r="25" spans="2:15" ht="14.4">
      <c r="B25" s="227" t="s">
        <v>479</v>
      </c>
      <c r="C25" s="230" t="s">
        <v>480</v>
      </c>
      <c r="D25" s="236">
        <v>0.12590000000000001</v>
      </c>
      <c r="E25" s="227" t="s">
        <v>468</v>
      </c>
      <c r="F25" s="222">
        <f>D25*F13</f>
        <v>12.590000000000002</v>
      </c>
      <c r="G25" s="216"/>
      <c r="H25" s="232">
        <f>F25/$F$39</f>
        <v>0.14464618956095687</v>
      </c>
    </row>
    <row r="26" spans="2:15" ht="14.4">
      <c r="B26" s="227"/>
      <c r="E26" s="227"/>
      <c r="G26" s="216"/>
      <c r="H26" s="232"/>
    </row>
    <row r="27" spans="2:15" ht="14.4">
      <c r="B27" s="237" t="s">
        <v>481</v>
      </c>
      <c r="C27" s="230" t="s">
        <v>482</v>
      </c>
      <c r="D27" s="238">
        <v>0.13439999999999999</v>
      </c>
      <c r="E27" s="227" t="s">
        <v>478</v>
      </c>
      <c r="F27" s="222">
        <f>D27*F21</f>
        <v>17.406143999999998</v>
      </c>
      <c r="G27" s="216"/>
      <c r="H27" s="232">
        <f>F27/$F$39</f>
        <v>0.19997874539708591</v>
      </c>
      <c r="K27" s="256">
        <f>+K33-K31-K23</f>
        <v>31116.653928600004</v>
      </c>
      <c r="L27" s="256">
        <f t="shared" ref="L27:M27" si="1">+L33-L31-L23</f>
        <v>67597.27044875022</v>
      </c>
      <c r="M27" s="256">
        <f t="shared" si="1"/>
        <v>79891.740060087744</v>
      </c>
      <c r="O27" s="218" t="s">
        <v>497</v>
      </c>
    </row>
    <row r="28" spans="2:15" ht="14.4">
      <c r="B28" s="227"/>
      <c r="E28" s="227"/>
      <c r="G28" s="216"/>
      <c r="H28" s="232"/>
    </row>
    <row r="29" spans="2:15" ht="14.4">
      <c r="B29" s="227" t="s">
        <v>483</v>
      </c>
      <c r="C29" s="218" t="s">
        <v>484</v>
      </c>
      <c r="D29" s="228">
        <v>0.1399</v>
      </c>
      <c r="E29" s="227" t="s">
        <v>478</v>
      </c>
      <c r="F29" s="235">
        <f>D29*F21</f>
        <v>18.118448999999998</v>
      </c>
      <c r="G29" s="216"/>
      <c r="H29" s="232">
        <f>F29/$F$39</f>
        <v>0.20816239941259165</v>
      </c>
    </row>
    <row r="30" spans="2:15" ht="14.4">
      <c r="B30" s="227"/>
      <c r="E30" s="227"/>
      <c r="G30" s="216"/>
      <c r="H30" s="232"/>
    </row>
    <row r="31" spans="2:15" ht="14.4">
      <c r="B31" s="227" t="s">
        <v>485</v>
      </c>
      <c r="C31" s="218" t="s">
        <v>486</v>
      </c>
      <c r="D31" s="228">
        <v>6.1999999999999998E-3</v>
      </c>
      <c r="E31" s="227" t="s">
        <v>478</v>
      </c>
      <c r="F31" s="231">
        <f>D31*F21</f>
        <v>0.80296199999999995</v>
      </c>
      <c r="G31" s="216"/>
      <c r="H31" s="232">
        <f>F31/$F$39</f>
        <v>9.2252099811155706E-3</v>
      </c>
      <c r="K31" s="254">
        <f>+K13*$D$31</f>
        <v>239.1215349</v>
      </c>
      <c r="L31" s="254">
        <f t="shared" ref="L31:M31" si="2">+L13*$D$31</f>
        <v>519.46340701815996</v>
      </c>
      <c r="M31" s="254">
        <f t="shared" si="2"/>
        <v>613.94247443299957</v>
      </c>
      <c r="O31" s="218" t="s">
        <v>496</v>
      </c>
    </row>
    <row r="32" spans="2:15" ht="14.4">
      <c r="B32" s="227"/>
      <c r="E32" s="227"/>
      <c r="G32" s="216"/>
      <c r="H32" s="232"/>
    </row>
    <row r="33" spans="2:15" ht="15" thickBot="1">
      <c r="B33" s="227" t="s">
        <v>487</v>
      </c>
      <c r="C33" s="218" t="s">
        <v>488</v>
      </c>
      <c r="D33" s="228">
        <v>9.1000000000000004E-3</v>
      </c>
      <c r="F33" s="239">
        <f>SUM(F21:F31)</f>
        <v>187.03997000000001</v>
      </c>
      <c r="G33" s="216"/>
      <c r="H33" s="232">
        <f>SUM(H15:H31)</f>
        <v>0.99999999999999978</v>
      </c>
      <c r="K33" s="254">
        <f>+K13*0.8795</f>
        <v>33920.546765250001</v>
      </c>
      <c r="L33" s="254">
        <f t="shared" ref="L33:M33" si="3">+L13*0.8795</f>
        <v>73688.397818140584</v>
      </c>
      <c r="M33" s="254">
        <f t="shared" si="3"/>
        <v>87090.710687713407</v>
      </c>
      <c r="O33" s="255" t="s">
        <v>498</v>
      </c>
    </row>
    <row r="34" spans="2:15" ht="15" thickTop="1">
      <c r="B34" s="227"/>
      <c r="G34" s="216"/>
      <c r="H34" s="232"/>
    </row>
    <row r="35" spans="2:15" ht="14.4">
      <c r="B35" s="240"/>
      <c r="C35" s="240"/>
      <c r="D35" s="240"/>
      <c r="E35" s="240"/>
      <c r="F35" s="241"/>
      <c r="G35" s="242"/>
      <c r="H35" s="232"/>
    </row>
    <row r="36" spans="2:15">
      <c r="B36" s="226" t="s">
        <v>489</v>
      </c>
      <c r="G36" s="216"/>
      <c r="H36" s="217"/>
    </row>
    <row r="37" spans="2:15">
      <c r="B37" s="227" t="s">
        <v>481</v>
      </c>
      <c r="C37" s="218" t="s">
        <v>490</v>
      </c>
      <c r="E37" s="227" t="s">
        <v>481</v>
      </c>
      <c r="F37" s="235">
        <f>+F33</f>
        <v>187.03997000000001</v>
      </c>
      <c r="G37" s="243"/>
      <c r="H37" s="244"/>
    </row>
    <row r="38" spans="2:15">
      <c r="B38" s="227" t="s">
        <v>464</v>
      </c>
      <c r="C38" s="218" t="s">
        <v>465</v>
      </c>
      <c r="E38" s="227" t="s">
        <v>464</v>
      </c>
      <c r="F38" s="235">
        <f>-F13</f>
        <v>-100</v>
      </c>
      <c r="G38" s="243"/>
    </row>
    <row r="39" spans="2:15" ht="13.8" thickBot="1">
      <c r="B39" s="227" t="s">
        <v>483</v>
      </c>
      <c r="C39" s="218" t="s">
        <v>491</v>
      </c>
      <c r="E39" s="227" t="s">
        <v>492</v>
      </c>
      <c r="F39" s="245">
        <f>+F37+F38</f>
        <v>87.039970000000011</v>
      </c>
      <c r="G39" s="243"/>
    </row>
    <row r="40" spans="2:15" ht="13.8" thickTop="1">
      <c r="G40" s="216"/>
    </row>
    <row r="41" spans="2:15">
      <c r="B41" s="227" t="s">
        <v>483</v>
      </c>
      <c r="C41" s="218" t="s">
        <v>491</v>
      </c>
      <c r="E41" s="227" t="s">
        <v>483</v>
      </c>
      <c r="F41" s="222">
        <f>+F39</f>
        <v>87.039970000000011</v>
      </c>
    </row>
    <row r="42" spans="2:15">
      <c r="B42" s="227" t="s">
        <v>464</v>
      </c>
      <c r="C42" s="218" t="s">
        <v>493</v>
      </c>
      <c r="E42" s="227" t="s">
        <v>464</v>
      </c>
      <c r="F42" s="222">
        <f>-F38</f>
        <v>100</v>
      </c>
    </row>
    <row r="43" spans="2:15" ht="13.8" thickBot="1">
      <c r="B43" s="227" t="s">
        <v>485</v>
      </c>
      <c r="C43" s="218" t="s">
        <v>494</v>
      </c>
      <c r="E43" s="227" t="s">
        <v>495</v>
      </c>
      <c r="F43" s="246">
        <f>+F41/F42</f>
        <v>0.87039970000000011</v>
      </c>
    </row>
    <row r="44" spans="2:15" ht="13.8" thickTop="1"/>
    <row r="46" spans="2:15">
      <c r="H46" s="228"/>
    </row>
    <row r="48" spans="2:15">
      <c r="C48" s="247"/>
      <c r="D48" s="247"/>
      <c r="E48" s="248"/>
      <c r="F48" s="247"/>
      <c r="G48" s="247"/>
    </row>
    <row r="49" spans="1:8">
      <c r="C49" s="247"/>
      <c r="D49" s="249"/>
      <c r="E49" s="249"/>
      <c r="F49" s="247"/>
      <c r="G49" s="247"/>
    </row>
    <row r="50" spans="1:8">
      <c r="C50" s="247"/>
      <c r="D50" s="249"/>
      <c r="E50" s="249"/>
      <c r="F50" s="247"/>
      <c r="G50" s="247"/>
    </row>
    <row r="51" spans="1:8">
      <c r="C51" s="247"/>
      <c r="D51" s="249"/>
      <c r="E51" s="249"/>
      <c r="F51" s="247"/>
      <c r="G51" s="247"/>
    </row>
    <row r="52" spans="1:8">
      <c r="C52" s="247"/>
      <c r="D52" s="249"/>
      <c r="E52" s="249"/>
      <c r="F52" s="247"/>
      <c r="G52" s="247"/>
    </row>
    <row r="53" spans="1:8" s="217" customFormat="1">
      <c r="A53" s="218"/>
      <c r="B53" s="218"/>
      <c r="C53" s="250"/>
      <c r="D53" s="249"/>
      <c r="E53" s="249"/>
      <c r="F53" s="247"/>
      <c r="G53" s="247"/>
      <c r="H53" s="218"/>
    </row>
    <row r="54" spans="1:8" s="217" customFormat="1">
      <c r="A54" s="218"/>
      <c r="B54" s="218"/>
      <c r="C54" s="247"/>
      <c r="D54" s="251"/>
      <c r="E54" s="252"/>
      <c r="F54" s="253"/>
      <c r="G54" s="247"/>
      <c r="H54" s="218"/>
    </row>
    <row r="55" spans="1:8" s="217" customFormat="1">
      <c r="A55" s="218"/>
      <c r="B55" s="218"/>
      <c r="C55" s="218"/>
      <c r="D55" s="218"/>
      <c r="E55" s="218"/>
      <c r="F55" s="222"/>
      <c r="G55" s="222"/>
      <c r="H55" s="218"/>
    </row>
  </sheetData>
  <printOptions gridLinesSet="0"/>
  <pageMargins left="0.4" right="0.26" top="0.39" bottom="0.57999999999999996" header="0.18" footer="0.17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2"/>
  <sheetViews>
    <sheetView workbookViewId="0">
      <selection activeCell="A2" sqref="A1:A2"/>
    </sheetView>
  </sheetViews>
  <sheetFormatPr defaultRowHeight="14.4"/>
  <sheetData>
    <row r="1" spans="1:1" ht="15.6">
      <c r="A1" s="361" t="s">
        <v>579</v>
      </c>
    </row>
    <row r="2" spans="1:1" ht="15.6">
      <c r="A2" s="361" t="s">
        <v>574</v>
      </c>
    </row>
  </sheetData>
  <pageMargins left="0.7" right="0.7" top="0.75" bottom="0.75" header="0.3" footer="0.3"/>
  <pageSetup scale="6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S61"/>
  <sheetViews>
    <sheetView showGridLines="0" workbookViewId="0">
      <selection activeCell="C2" sqref="C1:C2"/>
    </sheetView>
  </sheetViews>
  <sheetFormatPr defaultRowHeight="10.199999999999999"/>
  <cols>
    <col min="1" max="1" width="2.6640625" style="85" customWidth="1"/>
    <col min="2" max="2" width="1.109375" style="85" customWidth="1"/>
    <col min="3" max="3" width="16.33203125" style="85" customWidth="1"/>
    <col min="4" max="4" width="13.109375" style="85" customWidth="1"/>
    <col min="5" max="6" width="7.5546875" style="85" customWidth="1"/>
    <col min="7" max="7" width="49" style="85" customWidth="1"/>
    <col min="8" max="8" width="32" style="85" customWidth="1"/>
    <col min="9" max="14" width="7" style="85" customWidth="1"/>
    <col min="15" max="33" width="8" style="85" customWidth="1"/>
    <col min="34" max="256" width="9.109375" style="85"/>
    <col min="257" max="257" width="2.6640625" style="85" customWidth="1"/>
    <col min="258" max="258" width="1.109375" style="85" customWidth="1"/>
    <col min="259" max="261" width="0" style="85" hidden="1" customWidth="1"/>
    <col min="262" max="262" width="7.5546875" style="85" customWidth="1"/>
    <col min="263" max="263" width="49" style="85" customWidth="1"/>
    <col min="264" max="264" width="32" style="85" customWidth="1"/>
    <col min="265" max="270" width="7" style="85" customWidth="1"/>
    <col min="271" max="289" width="8" style="85" customWidth="1"/>
    <col min="290" max="512" width="9.109375" style="85"/>
    <col min="513" max="513" width="2.6640625" style="85" customWidth="1"/>
    <col min="514" max="514" width="1.109375" style="85" customWidth="1"/>
    <col min="515" max="517" width="0" style="85" hidden="1" customWidth="1"/>
    <col min="518" max="518" width="7.5546875" style="85" customWidth="1"/>
    <col min="519" max="519" width="49" style="85" customWidth="1"/>
    <col min="520" max="520" width="32" style="85" customWidth="1"/>
    <col min="521" max="526" width="7" style="85" customWidth="1"/>
    <col min="527" max="545" width="8" style="85" customWidth="1"/>
    <col min="546" max="768" width="9.109375" style="85"/>
    <col min="769" max="769" width="2.6640625" style="85" customWidth="1"/>
    <col min="770" max="770" width="1.109375" style="85" customWidth="1"/>
    <col min="771" max="773" width="0" style="85" hidden="1" customWidth="1"/>
    <col min="774" max="774" width="7.5546875" style="85" customWidth="1"/>
    <col min="775" max="775" width="49" style="85" customWidth="1"/>
    <col min="776" max="776" width="32" style="85" customWidth="1"/>
    <col min="777" max="782" width="7" style="85" customWidth="1"/>
    <col min="783" max="801" width="8" style="85" customWidth="1"/>
    <col min="802" max="1024" width="9.109375" style="85"/>
    <col min="1025" max="1025" width="2.6640625" style="85" customWidth="1"/>
    <col min="1026" max="1026" width="1.109375" style="85" customWidth="1"/>
    <col min="1027" max="1029" width="0" style="85" hidden="1" customWidth="1"/>
    <col min="1030" max="1030" width="7.5546875" style="85" customWidth="1"/>
    <col min="1031" max="1031" width="49" style="85" customWidth="1"/>
    <col min="1032" max="1032" width="32" style="85" customWidth="1"/>
    <col min="1033" max="1038" width="7" style="85" customWidth="1"/>
    <col min="1039" max="1057" width="8" style="85" customWidth="1"/>
    <col min="1058" max="1280" width="9.109375" style="85"/>
    <col min="1281" max="1281" width="2.6640625" style="85" customWidth="1"/>
    <col min="1282" max="1282" width="1.109375" style="85" customWidth="1"/>
    <col min="1283" max="1285" width="0" style="85" hidden="1" customWidth="1"/>
    <col min="1286" max="1286" width="7.5546875" style="85" customWidth="1"/>
    <col min="1287" max="1287" width="49" style="85" customWidth="1"/>
    <col min="1288" max="1288" width="32" style="85" customWidth="1"/>
    <col min="1289" max="1294" width="7" style="85" customWidth="1"/>
    <col min="1295" max="1313" width="8" style="85" customWidth="1"/>
    <col min="1314" max="1536" width="9.109375" style="85"/>
    <col min="1537" max="1537" width="2.6640625" style="85" customWidth="1"/>
    <col min="1538" max="1538" width="1.109375" style="85" customWidth="1"/>
    <col min="1539" max="1541" width="0" style="85" hidden="1" customWidth="1"/>
    <col min="1542" max="1542" width="7.5546875" style="85" customWidth="1"/>
    <col min="1543" max="1543" width="49" style="85" customWidth="1"/>
    <col min="1544" max="1544" width="32" style="85" customWidth="1"/>
    <col min="1545" max="1550" width="7" style="85" customWidth="1"/>
    <col min="1551" max="1569" width="8" style="85" customWidth="1"/>
    <col min="1570" max="1792" width="9.109375" style="85"/>
    <col min="1793" max="1793" width="2.6640625" style="85" customWidth="1"/>
    <col min="1794" max="1794" width="1.109375" style="85" customWidth="1"/>
    <col min="1795" max="1797" width="0" style="85" hidden="1" customWidth="1"/>
    <col min="1798" max="1798" width="7.5546875" style="85" customWidth="1"/>
    <col min="1799" max="1799" width="49" style="85" customWidth="1"/>
    <col min="1800" max="1800" width="32" style="85" customWidth="1"/>
    <col min="1801" max="1806" width="7" style="85" customWidth="1"/>
    <col min="1807" max="1825" width="8" style="85" customWidth="1"/>
    <col min="1826" max="2048" width="9.109375" style="85"/>
    <col min="2049" max="2049" width="2.6640625" style="85" customWidth="1"/>
    <col min="2050" max="2050" width="1.109375" style="85" customWidth="1"/>
    <col min="2051" max="2053" width="0" style="85" hidden="1" customWidth="1"/>
    <col min="2054" max="2054" width="7.5546875" style="85" customWidth="1"/>
    <col min="2055" max="2055" width="49" style="85" customWidth="1"/>
    <col min="2056" max="2056" width="32" style="85" customWidth="1"/>
    <col min="2057" max="2062" width="7" style="85" customWidth="1"/>
    <col min="2063" max="2081" width="8" style="85" customWidth="1"/>
    <col min="2082" max="2304" width="9.109375" style="85"/>
    <col min="2305" max="2305" width="2.6640625" style="85" customWidth="1"/>
    <col min="2306" max="2306" width="1.109375" style="85" customWidth="1"/>
    <col min="2307" max="2309" width="0" style="85" hidden="1" customWidth="1"/>
    <col min="2310" max="2310" width="7.5546875" style="85" customWidth="1"/>
    <col min="2311" max="2311" width="49" style="85" customWidth="1"/>
    <col min="2312" max="2312" width="32" style="85" customWidth="1"/>
    <col min="2313" max="2318" width="7" style="85" customWidth="1"/>
    <col min="2319" max="2337" width="8" style="85" customWidth="1"/>
    <col min="2338" max="2560" width="9.109375" style="85"/>
    <col min="2561" max="2561" width="2.6640625" style="85" customWidth="1"/>
    <col min="2562" max="2562" width="1.109375" style="85" customWidth="1"/>
    <col min="2563" max="2565" width="0" style="85" hidden="1" customWidth="1"/>
    <col min="2566" max="2566" width="7.5546875" style="85" customWidth="1"/>
    <col min="2567" max="2567" width="49" style="85" customWidth="1"/>
    <col min="2568" max="2568" width="32" style="85" customWidth="1"/>
    <col min="2569" max="2574" width="7" style="85" customWidth="1"/>
    <col min="2575" max="2593" width="8" style="85" customWidth="1"/>
    <col min="2594" max="2816" width="9.109375" style="85"/>
    <col min="2817" max="2817" width="2.6640625" style="85" customWidth="1"/>
    <col min="2818" max="2818" width="1.109375" style="85" customWidth="1"/>
    <col min="2819" max="2821" width="0" style="85" hidden="1" customWidth="1"/>
    <col min="2822" max="2822" width="7.5546875" style="85" customWidth="1"/>
    <col min="2823" max="2823" width="49" style="85" customWidth="1"/>
    <col min="2824" max="2824" width="32" style="85" customWidth="1"/>
    <col min="2825" max="2830" width="7" style="85" customWidth="1"/>
    <col min="2831" max="2849" width="8" style="85" customWidth="1"/>
    <col min="2850" max="3072" width="9.109375" style="85"/>
    <col min="3073" max="3073" width="2.6640625" style="85" customWidth="1"/>
    <col min="3074" max="3074" width="1.109375" style="85" customWidth="1"/>
    <col min="3075" max="3077" width="0" style="85" hidden="1" customWidth="1"/>
    <col min="3078" max="3078" width="7.5546875" style="85" customWidth="1"/>
    <col min="3079" max="3079" width="49" style="85" customWidth="1"/>
    <col min="3080" max="3080" width="32" style="85" customWidth="1"/>
    <col min="3081" max="3086" width="7" style="85" customWidth="1"/>
    <col min="3087" max="3105" width="8" style="85" customWidth="1"/>
    <col min="3106" max="3328" width="9.109375" style="85"/>
    <col min="3329" max="3329" width="2.6640625" style="85" customWidth="1"/>
    <col min="3330" max="3330" width="1.109375" style="85" customWidth="1"/>
    <col min="3331" max="3333" width="0" style="85" hidden="1" customWidth="1"/>
    <col min="3334" max="3334" width="7.5546875" style="85" customWidth="1"/>
    <col min="3335" max="3335" width="49" style="85" customWidth="1"/>
    <col min="3336" max="3336" width="32" style="85" customWidth="1"/>
    <col min="3337" max="3342" width="7" style="85" customWidth="1"/>
    <col min="3343" max="3361" width="8" style="85" customWidth="1"/>
    <col min="3362" max="3584" width="9.109375" style="85"/>
    <col min="3585" max="3585" width="2.6640625" style="85" customWidth="1"/>
    <col min="3586" max="3586" width="1.109375" style="85" customWidth="1"/>
    <col min="3587" max="3589" width="0" style="85" hidden="1" customWidth="1"/>
    <col min="3590" max="3590" width="7.5546875" style="85" customWidth="1"/>
    <col min="3591" max="3591" width="49" style="85" customWidth="1"/>
    <col min="3592" max="3592" width="32" style="85" customWidth="1"/>
    <col min="3593" max="3598" width="7" style="85" customWidth="1"/>
    <col min="3599" max="3617" width="8" style="85" customWidth="1"/>
    <col min="3618" max="3840" width="9.109375" style="85"/>
    <col min="3841" max="3841" width="2.6640625" style="85" customWidth="1"/>
    <col min="3842" max="3842" width="1.109375" style="85" customWidth="1"/>
    <col min="3843" max="3845" width="0" style="85" hidden="1" customWidth="1"/>
    <col min="3846" max="3846" width="7.5546875" style="85" customWidth="1"/>
    <col min="3847" max="3847" width="49" style="85" customWidth="1"/>
    <col min="3848" max="3848" width="32" style="85" customWidth="1"/>
    <col min="3849" max="3854" width="7" style="85" customWidth="1"/>
    <col min="3855" max="3873" width="8" style="85" customWidth="1"/>
    <col min="3874" max="4096" width="9.109375" style="85"/>
    <col min="4097" max="4097" width="2.6640625" style="85" customWidth="1"/>
    <col min="4098" max="4098" width="1.109375" style="85" customWidth="1"/>
    <col min="4099" max="4101" width="0" style="85" hidden="1" customWidth="1"/>
    <col min="4102" max="4102" width="7.5546875" style="85" customWidth="1"/>
    <col min="4103" max="4103" width="49" style="85" customWidth="1"/>
    <col min="4104" max="4104" width="32" style="85" customWidth="1"/>
    <col min="4105" max="4110" width="7" style="85" customWidth="1"/>
    <col min="4111" max="4129" width="8" style="85" customWidth="1"/>
    <col min="4130" max="4352" width="9.109375" style="85"/>
    <col min="4353" max="4353" width="2.6640625" style="85" customWidth="1"/>
    <col min="4354" max="4354" width="1.109375" style="85" customWidth="1"/>
    <col min="4355" max="4357" width="0" style="85" hidden="1" customWidth="1"/>
    <col min="4358" max="4358" width="7.5546875" style="85" customWidth="1"/>
    <col min="4359" max="4359" width="49" style="85" customWidth="1"/>
    <col min="4360" max="4360" width="32" style="85" customWidth="1"/>
    <col min="4361" max="4366" width="7" style="85" customWidth="1"/>
    <col min="4367" max="4385" width="8" style="85" customWidth="1"/>
    <col min="4386" max="4608" width="9.109375" style="85"/>
    <col min="4609" max="4609" width="2.6640625" style="85" customWidth="1"/>
    <col min="4610" max="4610" width="1.109375" style="85" customWidth="1"/>
    <col min="4611" max="4613" width="0" style="85" hidden="1" customWidth="1"/>
    <col min="4614" max="4614" width="7.5546875" style="85" customWidth="1"/>
    <col min="4615" max="4615" width="49" style="85" customWidth="1"/>
    <col min="4616" max="4616" width="32" style="85" customWidth="1"/>
    <col min="4617" max="4622" width="7" style="85" customWidth="1"/>
    <col min="4623" max="4641" width="8" style="85" customWidth="1"/>
    <col min="4642" max="4864" width="9.109375" style="85"/>
    <col min="4865" max="4865" width="2.6640625" style="85" customWidth="1"/>
    <col min="4866" max="4866" width="1.109375" style="85" customWidth="1"/>
    <col min="4867" max="4869" width="0" style="85" hidden="1" customWidth="1"/>
    <col min="4870" max="4870" width="7.5546875" style="85" customWidth="1"/>
    <col min="4871" max="4871" width="49" style="85" customWidth="1"/>
    <col min="4872" max="4872" width="32" style="85" customWidth="1"/>
    <col min="4873" max="4878" width="7" style="85" customWidth="1"/>
    <col min="4879" max="4897" width="8" style="85" customWidth="1"/>
    <col min="4898" max="5120" width="9.109375" style="85"/>
    <col min="5121" max="5121" width="2.6640625" style="85" customWidth="1"/>
    <col min="5122" max="5122" width="1.109375" style="85" customWidth="1"/>
    <col min="5123" max="5125" width="0" style="85" hidden="1" customWidth="1"/>
    <col min="5126" max="5126" width="7.5546875" style="85" customWidth="1"/>
    <col min="5127" max="5127" width="49" style="85" customWidth="1"/>
    <col min="5128" max="5128" width="32" style="85" customWidth="1"/>
    <col min="5129" max="5134" width="7" style="85" customWidth="1"/>
    <col min="5135" max="5153" width="8" style="85" customWidth="1"/>
    <col min="5154" max="5376" width="9.109375" style="85"/>
    <col min="5377" max="5377" width="2.6640625" style="85" customWidth="1"/>
    <col min="5378" max="5378" width="1.109375" style="85" customWidth="1"/>
    <col min="5379" max="5381" width="0" style="85" hidden="1" customWidth="1"/>
    <col min="5382" max="5382" width="7.5546875" style="85" customWidth="1"/>
    <col min="5383" max="5383" width="49" style="85" customWidth="1"/>
    <col min="5384" max="5384" width="32" style="85" customWidth="1"/>
    <col min="5385" max="5390" width="7" style="85" customWidth="1"/>
    <col min="5391" max="5409" width="8" style="85" customWidth="1"/>
    <col min="5410" max="5632" width="9.109375" style="85"/>
    <col min="5633" max="5633" width="2.6640625" style="85" customWidth="1"/>
    <col min="5634" max="5634" width="1.109375" style="85" customWidth="1"/>
    <col min="5635" max="5637" width="0" style="85" hidden="1" customWidth="1"/>
    <col min="5638" max="5638" width="7.5546875" style="85" customWidth="1"/>
    <col min="5639" max="5639" width="49" style="85" customWidth="1"/>
    <col min="5640" max="5640" width="32" style="85" customWidth="1"/>
    <col min="5641" max="5646" width="7" style="85" customWidth="1"/>
    <col min="5647" max="5665" width="8" style="85" customWidth="1"/>
    <col min="5666" max="5888" width="9.109375" style="85"/>
    <col min="5889" max="5889" width="2.6640625" style="85" customWidth="1"/>
    <col min="5890" max="5890" width="1.109375" style="85" customWidth="1"/>
    <col min="5891" max="5893" width="0" style="85" hidden="1" customWidth="1"/>
    <col min="5894" max="5894" width="7.5546875" style="85" customWidth="1"/>
    <col min="5895" max="5895" width="49" style="85" customWidth="1"/>
    <col min="5896" max="5896" width="32" style="85" customWidth="1"/>
    <col min="5897" max="5902" width="7" style="85" customWidth="1"/>
    <col min="5903" max="5921" width="8" style="85" customWidth="1"/>
    <col min="5922" max="6144" width="9.109375" style="85"/>
    <col min="6145" max="6145" width="2.6640625" style="85" customWidth="1"/>
    <col min="6146" max="6146" width="1.109375" style="85" customWidth="1"/>
    <col min="6147" max="6149" width="0" style="85" hidden="1" customWidth="1"/>
    <col min="6150" max="6150" width="7.5546875" style="85" customWidth="1"/>
    <col min="6151" max="6151" width="49" style="85" customWidth="1"/>
    <col min="6152" max="6152" width="32" style="85" customWidth="1"/>
    <col min="6153" max="6158" width="7" style="85" customWidth="1"/>
    <col min="6159" max="6177" width="8" style="85" customWidth="1"/>
    <col min="6178" max="6400" width="9.109375" style="85"/>
    <col min="6401" max="6401" width="2.6640625" style="85" customWidth="1"/>
    <col min="6402" max="6402" width="1.109375" style="85" customWidth="1"/>
    <col min="6403" max="6405" width="0" style="85" hidden="1" customWidth="1"/>
    <col min="6406" max="6406" width="7.5546875" style="85" customWidth="1"/>
    <col min="6407" max="6407" width="49" style="85" customWidth="1"/>
    <col min="6408" max="6408" width="32" style="85" customWidth="1"/>
    <col min="6409" max="6414" width="7" style="85" customWidth="1"/>
    <col min="6415" max="6433" width="8" style="85" customWidth="1"/>
    <col min="6434" max="6656" width="9.109375" style="85"/>
    <col min="6657" max="6657" width="2.6640625" style="85" customWidth="1"/>
    <col min="6658" max="6658" width="1.109375" style="85" customWidth="1"/>
    <col min="6659" max="6661" width="0" style="85" hidden="1" customWidth="1"/>
    <col min="6662" max="6662" width="7.5546875" style="85" customWidth="1"/>
    <col min="6663" max="6663" width="49" style="85" customWidth="1"/>
    <col min="6664" max="6664" width="32" style="85" customWidth="1"/>
    <col min="6665" max="6670" width="7" style="85" customWidth="1"/>
    <col min="6671" max="6689" width="8" style="85" customWidth="1"/>
    <col min="6690" max="6912" width="9.109375" style="85"/>
    <col min="6913" max="6913" width="2.6640625" style="85" customWidth="1"/>
    <col min="6914" max="6914" width="1.109375" style="85" customWidth="1"/>
    <col min="6915" max="6917" width="0" style="85" hidden="1" customWidth="1"/>
    <col min="6918" max="6918" width="7.5546875" style="85" customWidth="1"/>
    <col min="6919" max="6919" width="49" style="85" customWidth="1"/>
    <col min="6920" max="6920" width="32" style="85" customWidth="1"/>
    <col min="6921" max="6926" width="7" style="85" customWidth="1"/>
    <col min="6927" max="6945" width="8" style="85" customWidth="1"/>
    <col min="6946" max="7168" width="9.109375" style="85"/>
    <col min="7169" max="7169" width="2.6640625" style="85" customWidth="1"/>
    <col min="7170" max="7170" width="1.109375" style="85" customWidth="1"/>
    <col min="7171" max="7173" width="0" style="85" hidden="1" customWidth="1"/>
    <col min="7174" max="7174" width="7.5546875" style="85" customWidth="1"/>
    <col min="7175" max="7175" width="49" style="85" customWidth="1"/>
    <col min="7176" max="7176" width="32" style="85" customWidth="1"/>
    <col min="7177" max="7182" width="7" style="85" customWidth="1"/>
    <col min="7183" max="7201" width="8" style="85" customWidth="1"/>
    <col min="7202" max="7424" width="9.109375" style="85"/>
    <col min="7425" max="7425" width="2.6640625" style="85" customWidth="1"/>
    <col min="7426" max="7426" width="1.109375" style="85" customWidth="1"/>
    <col min="7427" max="7429" width="0" style="85" hidden="1" customWidth="1"/>
    <col min="7430" max="7430" width="7.5546875" style="85" customWidth="1"/>
    <col min="7431" max="7431" width="49" style="85" customWidth="1"/>
    <col min="7432" max="7432" width="32" style="85" customWidth="1"/>
    <col min="7433" max="7438" width="7" style="85" customWidth="1"/>
    <col min="7439" max="7457" width="8" style="85" customWidth="1"/>
    <col min="7458" max="7680" width="9.109375" style="85"/>
    <col min="7681" max="7681" width="2.6640625" style="85" customWidth="1"/>
    <col min="7682" max="7682" width="1.109375" style="85" customWidth="1"/>
    <col min="7683" max="7685" width="0" style="85" hidden="1" customWidth="1"/>
    <col min="7686" max="7686" width="7.5546875" style="85" customWidth="1"/>
    <col min="7687" max="7687" width="49" style="85" customWidth="1"/>
    <col min="7688" max="7688" width="32" style="85" customWidth="1"/>
    <col min="7689" max="7694" width="7" style="85" customWidth="1"/>
    <col min="7695" max="7713" width="8" style="85" customWidth="1"/>
    <col min="7714" max="7936" width="9.109375" style="85"/>
    <col min="7937" max="7937" width="2.6640625" style="85" customWidth="1"/>
    <col min="7938" max="7938" width="1.109375" style="85" customWidth="1"/>
    <col min="7939" max="7941" width="0" style="85" hidden="1" customWidth="1"/>
    <col min="7942" max="7942" width="7.5546875" style="85" customWidth="1"/>
    <col min="7943" max="7943" width="49" style="85" customWidth="1"/>
    <col min="7944" max="7944" width="32" style="85" customWidth="1"/>
    <col min="7945" max="7950" width="7" style="85" customWidth="1"/>
    <col min="7951" max="7969" width="8" style="85" customWidth="1"/>
    <col min="7970" max="8192" width="9.109375" style="85"/>
    <col min="8193" max="8193" width="2.6640625" style="85" customWidth="1"/>
    <col min="8194" max="8194" width="1.109375" style="85" customWidth="1"/>
    <col min="8195" max="8197" width="0" style="85" hidden="1" customWidth="1"/>
    <col min="8198" max="8198" width="7.5546875" style="85" customWidth="1"/>
    <col min="8199" max="8199" width="49" style="85" customWidth="1"/>
    <col min="8200" max="8200" width="32" style="85" customWidth="1"/>
    <col min="8201" max="8206" width="7" style="85" customWidth="1"/>
    <col min="8207" max="8225" width="8" style="85" customWidth="1"/>
    <col min="8226" max="8448" width="9.109375" style="85"/>
    <col min="8449" max="8449" width="2.6640625" style="85" customWidth="1"/>
    <col min="8450" max="8450" width="1.109375" style="85" customWidth="1"/>
    <col min="8451" max="8453" width="0" style="85" hidden="1" customWidth="1"/>
    <col min="8454" max="8454" width="7.5546875" style="85" customWidth="1"/>
    <col min="8455" max="8455" width="49" style="85" customWidth="1"/>
    <col min="8456" max="8456" width="32" style="85" customWidth="1"/>
    <col min="8457" max="8462" width="7" style="85" customWidth="1"/>
    <col min="8463" max="8481" width="8" style="85" customWidth="1"/>
    <col min="8482" max="8704" width="9.109375" style="85"/>
    <col min="8705" max="8705" width="2.6640625" style="85" customWidth="1"/>
    <col min="8706" max="8706" width="1.109375" style="85" customWidth="1"/>
    <col min="8707" max="8709" width="0" style="85" hidden="1" customWidth="1"/>
    <col min="8710" max="8710" width="7.5546875" style="85" customWidth="1"/>
    <col min="8711" max="8711" width="49" style="85" customWidth="1"/>
    <col min="8712" max="8712" width="32" style="85" customWidth="1"/>
    <col min="8713" max="8718" width="7" style="85" customWidth="1"/>
    <col min="8719" max="8737" width="8" style="85" customWidth="1"/>
    <col min="8738" max="8960" width="9.109375" style="85"/>
    <col min="8961" max="8961" width="2.6640625" style="85" customWidth="1"/>
    <col min="8962" max="8962" width="1.109375" style="85" customWidth="1"/>
    <col min="8963" max="8965" width="0" style="85" hidden="1" customWidth="1"/>
    <col min="8966" max="8966" width="7.5546875" style="85" customWidth="1"/>
    <col min="8967" max="8967" width="49" style="85" customWidth="1"/>
    <col min="8968" max="8968" width="32" style="85" customWidth="1"/>
    <col min="8969" max="8974" width="7" style="85" customWidth="1"/>
    <col min="8975" max="8993" width="8" style="85" customWidth="1"/>
    <col min="8994" max="9216" width="9.109375" style="85"/>
    <col min="9217" max="9217" width="2.6640625" style="85" customWidth="1"/>
    <col min="9218" max="9218" width="1.109375" style="85" customWidth="1"/>
    <col min="9219" max="9221" width="0" style="85" hidden="1" customWidth="1"/>
    <col min="9222" max="9222" width="7.5546875" style="85" customWidth="1"/>
    <col min="9223" max="9223" width="49" style="85" customWidth="1"/>
    <col min="9224" max="9224" width="32" style="85" customWidth="1"/>
    <col min="9225" max="9230" width="7" style="85" customWidth="1"/>
    <col min="9231" max="9249" width="8" style="85" customWidth="1"/>
    <col min="9250" max="9472" width="9.109375" style="85"/>
    <col min="9473" max="9473" width="2.6640625" style="85" customWidth="1"/>
    <col min="9474" max="9474" width="1.109375" style="85" customWidth="1"/>
    <col min="9475" max="9477" width="0" style="85" hidden="1" customWidth="1"/>
    <col min="9478" max="9478" width="7.5546875" style="85" customWidth="1"/>
    <col min="9479" max="9479" width="49" style="85" customWidth="1"/>
    <col min="9480" max="9480" width="32" style="85" customWidth="1"/>
    <col min="9481" max="9486" width="7" style="85" customWidth="1"/>
    <col min="9487" max="9505" width="8" style="85" customWidth="1"/>
    <col min="9506" max="9728" width="9.109375" style="85"/>
    <col min="9729" max="9729" width="2.6640625" style="85" customWidth="1"/>
    <col min="9730" max="9730" width="1.109375" style="85" customWidth="1"/>
    <col min="9731" max="9733" width="0" style="85" hidden="1" customWidth="1"/>
    <col min="9734" max="9734" width="7.5546875" style="85" customWidth="1"/>
    <col min="9735" max="9735" width="49" style="85" customWidth="1"/>
    <col min="9736" max="9736" width="32" style="85" customWidth="1"/>
    <col min="9737" max="9742" width="7" style="85" customWidth="1"/>
    <col min="9743" max="9761" width="8" style="85" customWidth="1"/>
    <col min="9762" max="9984" width="9.109375" style="85"/>
    <col min="9985" max="9985" width="2.6640625" style="85" customWidth="1"/>
    <col min="9986" max="9986" width="1.109375" style="85" customWidth="1"/>
    <col min="9987" max="9989" width="0" style="85" hidden="1" customWidth="1"/>
    <col min="9990" max="9990" width="7.5546875" style="85" customWidth="1"/>
    <col min="9991" max="9991" width="49" style="85" customWidth="1"/>
    <col min="9992" max="9992" width="32" style="85" customWidth="1"/>
    <col min="9993" max="9998" width="7" style="85" customWidth="1"/>
    <col min="9999" max="10017" width="8" style="85" customWidth="1"/>
    <col min="10018" max="10240" width="9.109375" style="85"/>
    <col min="10241" max="10241" width="2.6640625" style="85" customWidth="1"/>
    <col min="10242" max="10242" width="1.109375" style="85" customWidth="1"/>
    <col min="10243" max="10245" width="0" style="85" hidden="1" customWidth="1"/>
    <col min="10246" max="10246" width="7.5546875" style="85" customWidth="1"/>
    <col min="10247" max="10247" width="49" style="85" customWidth="1"/>
    <col min="10248" max="10248" width="32" style="85" customWidth="1"/>
    <col min="10249" max="10254" width="7" style="85" customWidth="1"/>
    <col min="10255" max="10273" width="8" style="85" customWidth="1"/>
    <col min="10274" max="10496" width="9.109375" style="85"/>
    <col min="10497" max="10497" width="2.6640625" style="85" customWidth="1"/>
    <col min="10498" max="10498" width="1.109375" style="85" customWidth="1"/>
    <col min="10499" max="10501" width="0" style="85" hidden="1" customWidth="1"/>
    <col min="10502" max="10502" width="7.5546875" style="85" customWidth="1"/>
    <col min="10503" max="10503" width="49" style="85" customWidth="1"/>
    <col min="10504" max="10504" width="32" style="85" customWidth="1"/>
    <col min="10505" max="10510" width="7" style="85" customWidth="1"/>
    <col min="10511" max="10529" width="8" style="85" customWidth="1"/>
    <col min="10530" max="10752" width="9.109375" style="85"/>
    <col min="10753" max="10753" width="2.6640625" style="85" customWidth="1"/>
    <col min="10754" max="10754" width="1.109375" style="85" customWidth="1"/>
    <col min="10755" max="10757" width="0" style="85" hidden="1" customWidth="1"/>
    <col min="10758" max="10758" width="7.5546875" style="85" customWidth="1"/>
    <col min="10759" max="10759" width="49" style="85" customWidth="1"/>
    <col min="10760" max="10760" width="32" style="85" customWidth="1"/>
    <col min="10761" max="10766" width="7" style="85" customWidth="1"/>
    <col min="10767" max="10785" width="8" style="85" customWidth="1"/>
    <col min="10786" max="11008" width="9.109375" style="85"/>
    <col min="11009" max="11009" width="2.6640625" style="85" customWidth="1"/>
    <col min="11010" max="11010" width="1.109375" style="85" customWidth="1"/>
    <col min="11011" max="11013" width="0" style="85" hidden="1" customWidth="1"/>
    <col min="11014" max="11014" width="7.5546875" style="85" customWidth="1"/>
    <col min="11015" max="11015" width="49" style="85" customWidth="1"/>
    <col min="11016" max="11016" width="32" style="85" customWidth="1"/>
    <col min="11017" max="11022" width="7" style="85" customWidth="1"/>
    <col min="11023" max="11041" width="8" style="85" customWidth="1"/>
    <col min="11042" max="11264" width="9.109375" style="85"/>
    <col min="11265" max="11265" width="2.6640625" style="85" customWidth="1"/>
    <col min="11266" max="11266" width="1.109375" style="85" customWidth="1"/>
    <col min="11267" max="11269" width="0" style="85" hidden="1" customWidth="1"/>
    <col min="11270" max="11270" width="7.5546875" style="85" customWidth="1"/>
    <col min="11271" max="11271" width="49" style="85" customWidth="1"/>
    <col min="11272" max="11272" width="32" style="85" customWidth="1"/>
    <col min="11273" max="11278" width="7" style="85" customWidth="1"/>
    <col min="11279" max="11297" width="8" style="85" customWidth="1"/>
    <col min="11298" max="11520" width="9.109375" style="85"/>
    <col min="11521" max="11521" width="2.6640625" style="85" customWidth="1"/>
    <col min="11522" max="11522" width="1.109375" style="85" customWidth="1"/>
    <col min="11523" max="11525" width="0" style="85" hidden="1" customWidth="1"/>
    <col min="11526" max="11526" width="7.5546875" style="85" customWidth="1"/>
    <col min="11527" max="11527" width="49" style="85" customWidth="1"/>
    <col min="11528" max="11528" width="32" style="85" customWidth="1"/>
    <col min="11529" max="11534" width="7" style="85" customWidth="1"/>
    <col min="11535" max="11553" width="8" style="85" customWidth="1"/>
    <col min="11554" max="11776" width="9.109375" style="85"/>
    <col min="11777" max="11777" width="2.6640625" style="85" customWidth="1"/>
    <col min="11778" max="11778" width="1.109375" style="85" customWidth="1"/>
    <col min="11779" max="11781" width="0" style="85" hidden="1" customWidth="1"/>
    <col min="11782" max="11782" width="7.5546875" style="85" customWidth="1"/>
    <col min="11783" max="11783" width="49" style="85" customWidth="1"/>
    <col min="11784" max="11784" width="32" style="85" customWidth="1"/>
    <col min="11785" max="11790" width="7" style="85" customWidth="1"/>
    <col min="11791" max="11809" width="8" style="85" customWidth="1"/>
    <col min="11810" max="12032" width="9.109375" style="85"/>
    <col min="12033" max="12033" width="2.6640625" style="85" customWidth="1"/>
    <col min="12034" max="12034" width="1.109375" style="85" customWidth="1"/>
    <col min="12035" max="12037" width="0" style="85" hidden="1" customWidth="1"/>
    <col min="12038" max="12038" width="7.5546875" style="85" customWidth="1"/>
    <col min="12039" max="12039" width="49" style="85" customWidth="1"/>
    <col min="12040" max="12040" width="32" style="85" customWidth="1"/>
    <col min="12041" max="12046" width="7" style="85" customWidth="1"/>
    <col min="12047" max="12065" width="8" style="85" customWidth="1"/>
    <col min="12066" max="12288" width="9.109375" style="85"/>
    <col min="12289" max="12289" width="2.6640625" style="85" customWidth="1"/>
    <col min="12290" max="12290" width="1.109375" style="85" customWidth="1"/>
    <col min="12291" max="12293" width="0" style="85" hidden="1" customWidth="1"/>
    <col min="12294" max="12294" width="7.5546875" style="85" customWidth="1"/>
    <col min="12295" max="12295" width="49" style="85" customWidth="1"/>
    <col min="12296" max="12296" width="32" style="85" customWidth="1"/>
    <col min="12297" max="12302" width="7" style="85" customWidth="1"/>
    <col min="12303" max="12321" width="8" style="85" customWidth="1"/>
    <col min="12322" max="12544" width="9.109375" style="85"/>
    <col min="12545" max="12545" width="2.6640625" style="85" customWidth="1"/>
    <col min="12546" max="12546" width="1.109375" style="85" customWidth="1"/>
    <col min="12547" max="12549" width="0" style="85" hidden="1" customWidth="1"/>
    <col min="12550" max="12550" width="7.5546875" style="85" customWidth="1"/>
    <col min="12551" max="12551" width="49" style="85" customWidth="1"/>
    <col min="12552" max="12552" width="32" style="85" customWidth="1"/>
    <col min="12553" max="12558" width="7" style="85" customWidth="1"/>
    <col min="12559" max="12577" width="8" style="85" customWidth="1"/>
    <col min="12578" max="12800" width="9.109375" style="85"/>
    <col min="12801" max="12801" width="2.6640625" style="85" customWidth="1"/>
    <col min="12802" max="12802" width="1.109375" style="85" customWidth="1"/>
    <col min="12803" max="12805" width="0" style="85" hidden="1" customWidth="1"/>
    <col min="12806" max="12806" width="7.5546875" style="85" customWidth="1"/>
    <col min="12807" max="12807" width="49" style="85" customWidth="1"/>
    <col min="12808" max="12808" width="32" style="85" customWidth="1"/>
    <col min="12809" max="12814" width="7" style="85" customWidth="1"/>
    <col min="12815" max="12833" width="8" style="85" customWidth="1"/>
    <col min="12834" max="13056" width="9.109375" style="85"/>
    <col min="13057" max="13057" width="2.6640625" style="85" customWidth="1"/>
    <col min="13058" max="13058" width="1.109375" style="85" customWidth="1"/>
    <col min="13059" max="13061" width="0" style="85" hidden="1" customWidth="1"/>
    <col min="13062" max="13062" width="7.5546875" style="85" customWidth="1"/>
    <col min="13063" max="13063" width="49" style="85" customWidth="1"/>
    <col min="13064" max="13064" width="32" style="85" customWidth="1"/>
    <col min="13065" max="13070" width="7" style="85" customWidth="1"/>
    <col min="13071" max="13089" width="8" style="85" customWidth="1"/>
    <col min="13090" max="13312" width="9.109375" style="85"/>
    <col min="13313" max="13313" width="2.6640625" style="85" customWidth="1"/>
    <col min="13314" max="13314" width="1.109375" style="85" customWidth="1"/>
    <col min="13315" max="13317" width="0" style="85" hidden="1" customWidth="1"/>
    <col min="13318" max="13318" width="7.5546875" style="85" customWidth="1"/>
    <col min="13319" max="13319" width="49" style="85" customWidth="1"/>
    <col min="13320" max="13320" width="32" style="85" customWidth="1"/>
    <col min="13321" max="13326" width="7" style="85" customWidth="1"/>
    <col min="13327" max="13345" width="8" style="85" customWidth="1"/>
    <col min="13346" max="13568" width="9.109375" style="85"/>
    <col min="13569" max="13569" width="2.6640625" style="85" customWidth="1"/>
    <col min="13570" max="13570" width="1.109375" style="85" customWidth="1"/>
    <col min="13571" max="13573" width="0" style="85" hidden="1" customWidth="1"/>
    <col min="13574" max="13574" width="7.5546875" style="85" customWidth="1"/>
    <col min="13575" max="13575" width="49" style="85" customWidth="1"/>
    <col min="13576" max="13576" width="32" style="85" customWidth="1"/>
    <col min="13577" max="13582" width="7" style="85" customWidth="1"/>
    <col min="13583" max="13601" width="8" style="85" customWidth="1"/>
    <col min="13602" max="13824" width="9.109375" style="85"/>
    <col min="13825" max="13825" width="2.6640625" style="85" customWidth="1"/>
    <col min="13826" max="13826" width="1.109375" style="85" customWidth="1"/>
    <col min="13827" max="13829" width="0" style="85" hidden="1" customWidth="1"/>
    <col min="13830" max="13830" width="7.5546875" style="85" customWidth="1"/>
    <col min="13831" max="13831" width="49" style="85" customWidth="1"/>
    <col min="13832" max="13832" width="32" style="85" customWidth="1"/>
    <col min="13833" max="13838" width="7" style="85" customWidth="1"/>
    <col min="13839" max="13857" width="8" style="85" customWidth="1"/>
    <col min="13858" max="14080" width="9.109375" style="85"/>
    <col min="14081" max="14081" width="2.6640625" style="85" customWidth="1"/>
    <col min="14082" max="14082" width="1.109375" style="85" customWidth="1"/>
    <col min="14083" max="14085" width="0" style="85" hidden="1" customWidth="1"/>
    <col min="14086" max="14086" width="7.5546875" style="85" customWidth="1"/>
    <col min="14087" max="14087" width="49" style="85" customWidth="1"/>
    <col min="14088" max="14088" width="32" style="85" customWidth="1"/>
    <col min="14089" max="14094" width="7" style="85" customWidth="1"/>
    <col min="14095" max="14113" width="8" style="85" customWidth="1"/>
    <col min="14114" max="14336" width="9.109375" style="85"/>
    <col min="14337" max="14337" width="2.6640625" style="85" customWidth="1"/>
    <col min="14338" max="14338" width="1.109375" style="85" customWidth="1"/>
    <col min="14339" max="14341" width="0" style="85" hidden="1" customWidth="1"/>
    <col min="14342" max="14342" width="7.5546875" style="85" customWidth="1"/>
    <col min="14343" max="14343" width="49" style="85" customWidth="1"/>
    <col min="14344" max="14344" width="32" style="85" customWidth="1"/>
    <col min="14345" max="14350" width="7" style="85" customWidth="1"/>
    <col min="14351" max="14369" width="8" style="85" customWidth="1"/>
    <col min="14370" max="14592" width="9.109375" style="85"/>
    <col min="14593" max="14593" width="2.6640625" style="85" customWidth="1"/>
    <col min="14594" max="14594" width="1.109375" style="85" customWidth="1"/>
    <col min="14595" max="14597" width="0" style="85" hidden="1" customWidth="1"/>
    <col min="14598" max="14598" width="7.5546875" style="85" customWidth="1"/>
    <col min="14599" max="14599" width="49" style="85" customWidth="1"/>
    <col min="14600" max="14600" width="32" style="85" customWidth="1"/>
    <col min="14601" max="14606" width="7" style="85" customWidth="1"/>
    <col min="14607" max="14625" width="8" style="85" customWidth="1"/>
    <col min="14626" max="14848" width="9.109375" style="85"/>
    <col min="14849" max="14849" width="2.6640625" style="85" customWidth="1"/>
    <col min="14850" max="14850" width="1.109375" style="85" customWidth="1"/>
    <col min="14851" max="14853" width="0" style="85" hidden="1" customWidth="1"/>
    <col min="14854" max="14854" width="7.5546875" style="85" customWidth="1"/>
    <col min="14855" max="14855" width="49" style="85" customWidth="1"/>
    <col min="14856" max="14856" width="32" style="85" customWidth="1"/>
    <col min="14857" max="14862" width="7" style="85" customWidth="1"/>
    <col min="14863" max="14881" width="8" style="85" customWidth="1"/>
    <col min="14882" max="15104" width="9.109375" style="85"/>
    <col min="15105" max="15105" width="2.6640625" style="85" customWidth="1"/>
    <col min="15106" max="15106" width="1.109375" style="85" customWidth="1"/>
    <col min="15107" max="15109" width="0" style="85" hidden="1" customWidth="1"/>
    <col min="15110" max="15110" width="7.5546875" style="85" customWidth="1"/>
    <col min="15111" max="15111" width="49" style="85" customWidth="1"/>
    <col min="15112" max="15112" width="32" style="85" customWidth="1"/>
    <col min="15113" max="15118" width="7" style="85" customWidth="1"/>
    <col min="15119" max="15137" width="8" style="85" customWidth="1"/>
    <col min="15138" max="15360" width="9.109375" style="85"/>
    <col min="15361" max="15361" width="2.6640625" style="85" customWidth="1"/>
    <col min="15362" max="15362" width="1.109375" style="85" customWidth="1"/>
    <col min="15363" max="15365" width="0" style="85" hidden="1" customWidth="1"/>
    <col min="15366" max="15366" width="7.5546875" style="85" customWidth="1"/>
    <col min="15367" max="15367" width="49" style="85" customWidth="1"/>
    <col min="15368" max="15368" width="32" style="85" customWidth="1"/>
    <col min="15369" max="15374" width="7" style="85" customWidth="1"/>
    <col min="15375" max="15393" width="8" style="85" customWidth="1"/>
    <col min="15394" max="15616" width="9.109375" style="85"/>
    <col min="15617" max="15617" width="2.6640625" style="85" customWidth="1"/>
    <col min="15618" max="15618" width="1.109375" style="85" customWidth="1"/>
    <col min="15619" max="15621" width="0" style="85" hidden="1" customWidth="1"/>
    <col min="15622" max="15622" width="7.5546875" style="85" customWidth="1"/>
    <col min="15623" max="15623" width="49" style="85" customWidth="1"/>
    <col min="15624" max="15624" width="32" style="85" customWidth="1"/>
    <col min="15625" max="15630" width="7" style="85" customWidth="1"/>
    <col min="15631" max="15649" width="8" style="85" customWidth="1"/>
    <col min="15650" max="15872" width="9.109375" style="85"/>
    <col min="15873" max="15873" width="2.6640625" style="85" customWidth="1"/>
    <col min="15874" max="15874" width="1.109375" style="85" customWidth="1"/>
    <col min="15875" max="15877" width="0" style="85" hidden="1" customWidth="1"/>
    <col min="15878" max="15878" width="7.5546875" style="85" customWidth="1"/>
    <col min="15879" max="15879" width="49" style="85" customWidth="1"/>
    <col min="15880" max="15880" width="32" style="85" customWidth="1"/>
    <col min="15881" max="15886" width="7" style="85" customWidth="1"/>
    <col min="15887" max="15905" width="8" style="85" customWidth="1"/>
    <col min="15906" max="16128" width="9.109375" style="85"/>
    <col min="16129" max="16129" width="2.6640625" style="85" customWidth="1"/>
    <col min="16130" max="16130" width="1.109375" style="85" customWidth="1"/>
    <col min="16131" max="16133" width="0" style="85" hidden="1" customWidth="1"/>
    <col min="16134" max="16134" width="7.5546875" style="85" customWidth="1"/>
    <col min="16135" max="16135" width="49" style="85" customWidth="1"/>
    <col min="16136" max="16136" width="32" style="85" customWidth="1"/>
    <col min="16137" max="16142" width="7" style="85" customWidth="1"/>
    <col min="16143" max="16161" width="8" style="85" customWidth="1"/>
    <col min="16162" max="16384" width="9.109375" style="85"/>
  </cols>
  <sheetData>
    <row r="1" spans="1:19" ht="15.6">
      <c r="C1" s="361" t="s">
        <v>580</v>
      </c>
    </row>
    <row r="2" spans="1:19" ht="15.6">
      <c r="C2" s="361" t="s">
        <v>574</v>
      </c>
    </row>
    <row r="4" spans="1:19" ht="24" customHeight="1">
      <c r="F4" s="86" t="s">
        <v>154</v>
      </c>
    </row>
    <row r="5" spans="1:19" s="87" customFormat="1" ht="18.75" customHeight="1">
      <c r="D5" s="88"/>
      <c r="E5" s="88"/>
      <c r="F5" s="88"/>
      <c r="G5" s="88"/>
      <c r="H5" s="89"/>
      <c r="I5" s="90"/>
      <c r="J5" s="88"/>
      <c r="K5" s="91" t="s">
        <v>22</v>
      </c>
      <c r="L5" s="90" t="s">
        <v>155</v>
      </c>
      <c r="M5" s="88"/>
      <c r="N5" s="88"/>
      <c r="O5" s="88"/>
      <c r="P5" s="88"/>
      <c r="Q5" s="88"/>
      <c r="R5" s="88"/>
      <c r="S5" s="88"/>
    </row>
    <row r="6" spans="1:19" s="87" customFormat="1" ht="18" customHeight="1">
      <c r="A6" s="92"/>
      <c r="I6" s="93"/>
      <c r="J6" s="94"/>
      <c r="K6" s="95" t="s">
        <v>156</v>
      </c>
      <c r="L6" s="94" t="s">
        <v>24</v>
      </c>
    </row>
    <row r="7" spans="1:19" ht="10.8" thickBot="1">
      <c r="C7" s="98"/>
      <c r="D7" s="98"/>
    </row>
    <row r="8" spans="1:19" ht="18.75" customHeight="1" thickBot="1">
      <c r="H8" s="99" t="s">
        <v>160</v>
      </c>
    </row>
    <row r="9" spans="1:19" ht="13.2">
      <c r="C9" s="100" t="s">
        <v>31</v>
      </c>
      <c r="D9" s="100"/>
      <c r="G9" s="100" t="s">
        <v>32</v>
      </c>
      <c r="H9" s="100"/>
      <c r="I9" s="100"/>
      <c r="J9" s="100"/>
      <c r="K9" s="100"/>
      <c r="L9" s="100"/>
      <c r="M9" s="100"/>
      <c r="N9" s="100"/>
    </row>
    <row r="10" spans="1:19" ht="20.399999999999999">
      <c r="C10" s="101" t="s">
        <v>161</v>
      </c>
      <c r="D10" s="101" t="s">
        <v>34</v>
      </c>
      <c r="G10" s="102" t="s">
        <v>162</v>
      </c>
      <c r="H10" s="102" t="s">
        <v>34</v>
      </c>
      <c r="I10" s="103" t="s">
        <v>163</v>
      </c>
      <c r="J10" s="103" t="s">
        <v>164</v>
      </c>
      <c r="K10" s="103" t="s">
        <v>165</v>
      </c>
      <c r="L10" s="103" t="s">
        <v>166</v>
      </c>
      <c r="M10" s="103" t="s">
        <v>167</v>
      </c>
      <c r="N10" s="103" t="s">
        <v>168</v>
      </c>
    </row>
    <row r="11" spans="1:19">
      <c r="C11" s="104" t="s">
        <v>169</v>
      </c>
      <c r="D11" s="104" t="s">
        <v>34</v>
      </c>
      <c r="G11" s="15" t="s">
        <v>170</v>
      </c>
      <c r="H11" s="105" t="s">
        <v>170</v>
      </c>
      <c r="I11" s="106">
        <v>323.142</v>
      </c>
      <c r="J11" s="106">
        <v>268.34399999999999</v>
      </c>
      <c r="K11" s="106">
        <v>255.13399999999999</v>
      </c>
      <c r="L11" s="106">
        <v>259.392</v>
      </c>
      <c r="M11" s="106">
        <v>259.392</v>
      </c>
      <c r="N11" s="106">
        <v>259.392</v>
      </c>
    </row>
    <row r="12" spans="1:19">
      <c r="C12" s="107" t="s">
        <v>162</v>
      </c>
      <c r="D12" s="107" t="s">
        <v>34</v>
      </c>
      <c r="F12" s="85" t="s">
        <v>45</v>
      </c>
      <c r="G12" s="108" t="s">
        <v>171</v>
      </c>
      <c r="H12" s="109" t="s">
        <v>172</v>
      </c>
      <c r="I12" s="106">
        <v>45.92</v>
      </c>
      <c r="J12" s="106">
        <v>45.89</v>
      </c>
      <c r="K12" s="106">
        <v>45.89</v>
      </c>
      <c r="L12" s="106">
        <v>45.89</v>
      </c>
      <c r="M12" s="106">
        <v>45.89</v>
      </c>
      <c r="N12" s="106">
        <v>45.89</v>
      </c>
    </row>
    <row r="13" spans="1:19">
      <c r="F13" s="85" t="s">
        <v>45</v>
      </c>
      <c r="G13" s="110" t="s">
        <v>173</v>
      </c>
      <c r="H13" s="111" t="s">
        <v>174</v>
      </c>
      <c r="I13" s="106">
        <v>13.55</v>
      </c>
      <c r="J13" s="106">
        <v>13.55</v>
      </c>
      <c r="K13" s="106">
        <v>13.55</v>
      </c>
      <c r="L13" s="106">
        <v>13.55</v>
      </c>
      <c r="M13" s="106">
        <v>13.55</v>
      </c>
      <c r="N13" s="106">
        <v>13.55</v>
      </c>
    </row>
    <row r="14" spans="1:19">
      <c r="F14" s="85" t="s">
        <v>45</v>
      </c>
      <c r="G14" s="110" t="s">
        <v>175</v>
      </c>
      <c r="H14" s="111" t="s">
        <v>176</v>
      </c>
      <c r="I14" s="106">
        <v>11.88</v>
      </c>
      <c r="J14" s="106">
        <v>11.88</v>
      </c>
      <c r="K14" s="106">
        <v>11.88</v>
      </c>
      <c r="L14" s="106">
        <v>11.88</v>
      </c>
      <c r="M14" s="106">
        <v>11.88</v>
      </c>
      <c r="N14" s="106">
        <v>11.88</v>
      </c>
    </row>
    <row r="15" spans="1:19">
      <c r="F15" s="85" t="s">
        <v>45</v>
      </c>
      <c r="G15" s="110" t="s">
        <v>177</v>
      </c>
      <c r="H15" s="111" t="s">
        <v>178</v>
      </c>
      <c r="I15" s="106">
        <v>19.87</v>
      </c>
      <c r="J15" s="106">
        <v>19.87</v>
      </c>
      <c r="K15" s="106">
        <v>19.87</v>
      </c>
      <c r="L15" s="106">
        <v>19.87</v>
      </c>
      <c r="M15" s="106">
        <v>19.87</v>
      </c>
      <c r="N15" s="106">
        <v>19.87</v>
      </c>
    </row>
    <row r="16" spans="1:19">
      <c r="F16" s="85" t="s">
        <v>45</v>
      </c>
      <c r="G16" s="110" t="s">
        <v>179</v>
      </c>
      <c r="H16" s="111" t="s">
        <v>180</v>
      </c>
      <c r="I16" s="106">
        <v>0.62</v>
      </c>
      <c r="J16" s="106">
        <v>0.59</v>
      </c>
      <c r="K16" s="106">
        <v>0.59</v>
      </c>
      <c r="L16" s="106">
        <v>0.59</v>
      </c>
      <c r="M16" s="106">
        <v>0.59</v>
      </c>
      <c r="N16" s="106">
        <v>0.59</v>
      </c>
    </row>
    <row r="17" spans="6:14">
      <c r="F17" s="85" t="s">
        <v>45</v>
      </c>
      <c r="G17" s="108" t="s">
        <v>181</v>
      </c>
      <c r="H17" s="109" t="s">
        <v>182</v>
      </c>
      <c r="I17" s="112"/>
      <c r="J17" s="112"/>
      <c r="K17" s="112"/>
      <c r="L17" s="112"/>
      <c r="M17" s="112"/>
      <c r="N17" s="112"/>
    </row>
    <row r="18" spans="6:14">
      <c r="F18" s="85" t="s">
        <v>45</v>
      </c>
      <c r="G18" s="110" t="s">
        <v>183</v>
      </c>
      <c r="H18" s="111" t="s">
        <v>184</v>
      </c>
      <c r="I18" s="112"/>
      <c r="J18" s="112"/>
      <c r="K18" s="112"/>
      <c r="L18" s="112"/>
      <c r="M18" s="112"/>
      <c r="N18" s="112"/>
    </row>
    <row r="19" spans="6:14">
      <c r="F19" s="85" t="s">
        <v>45</v>
      </c>
      <c r="G19" s="108" t="s">
        <v>139</v>
      </c>
      <c r="H19" s="109" t="s">
        <v>185</v>
      </c>
      <c r="I19" s="106">
        <v>12.4</v>
      </c>
      <c r="J19" s="106">
        <v>13.4</v>
      </c>
      <c r="K19" s="106">
        <v>13.9</v>
      </c>
      <c r="L19" s="106">
        <v>14.2</v>
      </c>
      <c r="M19" s="106">
        <v>14.2</v>
      </c>
      <c r="N19" s="106">
        <v>14.2</v>
      </c>
    </row>
    <row r="20" spans="6:14">
      <c r="F20" s="85" t="s">
        <v>45</v>
      </c>
      <c r="G20" s="110" t="s">
        <v>186</v>
      </c>
      <c r="H20" s="111" t="s">
        <v>187</v>
      </c>
      <c r="I20" s="106">
        <v>12.4</v>
      </c>
      <c r="J20" s="106">
        <v>13.4</v>
      </c>
      <c r="K20" s="106">
        <v>13.9</v>
      </c>
      <c r="L20" s="106">
        <v>14.2</v>
      </c>
      <c r="M20" s="106">
        <v>14.2</v>
      </c>
      <c r="N20" s="106">
        <v>14.2</v>
      </c>
    </row>
    <row r="21" spans="6:14">
      <c r="F21" s="85" t="s">
        <v>45</v>
      </c>
      <c r="G21" s="110" t="s">
        <v>188</v>
      </c>
      <c r="H21" s="111" t="s">
        <v>189</v>
      </c>
      <c r="I21" s="112"/>
      <c r="J21" s="112"/>
      <c r="K21" s="112"/>
      <c r="L21" s="112"/>
      <c r="M21" s="112"/>
      <c r="N21" s="112"/>
    </row>
    <row r="22" spans="6:14">
      <c r="F22" s="85" t="s">
        <v>45</v>
      </c>
      <c r="G22" s="108" t="s">
        <v>190</v>
      </c>
      <c r="H22" s="109" t="s">
        <v>191</v>
      </c>
      <c r="I22" s="106">
        <v>73</v>
      </c>
      <c r="J22" s="106">
        <v>76.75</v>
      </c>
      <c r="K22" s="106">
        <v>76.75</v>
      </c>
      <c r="L22" s="106">
        <v>76.75</v>
      </c>
      <c r="M22" s="106">
        <v>76.75</v>
      </c>
      <c r="N22" s="106">
        <v>76.75</v>
      </c>
    </row>
    <row r="23" spans="6:14">
      <c r="F23" s="85" t="s">
        <v>45</v>
      </c>
      <c r="G23" s="110" t="s">
        <v>192</v>
      </c>
      <c r="H23" s="111" t="s">
        <v>193</v>
      </c>
      <c r="I23" s="106">
        <v>35</v>
      </c>
      <c r="J23" s="106">
        <v>38.75</v>
      </c>
      <c r="K23" s="106">
        <v>38.75</v>
      </c>
      <c r="L23" s="106">
        <v>38.75</v>
      </c>
      <c r="M23" s="106">
        <v>38.75</v>
      </c>
      <c r="N23" s="106">
        <v>38.75</v>
      </c>
    </row>
    <row r="24" spans="6:14">
      <c r="F24" s="85" t="s">
        <v>45</v>
      </c>
      <c r="G24" s="110" t="s">
        <v>194</v>
      </c>
      <c r="H24" s="111" t="s">
        <v>195</v>
      </c>
      <c r="I24" s="106">
        <v>20</v>
      </c>
      <c r="J24" s="106">
        <v>20</v>
      </c>
      <c r="K24" s="106">
        <v>20</v>
      </c>
      <c r="L24" s="106">
        <v>20</v>
      </c>
      <c r="M24" s="106">
        <v>20</v>
      </c>
      <c r="N24" s="106">
        <v>20</v>
      </c>
    </row>
    <row r="25" spans="6:14">
      <c r="F25" s="85" t="s">
        <v>45</v>
      </c>
      <c r="G25" s="110" t="s">
        <v>196</v>
      </c>
      <c r="H25" s="111" t="s">
        <v>197</v>
      </c>
      <c r="I25" s="106">
        <v>18</v>
      </c>
      <c r="J25" s="106">
        <v>18</v>
      </c>
      <c r="K25" s="106">
        <v>18</v>
      </c>
      <c r="L25" s="106">
        <v>18</v>
      </c>
      <c r="M25" s="106">
        <v>18</v>
      </c>
      <c r="N25" s="106">
        <v>18</v>
      </c>
    </row>
    <row r="26" spans="6:14">
      <c r="F26" s="85" t="s">
        <v>45</v>
      </c>
      <c r="G26" s="108" t="s">
        <v>198</v>
      </c>
      <c r="H26" s="109" t="s">
        <v>199</v>
      </c>
      <c r="I26" s="106">
        <v>14.3</v>
      </c>
      <c r="J26" s="106">
        <v>14.13</v>
      </c>
      <c r="K26" s="106">
        <v>14.13</v>
      </c>
      <c r="L26" s="106">
        <v>14.13</v>
      </c>
      <c r="M26" s="106">
        <v>14.13</v>
      </c>
      <c r="N26" s="106">
        <v>14.13</v>
      </c>
    </row>
    <row r="27" spans="6:14">
      <c r="F27" s="85" t="s">
        <v>45</v>
      </c>
      <c r="G27" s="110" t="s">
        <v>140</v>
      </c>
      <c r="H27" s="111" t="s">
        <v>200</v>
      </c>
      <c r="I27" s="106">
        <v>6.65</v>
      </c>
      <c r="J27" s="106">
        <v>6.48</v>
      </c>
      <c r="K27" s="106">
        <v>6.48</v>
      </c>
      <c r="L27" s="106">
        <v>6.48</v>
      </c>
      <c r="M27" s="106">
        <v>6.48</v>
      </c>
      <c r="N27" s="106">
        <v>6.48</v>
      </c>
    </row>
    <row r="28" spans="6:14">
      <c r="F28" s="85" t="s">
        <v>45</v>
      </c>
      <c r="G28" s="110" t="s">
        <v>201</v>
      </c>
      <c r="H28" s="111" t="s">
        <v>202</v>
      </c>
      <c r="I28" s="106">
        <v>7.65</v>
      </c>
      <c r="J28" s="106">
        <v>7.65</v>
      </c>
      <c r="K28" s="106">
        <v>7.65</v>
      </c>
      <c r="L28" s="106">
        <v>7.65</v>
      </c>
      <c r="M28" s="106">
        <v>7.65</v>
      </c>
      <c r="N28" s="106">
        <v>7.65</v>
      </c>
    </row>
    <row r="29" spans="6:14">
      <c r="F29" s="85" t="s">
        <v>45</v>
      </c>
      <c r="G29" s="108" t="s">
        <v>203</v>
      </c>
      <c r="H29" s="109" t="s">
        <v>204</v>
      </c>
      <c r="I29" s="106">
        <v>23.13</v>
      </c>
      <c r="J29" s="106">
        <v>20.63</v>
      </c>
      <c r="K29" s="106">
        <v>20.56</v>
      </c>
      <c r="L29" s="106">
        <v>20.6</v>
      </c>
      <c r="M29" s="106">
        <v>20.6</v>
      </c>
      <c r="N29" s="106">
        <v>20.6</v>
      </c>
    </row>
    <row r="30" spans="6:14">
      <c r="F30" s="85" t="s">
        <v>45</v>
      </c>
      <c r="G30" s="110" t="s">
        <v>141</v>
      </c>
      <c r="H30" s="111" t="s">
        <v>205</v>
      </c>
      <c r="I30" s="106">
        <v>17.579999999999998</v>
      </c>
      <c r="J30" s="106">
        <v>15.35</v>
      </c>
      <c r="K30" s="106">
        <v>15.55</v>
      </c>
      <c r="L30" s="106">
        <v>15.68</v>
      </c>
      <c r="M30" s="106">
        <v>15.68</v>
      </c>
      <c r="N30" s="106">
        <v>15.68</v>
      </c>
    </row>
    <row r="31" spans="6:14">
      <c r="F31" s="85" t="s">
        <v>45</v>
      </c>
      <c r="G31" s="110" t="s">
        <v>206</v>
      </c>
      <c r="H31" s="111" t="s">
        <v>207</v>
      </c>
      <c r="I31" s="106">
        <v>10.54</v>
      </c>
      <c r="J31" s="106">
        <v>10.54</v>
      </c>
      <c r="K31" s="106">
        <v>10.54</v>
      </c>
      <c r="L31" s="106">
        <v>10.54</v>
      </c>
      <c r="M31" s="106">
        <v>10.54</v>
      </c>
      <c r="N31" s="106">
        <v>10.54</v>
      </c>
    </row>
    <row r="32" spans="6:14">
      <c r="F32" s="85" t="s">
        <v>45</v>
      </c>
      <c r="G32" s="110" t="s">
        <v>142</v>
      </c>
      <c r="H32" s="111" t="s">
        <v>208</v>
      </c>
      <c r="I32" s="106">
        <v>6.02</v>
      </c>
      <c r="J32" s="106">
        <v>5.51</v>
      </c>
      <c r="K32" s="106">
        <v>5.63</v>
      </c>
      <c r="L32" s="106">
        <v>5.75</v>
      </c>
      <c r="M32" s="106">
        <v>5.75</v>
      </c>
      <c r="N32" s="106">
        <v>5.75</v>
      </c>
    </row>
    <row r="33" spans="6:14">
      <c r="F33" s="85" t="s">
        <v>45</v>
      </c>
      <c r="G33" s="110" t="s">
        <v>143</v>
      </c>
      <c r="H33" s="111" t="s">
        <v>209</v>
      </c>
      <c r="I33" s="106">
        <v>-11.01</v>
      </c>
      <c r="J33" s="106">
        <v>-10.77</v>
      </c>
      <c r="K33" s="106">
        <v>-11.16</v>
      </c>
      <c r="L33" s="106">
        <v>-11.37</v>
      </c>
      <c r="M33" s="106">
        <v>-11.37</v>
      </c>
      <c r="N33" s="106">
        <v>-11.37</v>
      </c>
    </row>
    <row r="34" spans="6:14">
      <c r="F34" s="85" t="s">
        <v>45</v>
      </c>
      <c r="G34" s="108" t="s">
        <v>210</v>
      </c>
      <c r="H34" s="109" t="s">
        <v>211</v>
      </c>
      <c r="I34" s="106">
        <v>4.4000000000000004</v>
      </c>
      <c r="J34" s="106">
        <v>3.734</v>
      </c>
      <c r="K34" s="106">
        <v>3.6739999999999999</v>
      </c>
      <c r="L34" s="106">
        <v>3.5920000000000001</v>
      </c>
      <c r="M34" s="106">
        <v>3.5920000000000001</v>
      </c>
      <c r="N34" s="106">
        <v>3.5920000000000001</v>
      </c>
    </row>
    <row r="35" spans="6:14">
      <c r="G35" s="110" t="s">
        <v>212</v>
      </c>
      <c r="H35" s="111" t="s">
        <v>213</v>
      </c>
      <c r="I35" s="106">
        <v>1.67</v>
      </c>
      <c r="J35" s="106">
        <v>1.585</v>
      </c>
      <c r="K35" s="106">
        <v>1.5449999999999999</v>
      </c>
      <c r="L35" s="106">
        <v>1.5049999999999999</v>
      </c>
      <c r="M35" s="106">
        <v>1.5049999999999999</v>
      </c>
      <c r="N35" s="106">
        <v>1.5049999999999999</v>
      </c>
    </row>
    <row r="36" spans="6:14">
      <c r="G36" s="110" t="s">
        <v>214</v>
      </c>
      <c r="H36" s="111" t="s">
        <v>215</v>
      </c>
      <c r="I36" s="106">
        <v>0.49</v>
      </c>
      <c r="J36" s="106">
        <v>0.437</v>
      </c>
      <c r="K36" s="106">
        <v>0.42799999999999999</v>
      </c>
      <c r="L36" s="106">
        <v>0.41</v>
      </c>
      <c r="M36" s="106">
        <v>0.41</v>
      </c>
      <c r="N36" s="106">
        <v>0.41</v>
      </c>
    </row>
    <row r="37" spans="6:14">
      <c r="G37" s="110" t="s">
        <v>144</v>
      </c>
      <c r="H37" s="111" t="s">
        <v>216</v>
      </c>
      <c r="I37" s="106">
        <v>0.5</v>
      </c>
      <c r="J37" s="106">
        <v>0.53900000000000003</v>
      </c>
      <c r="K37" s="106">
        <v>0.54700000000000004</v>
      </c>
      <c r="L37" s="106">
        <v>0.53300000000000003</v>
      </c>
      <c r="M37" s="106">
        <v>0.53300000000000003</v>
      </c>
      <c r="N37" s="106">
        <v>0.53300000000000003</v>
      </c>
    </row>
    <row r="38" spans="6:14">
      <c r="G38" s="110" t="s">
        <v>217</v>
      </c>
      <c r="H38" s="111" t="s">
        <v>218</v>
      </c>
      <c r="I38" s="106">
        <v>0.32</v>
      </c>
      <c r="J38" s="106">
        <v>0.27600000000000002</v>
      </c>
      <c r="K38" s="106">
        <v>0.26600000000000001</v>
      </c>
      <c r="L38" s="106">
        <v>0.26400000000000001</v>
      </c>
      <c r="M38" s="106">
        <v>0.26400000000000001</v>
      </c>
      <c r="N38" s="106">
        <v>0.26400000000000001</v>
      </c>
    </row>
    <row r="39" spans="6:14">
      <c r="G39" s="110" t="s">
        <v>219</v>
      </c>
      <c r="H39" s="111" t="s">
        <v>220</v>
      </c>
      <c r="I39" s="106">
        <v>1.1000000000000001</v>
      </c>
      <c r="J39" s="106">
        <v>0.76400000000000001</v>
      </c>
      <c r="K39" s="106">
        <v>0.75600000000000001</v>
      </c>
      <c r="L39" s="106">
        <v>0.75</v>
      </c>
      <c r="M39" s="106">
        <v>0.75</v>
      </c>
      <c r="N39" s="106">
        <v>0.75</v>
      </c>
    </row>
    <row r="40" spans="6:14">
      <c r="G40" s="110" t="s">
        <v>221</v>
      </c>
      <c r="H40" s="111" t="s">
        <v>222</v>
      </c>
      <c r="I40" s="106">
        <v>0.25</v>
      </c>
      <c r="J40" s="106">
        <v>6.3E-2</v>
      </c>
      <c r="K40" s="106">
        <v>6.2E-2</v>
      </c>
      <c r="L40" s="106">
        <v>0.06</v>
      </c>
      <c r="M40" s="106">
        <v>0.06</v>
      </c>
      <c r="N40" s="106">
        <v>0.06</v>
      </c>
    </row>
    <row r="41" spans="6:14">
      <c r="G41" s="110" t="s">
        <v>223</v>
      </c>
      <c r="H41" s="111" t="s">
        <v>224</v>
      </c>
      <c r="I41" s="106">
        <v>7.0000000000000007E-2</v>
      </c>
      <c r="J41" s="106">
        <v>7.0000000000000007E-2</v>
      </c>
      <c r="K41" s="106">
        <v>7.0000000000000007E-2</v>
      </c>
      <c r="L41" s="106">
        <v>7.0000000000000007E-2</v>
      </c>
      <c r="M41" s="106">
        <v>7.0000000000000007E-2</v>
      </c>
      <c r="N41" s="106">
        <v>7.0000000000000007E-2</v>
      </c>
    </row>
    <row r="42" spans="6:14">
      <c r="G42" s="108" t="s">
        <v>225</v>
      </c>
      <c r="H42" s="109" t="s">
        <v>226</v>
      </c>
      <c r="I42" s="106">
        <v>101.723</v>
      </c>
      <c r="J42" s="106">
        <v>53.97</v>
      </c>
      <c r="K42" s="106">
        <v>40.85</v>
      </c>
      <c r="L42" s="106">
        <v>43.98</v>
      </c>
      <c r="M42" s="106">
        <v>43.98</v>
      </c>
      <c r="N42" s="106">
        <v>43.98</v>
      </c>
    </row>
    <row r="43" spans="6:14">
      <c r="G43" s="110" t="s">
        <v>227</v>
      </c>
      <c r="H43" s="111" t="s">
        <v>228</v>
      </c>
      <c r="I43" s="106">
        <v>6.39</v>
      </c>
      <c r="J43" s="106">
        <v>4.8499999999999996</v>
      </c>
      <c r="K43" s="106">
        <v>4.72</v>
      </c>
      <c r="L43" s="106">
        <v>5.0999999999999996</v>
      </c>
      <c r="M43" s="106">
        <v>5.0999999999999996</v>
      </c>
      <c r="N43" s="106">
        <v>5.0999999999999996</v>
      </c>
    </row>
    <row r="44" spans="6:14">
      <c r="G44" s="110" t="s">
        <v>229</v>
      </c>
      <c r="H44" s="111" t="s">
        <v>230</v>
      </c>
      <c r="I44" s="106">
        <v>6.39</v>
      </c>
      <c r="J44" s="106">
        <v>4.8499999999999996</v>
      </c>
      <c r="K44" s="106">
        <v>4.72</v>
      </c>
      <c r="L44" s="106">
        <v>5.0999999999999996</v>
      </c>
      <c r="M44" s="106">
        <v>5.0999999999999996</v>
      </c>
      <c r="N44" s="106">
        <v>5.0999999999999996</v>
      </c>
    </row>
    <row r="45" spans="6:14">
      <c r="G45" s="110" t="s">
        <v>231</v>
      </c>
      <c r="H45" s="111" t="s">
        <v>232</v>
      </c>
      <c r="I45" s="106">
        <v>6.39</v>
      </c>
      <c r="J45" s="106">
        <v>4.8499999999999996</v>
      </c>
      <c r="K45" s="106">
        <v>4.72</v>
      </c>
      <c r="L45" s="106">
        <v>5.0999999999999996</v>
      </c>
      <c r="M45" s="106">
        <v>5.0999999999999996</v>
      </c>
      <c r="N45" s="106">
        <v>5.0999999999999996</v>
      </c>
    </row>
    <row r="46" spans="6:14">
      <c r="G46" s="110" t="s">
        <v>233</v>
      </c>
      <c r="H46" s="111" t="s">
        <v>234</v>
      </c>
      <c r="I46" s="106">
        <v>79.209999999999994</v>
      </c>
      <c r="J46" s="106">
        <v>34.049999999999997</v>
      </c>
      <c r="K46" s="106">
        <v>24.48</v>
      </c>
      <c r="L46" s="106">
        <v>26.59</v>
      </c>
      <c r="M46" s="106">
        <v>26.59</v>
      </c>
      <c r="N46" s="106">
        <v>26.59</v>
      </c>
    </row>
    <row r="47" spans="6:14">
      <c r="G47" s="110" t="s">
        <v>235</v>
      </c>
      <c r="H47" s="111" t="s">
        <v>236</v>
      </c>
      <c r="I47" s="106">
        <v>3.343</v>
      </c>
      <c r="J47" s="106">
        <v>5.37</v>
      </c>
      <c r="K47" s="106">
        <v>2.21</v>
      </c>
      <c r="L47" s="106">
        <v>2.09</v>
      </c>
      <c r="M47" s="106">
        <v>2.09</v>
      </c>
      <c r="N47" s="106">
        <v>2.09</v>
      </c>
    </row>
    <row r="48" spans="6:14">
      <c r="G48" s="108" t="s">
        <v>237</v>
      </c>
      <c r="H48" s="109" t="s">
        <v>238</v>
      </c>
      <c r="I48" s="106">
        <v>46.03</v>
      </c>
      <c r="J48" s="106">
        <v>37.82</v>
      </c>
      <c r="K48" s="106">
        <v>37.82</v>
      </c>
      <c r="L48" s="106">
        <v>37.82</v>
      </c>
      <c r="M48" s="106">
        <v>37.82</v>
      </c>
      <c r="N48" s="106">
        <v>37.82</v>
      </c>
    </row>
    <row r="49" spans="7:14">
      <c r="G49" s="110" t="s">
        <v>239</v>
      </c>
      <c r="H49" s="111" t="s">
        <v>240</v>
      </c>
      <c r="I49" s="106">
        <v>33.11</v>
      </c>
      <c r="J49" s="106">
        <v>26.7</v>
      </c>
      <c r="K49" s="106">
        <v>26.7</v>
      </c>
      <c r="L49" s="106">
        <v>26.7</v>
      </c>
      <c r="M49" s="106">
        <v>26.7</v>
      </c>
      <c r="N49" s="106">
        <v>26.7</v>
      </c>
    </row>
    <row r="50" spans="7:14">
      <c r="G50" s="110" t="s">
        <v>241</v>
      </c>
      <c r="H50" s="111" t="s">
        <v>242</v>
      </c>
      <c r="I50" s="106">
        <v>12.92</v>
      </c>
      <c r="J50" s="106">
        <v>11.12</v>
      </c>
      <c r="K50" s="106">
        <v>11.12</v>
      </c>
      <c r="L50" s="106">
        <v>11.12</v>
      </c>
      <c r="M50" s="106">
        <v>11.12</v>
      </c>
      <c r="N50" s="106">
        <v>11.12</v>
      </c>
    </row>
    <row r="51" spans="7:14">
      <c r="G51" s="108" t="s">
        <v>243</v>
      </c>
      <c r="H51" s="109" t="s">
        <v>244</v>
      </c>
      <c r="I51" s="106">
        <v>2.2389999999999999</v>
      </c>
      <c r="J51" s="106">
        <v>2.02</v>
      </c>
      <c r="K51" s="106">
        <v>1.56</v>
      </c>
      <c r="L51" s="106">
        <v>2.4300000000000002</v>
      </c>
      <c r="M51" s="106">
        <v>2.4300000000000002</v>
      </c>
      <c r="N51" s="106">
        <v>2.4300000000000002</v>
      </c>
    </row>
    <row r="52" spans="7:14">
      <c r="G52" s="110" t="s">
        <v>245</v>
      </c>
      <c r="H52" s="111" t="s">
        <v>246</v>
      </c>
      <c r="I52" s="112"/>
      <c r="J52" s="112"/>
      <c r="K52" s="112"/>
      <c r="L52" s="112"/>
      <c r="M52" s="112"/>
      <c r="N52" s="112"/>
    </row>
    <row r="53" spans="7:14">
      <c r="G53" s="110" t="s">
        <v>247</v>
      </c>
      <c r="H53" s="111" t="s">
        <v>248</v>
      </c>
      <c r="I53" s="106">
        <v>0.67900000000000005</v>
      </c>
      <c r="J53" s="106">
        <v>0.8</v>
      </c>
      <c r="K53" s="106">
        <v>0.45</v>
      </c>
      <c r="L53" s="106">
        <v>0.96</v>
      </c>
      <c r="M53" s="106">
        <v>0.96</v>
      </c>
      <c r="N53" s="106">
        <v>0.96</v>
      </c>
    </row>
    <row r="54" spans="7:14">
      <c r="G54" s="110" t="s">
        <v>249</v>
      </c>
      <c r="H54" s="111" t="s">
        <v>250</v>
      </c>
      <c r="I54" s="106">
        <v>1.47</v>
      </c>
      <c r="J54" s="106">
        <v>1.17</v>
      </c>
      <c r="K54" s="106">
        <v>1.01</v>
      </c>
      <c r="L54" s="106">
        <v>1.17</v>
      </c>
      <c r="M54" s="106">
        <v>1.17</v>
      </c>
      <c r="N54" s="106">
        <v>1.17</v>
      </c>
    </row>
    <row r="55" spans="7:14">
      <c r="G55" s="110" t="s">
        <v>251</v>
      </c>
      <c r="H55" s="111" t="s">
        <v>252</v>
      </c>
      <c r="I55" s="112"/>
      <c r="J55" s="112"/>
      <c r="K55" s="112"/>
      <c r="L55" s="112"/>
      <c r="M55" s="112"/>
      <c r="N55" s="112"/>
    </row>
    <row r="56" spans="7:14">
      <c r="G56" s="110" t="s">
        <v>253</v>
      </c>
      <c r="H56" s="111" t="s">
        <v>254</v>
      </c>
      <c r="I56" s="112"/>
      <c r="J56" s="112"/>
      <c r="K56" s="112"/>
      <c r="L56" s="112"/>
      <c r="M56" s="112"/>
      <c r="N56" s="112"/>
    </row>
    <row r="57" spans="7:14">
      <c r="G57" s="110" t="s">
        <v>255</v>
      </c>
      <c r="H57" s="111" t="s">
        <v>256</v>
      </c>
      <c r="I57" s="112"/>
      <c r="J57" s="112"/>
      <c r="K57" s="112"/>
      <c r="L57" s="112"/>
      <c r="M57" s="112"/>
      <c r="N57" s="112"/>
    </row>
    <row r="58" spans="7:14">
      <c r="G58" s="110" t="s">
        <v>257</v>
      </c>
      <c r="H58" s="111" t="s">
        <v>258</v>
      </c>
      <c r="I58" s="106">
        <v>0.09</v>
      </c>
      <c r="J58" s="106">
        <v>0.05</v>
      </c>
      <c r="K58" s="106">
        <v>0.1</v>
      </c>
      <c r="L58" s="106">
        <v>0.3</v>
      </c>
      <c r="M58" s="106">
        <v>0.3</v>
      </c>
      <c r="N58" s="106">
        <v>0.3</v>
      </c>
    </row>
    <row r="59" spans="7:14">
      <c r="G59" s="108" t="s">
        <v>259</v>
      </c>
      <c r="H59" s="109" t="s">
        <v>260</v>
      </c>
      <c r="I59" s="112"/>
      <c r="J59" s="112"/>
      <c r="K59" s="112"/>
      <c r="L59" s="112"/>
      <c r="M59" s="112"/>
      <c r="N59" s="112"/>
    </row>
    <row r="60" spans="7:14">
      <c r="G60" s="110" t="s">
        <v>261</v>
      </c>
      <c r="H60" s="111" t="s">
        <v>262</v>
      </c>
      <c r="I60" s="112"/>
      <c r="J60" s="112"/>
      <c r="K60" s="112"/>
      <c r="L60" s="112"/>
      <c r="M60" s="112"/>
      <c r="N60" s="112"/>
    </row>
    <row r="61" spans="7:14">
      <c r="G61" s="110" t="s">
        <v>263</v>
      </c>
      <c r="H61" s="111" t="s">
        <v>264</v>
      </c>
      <c r="I61" s="112"/>
      <c r="J61" s="112"/>
      <c r="K61" s="112"/>
      <c r="L61" s="112"/>
      <c r="M61" s="112"/>
      <c r="N61" s="112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R97"/>
  <sheetViews>
    <sheetView showGridLines="0" zoomScale="80" zoomScaleNormal="80" workbookViewId="0">
      <selection activeCell="C2" sqref="C1:C2"/>
    </sheetView>
  </sheetViews>
  <sheetFormatPr defaultColWidth="14.6640625" defaultRowHeight="10.199999999999999"/>
  <cols>
    <col min="1" max="1" width="2.6640625" style="85" customWidth="1"/>
    <col min="2" max="2" width="1.109375" style="85" customWidth="1"/>
    <col min="3" max="3" width="24.44140625" style="85" customWidth="1"/>
    <col min="4" max="4" width="13.109375" style="85" customWidth="1"/>
    <col min="5" max="5" width="7.5546875" style="85" customWidth="1"/>
    <col min="6" max="6" width="16.44140625" style="85" customWidth="1"/>
    <col min="7" max="7" width="39.33203125" style="85" customWidth="1"/>
    <col min="8" max="8" width="19.109375" style="85" customWidth="1"/>
    <col min="9" max="9" width="35.109375" style="85" customWidth="1"/>
    <col min="10" max="10" width="32.88671875" style="85" customWidth="1"/>
    <col min="11" max="11" width="17.44140625" style="85" customWidth="1"/>
    <col min="12" max="12" width="11.88671875" style="85" customWidth="1"/>
    <col min="13" max="13" width="12" style="85" customWidth="1"/>
    <col min="14" max="14" width="17.44140625" style="85" customWidth="1"/>
    <col min="15" max="16" width="11.88671875" style="85" customWidth="1"/>
    <col min="17" max="17" width="12" style="85" customWidth="1"/>
    <col min="18" max="19" width="11.88671875" style="85" customWidth="1"/>
    <col min="20" max="20" width="12.5546875" style="85" customWidth="1"/>
    <col min="21" max="21" width="11.88671875" style="85" customWidth="1"/>
    <col min="22" max="22" width="12.5546875" style="85" customWidth="1"/>
    <col min="23" max="24" width="12.6640625" style="85" customWidth="1"/>
    <col min="25" max="25" width="31.6640625" style="85" customWidth="1"/>
    <col min="26" max="26" width="36.44140625" style="85" customWidth="1"/>
    <col min="27" max="27" width="33.5546875" style="85" customWidth="1"/>
    <col min="28" max="28" width="39.33203125" style="85" customWidth="1"/>
    <col min="29" max="29" width="35.6640625" style="85" customWidth="1"/>
    <col min="30" max="30" width="35.88671875" style="85" customWidth="1"/>
    <col min="31" max="31" width="34" style="85" customWidth="1"/>
    <col min="32" max="32" width="12.6640625" style="85" customWidth="1"/>
    <col min="33" max="33" width="31.6640625" style="85" bestFit="1" customWidth="1"/>
    <col min="34" max="34" width="36.44140625" style="85" bestFit="1" customWidth="1"/>
    <col min="35" max="35" width="33.5546875" style="85" bestFit="1" customWidth="1"/>
    <col min="36" max="36" width="39.33203125" style="85" bestFit="1" customWidth="1"/>
    <col min="37" max="37" width="35.6640625" style="85" bestFit="1" customWidth="1"/>
    <col min="38" max="38" width="35.88671875" style="85" bestFit="1" customWidth="1"/>
    <col min="39" max="39" width="34" style="85" bestFit="1" customWidth="1"/>
    <col min="40" max="40" width="12.6640625" style="85" customWidth="1"/>
    <col min="41" max="41" width="31.6640625" style="85" bestFit="1" customWidth="1"/>
    <col min="42" max="42" width="36.44140625" style="85" bestFit="1" customWidth="1"/>
    <col min="43" max="43" width="33.5546875" style="85" bestFit="1" customWidth="1"/>
    <col min="44" max="44" width="39.33203125" style="85" bestFit="1" customWidth="1"/>
    <col min="45" max="45" width="35.6640625" style="85" bestFit="1" customWidth="1"/>
    <col min="46" max="46" width="35.88671875" style="85" bestFit="1" customWidth="1"/>
    <col min="47" max="47" width="34" style="85" bestFit="1" customWidth="1"/>
    <col min="48" max="48" width="12.6640625" style="85" customWidth="1"/>
    <col min="49" max="49" width="13.5546875" style="85" customWidth="1"/>
    <col min="50" max="50" width="31.6640625" style="85" bestFit="1" customWidth="1"/>
    <col min="51" max="51" width="36.44140625" style="85" bestFit="1" customWidth="1"/>
    <col min="52" max="52" width="33.5546875" style="85" bestFit="1" customWidth="1"/>
    <col min="53" max="53" width="39.33203125" style="85" bestFit="1" customWidth="1"/>
    <col min="54" max="54" width="35.6640625" style="85" bestFit="1" customWidth="1"/>
    <col min="55" max="55" width="35.88671875" style="85" bestFit="1" customWidth="1"/>
    <col min="56" max="56" width="34" style="85" bestFit="1" customWidth="1"/>
    <col min="57" max="57" width="12.6640625" style="85" customWidth="1"/>
    <col min="58" max="58" width="31.6640625" style="85" bestFit="1" customWidth="1"/>
    <col min="59" max="59" width="36.44140625" style="85" bestFit="1" customWidth="1"/>
    <col min="60" max="60" width="33.5546875" style="85" bestFit="1" customWidth="1"/>
    <col min="61" max="61" width="39.33203125" style="85" bestFit="1" customWidth="1"/>
    <col min="62" max="62" width="35.6640625" style="85" bestFit="1" customWidth="1"/>
    <col min="63" max="63" width="35.88671875" style="85" bestFit="1" customWidth="1"/>
    <col min="64" max="64" width="34" style="85" bestFit="1" customWidth="1"/>
    <col min="65" max="65" width="12.6640625" style="85" customWidth="1"/>
    <col min="66" max="66" width="31.6640625" style="85" bestFit="1" customWidth="1"/>
    <col min="67" max="67" width="36.44140625" style="85" bestFit="1" customWidth="1"/>
    <col min="68" max="68" width="33.5546875" style="85" bestFit="1" customWidth="1"/>
    <col min="69" max="69" width="39.33203125" style="85" bestFit="1" customWidth="1"/>
    <col min="70" max="70" width="35.6640625" style="85" bestFit="1" customWidth="1"/>
    <col min="71" max="71" width="35.88671875" style="85" bestFit="1" customWidth="1"/>
    <col min="72" max="72" width="34" style="85" bestFit="1" customWidth="1"/>
    <col min="73" max="74" width="12.6640625" style="85" customWidth="1"/>
    <col min="75" max="75" width="17" style="85" bestFit="1" customWidth="1"/>
    <col min="76" max="76" width="16.109375" style="85" bestFit="1" customWidth="1"/>
    <col min="77" max="78" width="16.44140625" style="85" bestFit="1" customWidth="1"/>
    <col min="79" max="79" width="20" style="85" bestFit="1" customWidth="1"/>
    <col min="80" max="80" width="20.109375" style="85" bestFit="1" customWidth="1"/>
    <col min="81" max="81" width="18.109375" style="85" bestFit="1" customWidth="1"/>
    <col min="82" max="82" width="18.33203125" style="85" bestFit="1" customWidth="1"/>
    <col min="83" max="83" width="18.109375" style="85" bestFit="1" customWidth="1"/>
    <col min="84" max="84" width="13" style="85" bestFit="1" customWidth="1"/>
    <col min="85" max="85" width="15.44140625" style="85" bestFit="1" customWidth="1"/>
    <col min="86" max="86" width="15.6640625" style="85" bestFit="1" customWidth="1"/>
    <col min="87" max="87" width="19.6640625" style="85" bestFit="1" customWidth="1"/>
    <col min="88" max="88" width="16.44140625" style="85" bestFit="1" customWidth="1"/>
    <col min="89" max="89" width="17.5546875" style="85" bestFit="1" customWidth="1"/>
    <col min="90" max="90" width="15.88671875" style="85" bestFit="1" customWidth="1"/>
    <col min="91" max="91" width="17" style="85" bestFit="1" customWidth="1"/>
    <col min="92" max="92" width="18.5546875" style="85" bestFit="1" customWidth="1"/>
    <col min="93" max="93" width="19.109375" style="85" bestFit="1" customWidth="1"/>
    <col min="94" max="94" width="17.44140625" style="85" bestFit="1" customWidth="1"/>
    <col min="95" max="95" width="19.44140625" style="85" bestFit="1" customWidth="1"/>
    <col min="96" max="96" width="20.109375" style="85" bestFit="1" customWidth="1"/>
    <col min="97" max="97" width="20.33203125" style="85" bestFit="1" customWidth="1"/>
    <col min="98" max="98" width="20.6640625" style="85" bestFit="1" customWidth="1"/>
    <col min="99" max="99" width="19.88671875" style="85" bestFit="1" customWidth="1"/>
    <col min="100" max="100" width="17.88671875" style="85" bestFit="1" customWidth="1"/>
    <col min="101" max="101" width="13.33203125" style="85" bestFit="1" customWidth="1"/>
    <col min="102" max="102" width="19.44140625" style="85" bestFit="1" customWidth="1"/>
    <col min="103" max="103" width="15.6640625" style="85" bestFit="1" customWidth="1"/>
    <col min="104" max="104" width="18.88671875" style="85" bestFit="1" customWidth="1"/>
    <col min="105" max="105" width="18.5546875" style="85" bestFit="1" customWidth="1"/>
    <col min="106" max="106" width="14.33203125" style="85" bestFit="1" customWidth="1"/>
    <col min="107" max="107" width="15.33203125" style="85" bestFit="1" customWidth="1"/>
    <col min="108" max="108" width="16.5546875" style="85" bestFit="1" customWidth="1"/>
    <col min="109" max="109" width="14.44140625" style="85" bestFit="1" customWidth="1"/>
    <col min="110" max="110" width="15.33203125" style="85" bestFit="1" customWidth="1"/>
    <col min="111" max="111" width="16.109375" style="85" bestFit="1" customWidth="1"/>
    <col min="112" max="112" width="16" style="85" bestFit="1" customWidth="1"/>
    <col min="113" max="113" width="15.33203125" style="85" bestFit="1" customWidth="1"/>
    <col min="114" max="114" width="14.109375" style="85" bestFit="1" customWidth="1"/>
    <col min="115" max="115" width="18.33203125" style="85" bestFit="1" customWidth="1"/>
    <col min="116" max="116" width="14.44140625" style="85" bestFit="1" customWidth="1"/>
    <col min="117" max="117" width="14" style="85" bestFit="1" customWidth="1"/>
    <col min="118" max="118" width="15.33203125" style="85" bestFit="1" customWidth="1"/>
    <col min="119" max="119" width="17.44140625" style="85" bestFit="1" customWidth="1"/>
    <col min="120" max="120" width="18.109375" style="85" bestFit="1" customWidth="1"/>
    <col min="121" max="121" width="18.33203125" style="85" bestFit="1" customWidth="1"/>
    <col min="122" max="122" width="17.6640625" style="85" bestFit="1" customWidth="1"/>
    <col min="123" max="123" width="17" style="85" bestFit="1" customWidth="1"/>
    <col min="124" max="124" width="15.6640625" style="85" bestFit="1" customWidth="1"/>
    <col min="125" max="125" width="12.88671875" style="85" bestFit="1" customWidth="1"/>
    <col min="126" max="126" width="14.109375" style="85" bestFit="1" customWidth="1"/>
    <col min="127" max="127" width="15.44140625" style="85" bestFit="1" customWidth="1"/>
    <col min="128" max="128" width="16.44140625" style="85" bestFit="1" customWidth="1"/>
    <col min="129" max="129" width="18.88671875" style="85" bestFit="1" customWidth="1"/>
    <col min="130" max="130" width="15" style="85" bestFit="1" customWidth="1"/>
    <col min="131" max="131" width="19.44140625" style="85" bestFit="1" customWidth="1"/>
    <col min="132" max="132" width="20.109375" style="85" bestFit="1" customWidth="1"/>
    <col min="133" max="133" width="17.6640625" style="85" bestFit="1" customWidth="1"/>
    <col min="134" max="134" width="13.44140625" style="85" bestFit="1" customWidth="1"/>
    <col min="135" max="135" width="15.5546875" style="85" bestFit="1" customWidth="1"/>
    <col min="136" max="136" width="16.88671875" style="85" bestFit="1" customWidth="1"/>
    <col min="137" max="137" width="15.5546875" style="85" bestFit="1" customWidth="1"/>
    <col min="138" max="138" width="16.44140625" style="85" bestFit="1" customWidth="1"/>
    <col min="139" max="139" width="18.88671875" style="85" bestFit="1" customWidth="1"/>
    <col min="140" max="141" width="13.44140625" style="85" bestFit="1" customWidth="1"/>
    <col min="142" max="142" width="16.109375" style="85" bestFit="1" customWidth="1"/>
    <col min="143" max="144" width="13.44140625" style="85" bestFit="1" customWidth="1"/>
    <col min="145" max="145" width="17.109375" style="85" bestFit="1" customWidth="1"/>
    <col min="146" max="146" width="14" style="85" bestFit="1" customWidth="1"/>
    <col min="147" max="147" width="17.5546875" style="85" bestFit="1" customWidth="1"/>
    <col min="148" max="148" width="14.33203125" style="85" bestFit="1" customWidth="1"/>
    <col min="149" max="149" width="17.5546875" style="85" bestFit="1" customWidth="1"/>
    <col min="150" max="150" width="17.44140625" style="85" bestFit="1" customWidth="1"/>
    <col min="151" max="151" width="19.33203125" style="85" bestFit="1" customWidth="1"/>
    <col min="152" max="152" width="14.33203125" style="85" bestFit="1" customWidth="1"/>
    <col min="153" max="153" width="18" style="85" bestFit="1" customWidth="1"/>
    <col min="154" max="154" width="17.88671875" style="85" bestFit="1" customWidth="1"/>
    <col min="155" max="155" width="18.6640625" style="85" bestFit="1" customWidth="1"/>
    <col min="156" max="156" width="15.109375" style="85" bestFit="1" customWidth="1"/>
    <col min="157" max="157" width="19.5546875" style="85" bestFit="1" customWidth="1"/>
    <col min="158" max="158" width="19.109375" style="85" bestFit="1" customWidth="1"/>
    <col min="159" max="159" width="19" style="85" bestFit="1" customWidth="1"/>
    <col min="160" max="160" width="14.6640625" style="85" bestFit="1" customWidth="1"/>
    <col min="161" max="161" width="15" style="85" bestFit="1" customWidth="1"/>
    <col min="162" max="162" width="15.6640625" style="85" bestFit="1" customWidth="1"/>
    <col min="163" max="163" width="13" style="85" bestFit="1" customWidth="1"/>
    <col min="164" max="164" width="17" style="85" bestFit="1" customWidth="1"/>
    <col min="165" max="165" width="15.5546875" style="85" bestFit="1" customWidth="1"/>
    <col min="166" max="166" width="13" style="85" bestFit="1" customWidth="1"/>
    <col min="167" max="167" width="13.44140625" style="85" bestFit="1" customWidth="1"/>
    <col min="168" max="168" width="13.33203125" style="85" bestFit="1" customWidth="1"/>
    <col min="169" max="169" width="13.44140625" style="85" bestFit="1" customWidth="1"/>
    <col min="170" max="170" width="15.5546875" style="85" bestFit="1" customWidth="1"/>
    <col min="171" max="171" width="13" style="85" bestFit="1" customWidth="1"/>
    <col min="172" max="172" width="13.44140625" style="85" bestFit="1" customWidth="1"/>
    <col min="173" max="173" width="13" style="85" bestFit="1" customWidth="1"/>
    <col min="174" max="174" width="16.109375" style="85" bestFit="1" customWidth="1"/>
    <col min="175" max="175" width="17.44140625" style="85" bestFit="1" customWidth="1"/>
    <col min="176" max="176" width="16" style="85" bestFit="1" customWidth="1"/>
    <col min="177" max="177" width="13.88671875" style="85" bestFit="1" customWidth="1"/>
    <col min="178" max="178" width="16.33203125" style="85" bestFit="1" customWidth="1"/>
    <col min="179" max="179" width="14.33203125" style="85" bestFit="1" customWidth="1"/>
    <col min="180" max="180" width="17.88671875" style="85" bestFit="1" customWidth="1"/>
    <col min="181" max="181" width="15.5546875" style="85" bestFit="1" customWidth="1"/>
    <col min="182" max="182" width="18.6640625" style="85" bestFit="1" customWidth="1"/>
    <col min="183" max="183" width="16" style="85" bestFit="1" customWidth="1"/>
    <col min="184" max="184" width="16.109375" style="85" bestFit="1" customWidth="1"/>
    <col min="185" max="185" width="15" style="85" bestFit="1" customWidth="1"/>
    <col min="186" max="186" width="18.33203125" style="85" bestFit="1" customWidth="1"/>
    <col min="187" max="187" width="16.88671875" style="85" bestFit="1" customWidth="1"/>
    <col min="188" max="188" width="14.109375" style="85" bestFit="1" customWidth="1"/>
    <col min="189" max="189" width="14.6640625" style="85" bestFit="1" customWidth="1"/>
    <col min="190" max="190" width="14.33203125" style="85" bestFit="1" customWidth="1"/>
    <col min="191" max="191" width="13.44140625" style="85" bestFit="1" customWidth="1"/>
    <col min="192" max="192" width="18" style="85" bestFit="1" customWidth="1"/>
    <col min="193" max="193" width="14.5546875" style="85" bestFit="1" customWidth="1"/>
    <col min="194" max="194" width="13.44140625" style="85" bestFit="1" customWidth="1"/>
    <col min="195" max="195" width="17.44140625" style="85" bestFit="1" customWidth="1"/>
    <col min="196" max="196" width="18.109375" style="85" bestFit="1" customWidth="1"/>
    <col min="197" max="198" width="13" style="85" bestFit="1" customWidth="1"/>
    <col min="199" max="199" width="15.5546875" style="85" bestFit="1" customWidth="1"/>
    <col min="200" max="200" width="13" style="85" bestFit="1" customWidth="1"/>
    <col min="201" max="201" width="13.44140625" style="85" bestFit="1" customWidth="1"/>
    <col min="202" max="202" width="15.109375" style="85" bestFit="1" customWidth="1"/>
    <col min="203" max="203" width="13" style="85" bestFit="1" customWidth="1"/>
    <col min="204" max="204" width="15.44140625" style="85" bestFit="1" customWidth="1"/>
    <col min="205" max="205" width="15" style="85" bestFit="1" customWidth="1"/>
    <col min="206" max="206" width="14.33203125" style="85" bestFit="1" customWidth="1"/>
    <col min="207" max="209" width="13" style="85" bestFit="1" customWidth="1"/>
    <col min="210" max="210" width="15.109375" style="85" bestFit="1" customWidth="1"/>
    <col min="211" max="211" width="13" style="85" bestFit="1" customWidth="1"/>
    <col min="212" max="212" width="14.5546875" style="85" bestFit="1" customWidth="1"/>
    <col min="213" max="213" width="17.33203125" style="85" bestFit="1" customWidth="1"/>
    <col min="214" max="214" width="13.88671875" style="85" bestFit="1" customWidth="1"/>
    <col min="215" max="215" width="13" style="85" bestFit="1" customWidth="1"/>
    <col min="216" max="216" width="15.6640625" style="85" bestFit="1" customWidth="1"/>
    <col min="217" max="217" width="13" style="85" bestFit="1" customWidth="1"/>
    <col min="218" max="218" width="14.5546875" style="85" bestFit="1" customWidth="1"/>
    <col min="219" max="219" width="17.33203125" style="85" bestFit="1" customWidth="1"/>
    <col min="220" max="220" width="17.109375" style="85" bestFit="1" customWidth="1"/>
    <col min="221" max="221" width="18" style="85" bestFit="1" customWidth="1"/>
    <col min="222" max="223" width="14.5546875" style="85" bestFit="1" customWidth="1"/>
    <col min="224" max="224" width="13" style="85" bestFit="1" customWidth="1"/>
    <col min="225" max="225" width="14.33203125" style="85" bestFit="1" customWidth="1"/>
    <col min="226" max="226" width="16.5546875" style="85" bestFit="1" customWidth="1"/>
    <col min="227" max="228" width="13" style="85" bestFit="1" customWidth="1"/>
    <col min="229" max="229" width="17.88671875" style="85" bestFit="1" customWidth="1"/>
    <col min="230" max="230" width="15.6640625" style="85" bestFit="1" customWidth="1"/>
    <col min="231" max="231" width="14.109375" style="85" bestFit="1" customWidth="1"/>
    <col min="232" max="232" width="15.109375" style="85" bestFit="1" customWidth="1"/>
    <col min="233" max="233" width="18.109375" style="85" bestFit="1" customWidth="1"/>
    <col min="234" max="234" width="16.88671875" style="85" bestFit="1" customWidth="1"/>
    <col min="235" max="235" width="13" style="85" bestFit="1" customWidth="1"/>
    <col min="236" max="236" width="17.6640625" style="85" bestFit="1" customWidth="1"/>
    <col min="237" max="237" width="12.5546875" style="85" bestFit="1" customWidth="1"/>
    <col min="238" max="238" width="18.88671875" style="85" bestFit="1" customWidth="1"/>
    <col min="239" max="239" width="19.109375" style="85" bestFit="1" customWidth="1"/>
    <col min="240" max="240" width="18.5546875" style="85" bestFit="1" customWidth="1"/>
    <col min="241" max="241" width="15.88671875" style="85" bestFit="1" customWidth="1"/>
    <col min="242" max="242" width="18.33203125" style="85" bestFit="1" customWidth="1"/>
    <col min="243" max="243" width="17" style="85" bestFit="1" customWidth="1"/>
    <col min="244" max="244" width="18" style="85" bestFit="1" customWidth="1"/>
    <col min="245" max="245" width="13" style="85" bestFit="1" customWidth="1"/>
    <col min="246" max="246" width="13.33203125" style="85" bestFit="1" customWidth="1"/>
    <col min="247" max="247" width="16" style="85" bestFit="1" customWidth="1"/>
    <col min="248" max="249" width="18.33203125" style="85" bestFit="1" customWidth="1"/>
    <col min="250" max="250" width="18.5546875" style="85" bestFit="1" customWidth="1"/>
    <col min="251" max="251" width="13.44140625" style="85" bestFit="1" customWidth="1"/>
    <col min="252" max="252" width="17.44140625" style="85" bestFit="1" customWidth="1"/>
    <col min="253" max="253" width="18" style="85" bestFit="1" customWidth="1"/>
    <col min="254" max="254" width="19.109375" style="85" bestFit="1" customWidth="1"/>
    <col min="255" max="255" width="17.33203125" style="85" bestFit="1" customWidth="1"/>
    <col min="256" max="256" width="14.6640625" style="85"/>
    <col min="257" max="257" width="2.6640625" style="85" customWidth="1"/>
    <col min="258" max="258" width="1.109375" style="85" customWidth="1"/>
    <col min="259" max="259" width="24.44140625" style="85" customWidth="1"/>
    <col min="260" max="260" width="13.109375" style="85" customWidth="1"/>
    <col min="261" max="261" width="7.5546875" style="85" customWidth="1"/>
    <col min="262" max="262" width="16.44140625" style="85" customWidth="1"/>
    <col min="263" max="263" width="39.33203125" style="85" customWidth="1"/>
    <col min="264" max="264" width="19.109375" style="85" customWidth="1"/>
    <col min="265" max="265" width="35.109375" style="85" customWidth="1"/>
    <col min="266" max="266" width="32.88671875" style="85" customWidth="1"/>
    <col min="267" max="267" width="17.44140625" style="85" customWidth="1"/>
    <col min="268" max="268" width="11.88671875" style="85" customWidth="1"/>
    <col min="269" max="269" width="12" style="85" customWidth="1"/>
    <col min="270" max="270" width="17.44140625" style="85" customWidth="1"/>
    <col min="271" max="272" width="11.88671875" style="85" customWidth="1"/>
    <col min="273" max="273" width="12" style="85" customWidth="1"/>
    <col min="274" max="275" width="11.88671875" style="85" customWidth="1"/>
    <col min="276" max="276" width="12.5546875" style="85" customWidth="1"/>
    <col min="277" max="277" width="11.88671875" style="85" customWidth="1"/>
    <col min="278" max="278" width="12.5546875" style="85" customWidth="1"/>
    <col min="279" max="280" width="12.6640625" style="85" customWidth="1"/>
    <col min="281" max="281" width="31.6640625" style="85" customWidth="1"/>
    <col min="282" max="282" width="36.44140625" style="85" customWidth="1"/>
    <col min="283" max="283" width="33.5546875" style="85" customWidth="1"/>
    <col min="284" max="284" width="39.33203125" style="85" customWidth="1"/>
    <col min="285" max="285" width="35.6640625" style="85" customWidth="1"/>
    <col min="286" max="286" width="35.88671875" style="85" customWidth="1"/>
    <col min="287" max="287" width="34" style="85" customWidth="1"/>
    <col min="288" max="288" width="12.6640625" style="85" customWidth="1"/>
    <col min="289" max="289" width="31.6640625" style="85" bestFit="1" customWidth="1"/>
    <col min="290" max="290" width="36.44140625" style="85" bestFit="1" customWidth="1"/>
    <col min="291" max="291" width="33.5546875" style="85" bestFit="1" customWidth="1"/>
    <col min="292" max="292" width="39.33203125" style="85" bestFit="1" customWidth="1"/>
    <col min="293" max="293" width="35.6640625" style="85" bestFit="1" customWidth="1"/>
    <col min="294" max="294" width="35.88671875" style="85" bestFit="1" customWidth="1"/>
    <col min="295" max="295" width="34" style="85" bestFit="1" customWidth="1"/>
    <col min="296" max="296" width="12.6640625" style="85" customWidth="1"/>
    <col min="297" max="297" width="31.6640625" style="85" bestFit="1" customWidth="1"/>
    <col min="298" max="298" width="36.44140625" style="85" bestFit="1" customWidth="1"/>
    <col min="299" max="299" width="33.5546875" style="85" bestFit="1" customWidth="1"/>
    <col min="300" max="300" width="39.33203125" style="85" bestFit="1" customWidth="1"/>
    <col min="301" max="301" width="35.6640625" style="85" bestFit="1" customWidth="1"/>
    <col min="302" max="302" width="35.88671875" style="85" bestFit="1" customWidth="1"/>
    <col min="303" max="303" width="34" style="85" bestFit="1" customWidth="1"/>
    <col min="304" max="304" width="12.6640625" style="85" customWidth="1"/>
    <col min="305" max="305" width="13.5546875" style="85" customWidth="1"/>
    <col min="306" max="306" width="31.6640625" style="85" bestFit="1" customWidth="1"/>
    <col min="307" max="307" width="36.44140625" style="85" bestFit="1" customWidth="1"/>
    <col min="308" max="308" width="33.5546875" style="85" bestFit="1" customWidth="1"/>
    <col min="309" max="309" width="39.33203125" style="85" bestFit="1" customWidth="1"/>
    <col min="310" max="310" width="35.6640625" style="85" bestFit="1" customWidth="1"/>
    <col min="311" max="311" width="35.88671875" style="85" bestFit="1" customWidth="1"/>
    <col min="312" max="312" width="34" style="85" bestFit="1" customWidth="1"/>
    <col min="313" max="313" width="12.6640625" style="85" customWidth="1"/>
    <col min="314" max="314" width="31.6640625" style="85" bestFit="1" customWidth="1"/>
    <col min="315" max="315" width="36.44140625" style="85" bestFit="1" customWidth="1"/>
    <col min="316" max="316" width="33.5546875" style="85" bestFit="1" customWidth="1"/>
    <col min="317" max="317" width="39.33203125" style="85" bestFit="1" customWidth="1"/>
    <col min="318" max="318" width="35.6640625" style="85" bestFit="1" customWidth="1"/>
    <col min="319" max="319" width="35.88671875" style="85" bestFit="1" customWidth="1"/>
    <col min="320" max="320" width="34" style="85" bestFit="1" customWidth="1"/>
    <col min="321" max="321" width="12.6640625" style="85" customWidth="1"/>
    <col min="322" max="322" width="31.6640625" style="85" bestFit="1" customWidth="1"/>
    <col min="323" max="323" width="36.44140625" style="85" bestFit="1" customWidth="1"/>
    <col min="324" max="324" width="33.5546875" style="85" bestFit="1" customWidth="1"/>
    <col min="325" max="325" width="39.33203125" style="85" bestFit="1" customWidth="1"/>
    <col min="326" max="326" width="35.6640625" style="85" bestFit="1" customWidth="1"/>
    <col min="327" max="327" width="35.88671875" style="85" bestFit="1" customWidth="1"/>
    <col min="328" max="328" width="34" style="85" bestFit="1" customWidth="1"/>
    <col min="329" max="330" width="12.6640625" style="85" customWidth="1"/>
    <col min="331" max="331" width="17" style="85" bestFit="1" customWidth="1"/>
    <col min="332" max="332" width="16.109375" style="85" bestFit="1" customWidth="1"/>
    <col min="333" max="334" width="16.44140625" style="85" bestFit="1" customWidth="1"/>
    <col min="335" max="335" width="20" style="85" bestFit="1" customWidth="1"/>
    <col min="336" max="336" width="20.109375" style="85" bestFit="1" customWidth="1"/>
    <col min="337" max="337" width="18.109375" style="85" bestFit="1" customWidth="1"/>
    <col min="338" max="338" width="18.33203125" style="85" bestFit="1" customWidth="1"/>
    <col min="339" max="339" width="18.109375" style="85" bestFit="1" customWidth="1"/>
    <col min="340" max="340" width="13" style="85" bestFit="1" customWidth="1"/>
    <col min="341" max="341" width="15.44140625" style="85" bestFit="1" customWidth="1"/>
    <col min="342" max="342" width="15.6640625" style="85" bestFit="1" customWidth="1"/>
    <col min="343" max="343" width="19.6640625" style="85" bestFit="1" customWidth="1"/>
    <col min="344" max="344" width="16.44140625" style="85" bestFit="1" customWidth="1"/>
    <col min="345" max="345" width="17.5546875" style="85" bestFit="1" customWidth="1"/>
    <col min="346" max="346" width="15.88671875" style="85" bestFit="1" customWidth="1"/>
    <col min="347" max="347" width="17" style="85" bestFit="1" customWidth="1"/>
    <col min="348" max="348" width="18.5546875" style="85" bestFit="1" customWidth="1"/>
    <col min="349" max="349" width="19.109375" style="85" bestFit="1" customWidth="1"/>
    <col min="350" max="350" width="17.44140625" style="85" bestFit="1" customWidth="1"/>
    <col min="351" max="351" width="19.44140625" style="85" bestFit="1" customWidth="1"/>
    <col min="352" max="352" width="20.109375" style="85" bestFit="1" customWidth="1"/>
    <col min="353" max="353" width="20.33203125" style="85" bestFit="1" customWidth="1"/>
    <col min="354" max="354" width="20.6640625" style="85" bestFit="1" customWidth="1"/>
    <col min="355" max="355" width="19.88671875" style="85" bestFit="1" customWidth="1"/>
    <col min="356" max="356" width="17.88671875" style="85" bestFit="1" customWidth="1"/>
    <col min="357" max="357" width="13.33203125" style="85" bestFit="1" customWidth="1"/>
    <col min="358" max="358" width="19.44140625" style="85" bestFit="1" customWidth="1"/>
    <col min="359" max="359" width="15.6640625" style="85" bestFit="1" customWidth="1"/>
    <col min="360" max="360" width="18.88671875" style="85" bestFit="1" customWidth="1"/>
    <col min="361" max="361" width="18.5546875" style="85" bestFit="1" customWidth="1"/>
    <col min="362" max="362" width="14.33203125" style="85" bestFit="1" customWidth="1"/>
    <col min="363" max="363" width="15.33203125" style="85" bestFit="1" customWidth="1"/>
    <col min="364" max="364" width="16.5546875" style="85" bestFit="1" customWidth="1"/>
    <col min="365" max="365" width="14.44140625" style="85" bestFit="1" customWidth="1"/>
    <col min="366" max="366" width="15.33203125" style="85" bestFit="1" customWidth="1"/>
    <col min="367" max="367" width="16.109375" style="85" bestFit="1" customWidth="1"/>
    <col min="368" max="368" width="16" style="85" bestFit="1" customWidth="1"/>
    <col min="369" max="369" width="15.33203125" style="85" bestFit="1" customWidth="1"/>
    <col min="370" max="370" width="14.109375" style="85" bestFit="1" customWidth="1"/>
    <col min="371" max="371" width="18.33203125" style="85" bestFit="1" customWidth="1"/>
    <col min="372" max="372" width="14.44140625" style="85" bestFit="1" customWidth="1"/>
    <col min="373" max="373" width="14" style="85" bestFit="1" customWidth="1"/>
    <col min="374" max="374" width="15.33203125" style="85" bestFit="1" customWidth="1"/>
    <col min="375" max="375" width="17.44140625" style="85" bestFit="1" customWidth="1"/>
    <col min="376" max="376" width="18.109375" style="85" bestFit="1" customWidth="1"/>
    <col min="377" max="377" width="18.33203125" style="85" bestFit="1" customWidth="1"/>
    <col min="378" max="378" width="17.6640625" style="85" bestFit="1" customWidth="1"/>
    <col min="379" max="379" width="17" style="85" bestFit="1" customWidth="1"/>
    <col min="380" max="380" width="15.6640625" style="85" bestFit="1" customWidth="1"/>
    <col min="381" max="381" width="12.88671875" style="85" bestFit="1" customWidth="1"/>
    <col min="382" max="382" width="14.109375" style="85" bestFit="1" customWidth="1"/>
    <col min="383" max="383" width="15.44140625" style="85" bestFit="1" customWidth="1"/>
    <col min="384" max="384" width="16.44140625" style="85" bestFit="1" customWidth="1"/>
    <col min="385" max="385" width="18.88671875" style="85" bestFit="1" customWidth="1"/>
    <col min="386" max="386" width="15" style="85" bestFit="1" customWidth="1"/>
    <col min="387" max="387" width="19.44140625" style="85" bestFit="1" customWidth="1"/>
    <col min="388" max="388" width="20.109375" style="85" bestFit="1" customWidth="1"/>
    <col min="389" max="389" width="17.6640625" style="85" bestFit="1" customWidth="1"/>
    <col min="390" max="390" width="13.44140625" style="85" bestFit="1" customWidth="1"/>
    <col min="391" max="391" width="15.5546875" style="85" bestFit="1" customWidth="1"/>
    <col min="392" max="392" width="16.88671875" style="85" bestFit="1" customWidth="1"/>
    <col min="393" max="393" width="15.5546875" style="85" bestFit="1" customWidth="1"/>
    <col min="394" max="394" width="16.44140625" style="85" bestFit="1" customWidth="1"/>
    <col min="395" max="395" width="18.88671875" style="85" bestFit="1" customWidth="1"/>
    <col min="396" max="397" width="13.44140625" style="85" bestFit="1" customWidth="1"/>
    <col min="398" max="398" width="16.109375" style="85" bestFit="1" customWidth="1"/>
    <col min="399" max="400" width="13.44140625" style="85" bestFit="1" customWidth="1"/>
    <col min="401" max="401" width="17.109375" style="85" bestFit="1" customWidth="1"/>
    <col min="402" max="402" width="14" style="85" bestFit="1" customWidth="1"/>
    <col min="403" max="403" width="17.5546875" style="85" bestFit="1" customWidth="1"/>
    <col min="404" max="404" width="14.33203125" style="85" bestFit="1" customWidth="1"/>
    <col min="405" max="405" width="17.5546875" style="85" bestFit="1" customWidth="1"/>
    <col min="406" max="406" width="17.44140625" style="85" bestFit="1" customWidth="1"/>
    <col min="407" max="407" width="19.33203125" style="85" bestFit="1" customWidth="1"/>
    <col min="408" max="408" width="14.33203125" style="85" bestFit="1" customWidth="1"/>
    <col min="409" max="409" width="18" style="85" bestFit="1" customWidth="1"/>
    <col min="410" max="410" width="17.88671875" style="85" bestFit="1" customWidth="1"/>
    <col min="411" max="411" width="18.6640625" style="85" bestFit="1" customWidth="1"/>
    <col min="412" max="412" width="15.109375" style="85" bestFit="1" customWidth="1"/>
    <col min="413" max="413" width="19.5546875" style="85" bestFit="1" customWidth="1"/>
    <col min="414" max="414" width="19.109375" style="85" bestFit="1" customWidth="1"/>
    <col min="415" max="415" width="19" style="85" bestFit="1" customWidth="1"/>
    <col min="416" max="416" width="14.6640625" style="85" bestFit="1" customWidth="1"/>
    <col min="417" max="417" width="15" style="85" bestFit="1" customWidth="1"/>
    <col min="418" max="418" width="15.6640625" style="85" bestFit="1" customWidth="1"/>
    <col min="419" max="419" width="13" style="85" bestFit="1" customWidth="1"/>
    <col min="420" max="420" width="17" style="85" bestFit="1" customWidth="1"/>
    <col min="421" max="421" width="15.5546875" style="85" bestFit="1" customWidth="1"/>
    <col min="422" max="422" width="13" style="85" bestFit="1" customWidth="1"/>
    <col min="423" max="423" width="13.44140625" style="85" bestFit="1" customWidth="1"/>
    <col min="424" max="424" width="13.33203125" style="85" bestFit="1" customWidth="1"/>
    <col min="425" max="425" width="13.44140625" style="85" bestFit="1" customWidth="1"/>
    <col min="426" max="426" width="15.5546875" style="85" bestFit="1" customWidth="1"/>
    <col min="427" max="427" width="13" style="85" bestFit="1" customWidth="1"/>
    <col min="428" max="428" width="13.44140625" style="85" bestFit="1" customWidth="1"/>
    <col min="429" max="429" width="13" style="85" bestFit="1" customWidth="1"/>
    <col min="430" max="430" width="16.109375" style="85" bestFit="1" customWidth="1"/>
    <col min="431" max="431" width="17.44140625" style="85" bestFit="1" customWidth="1"/>
    <col min="432" max="432" width="16" style="85" bestFit="1" customWidth="1"/>
    <col min="433" max="433" width="13.88671875" style="85" bestFit="1" customWidth="1"/>
    <col min="434" max="434" width="16.33203125" style="85" bestFit="1" customWidth="1"/>
    <col min="435" max="435" width="14.33203125" style="85" bestFit="1" customWidth="1"/>
    <col min="436" max="436" width="17.88671875" style="85" bestFit="1" customWidth="1"/>
    <col min="437" max="437" width="15.5546875" style="85" bestFit="1" customWidth="1"/>
    <col min="438" max="438" width="18.6640625" style="85" bestFit="1" customWidth="1"/>
    <col min="439" max="439" width="16" style="85" bestFit="1" customWidth="1"/>
    <col min="440" max="440" width="16.109375" style="85" bestFit="1" customWidth="1"/>
    <col min="441" max="441" width="15" style="85" bestFit="1" customWidth="1"/>
    <col min="442" max="442" width="18.33203125" style="85" bestFit="1" customWidth="1"/>
    <col min="443" max="443" width="16.88671875" style="85" bestFit="1" customWidth="1"/>
    <col min="444" max="444" width="14.109375" style="85" bestFit="1" customWidth="1"/>
    <col min="445" max="445" width="14.6640625" style="85" bestFit="1" customWidth="1"/>
    <col min="446" max="446" width="14.33203125" style="85" bestFit="1" customWidth="1"/>
    <col min="447" max="447" width="13.44140625" style="85" bestFit="1" customWidth="1"/>
    <col min="448" max="448" width="18" style="85" bestFit="1" customWidth="1"/>
    <col min="449" max="449" width="14.5546875" style="85" bestFit="1" customWidth="1"/>
    <col min="450" max="450" width="13.44140625" style="85" bestFit="1" customWidth="1"/>
    <col min="451" max="451" width="17.44140625" style="85" bestFit="1" customWidth="1"/>
    <col min="452" max="452" width="18.109375" style="85" bestFit="1" customWidth="1"/>
    <col min="453" max="454" width="13" style="85" bestFit="1" customWidth="1"/>
    <col min="455" max="455" width="15.5546875" style="85" bestFit="1" customWidth="1"/>
    <col min="456" max="456" width="13" style="85" bestFit="1" customWidth="1"/>
    <col min="457" max="457" width="13.44140625" style="85" bestFit="1" customWidth="1"/>
    <col min="458" max="458" width="15.109375" style="85" bestFit="1" customWidth="1"/>
    <col min="459" max="459" width="13" style="85" bestFit="1" customWidth="1"/>
    <col min="460" max="460" width="15.44140625" style="85" bestFit="1" customWidth="1"/>
    <col min="461" max="461" width="15" style="85" bestFit="1" customWidth="1"/>
    <col min="462" max="462" width="14.33203125" style="85" bestFit="1" customWidth="1"/>
    <col min="463" max="465" width="13" style="85" bestFit="1" customWidth="1"/>
    <col min="466" max="466" width="15.109375" style="85" bestFit="1" customWidth="1"/>
    <col min="467" max="467" width="13" style="85" bestFit="1" customWidth="1"/>
    <col min="468" max="468" width="14.5546875" style="85" bestFit="1" customWidth="1"/>
    <col min="469" max="469" width="17.33203125" style="85" bestFit="1" customWidth="1"/>
    <col min="470" max="470" width="13.88671875" style="85" bestFit="1" customWidth="1"/>
    <col min="471" max="471" width="13" style="85" bestFit="1" customWidth="1"/>
    <col min="472" max="472" width="15.6640625" style="85" bestFit="1" customWidth="1"/>
    <col min="473" max="473" width="13" style="85" bestFit="1" customWidth="1"/>
    <col min="474" max="474" width="14.5546875" style="85" bestFit="1" customWidth="1"/>
    <col min="475" max="475" width="17.33203125" style="85" bestFit="1" customWidth="1"/>
    <col min="476" max="476" width="17.109375" style="85" bestFit="1" customWidth="1"/>
    <col min="477" max="477" width="18" style="85" bestFit="1" customWidth="1"/>
    <col min="478" max="479" width="14.5546875" style="85" bestFit="1" customWidth="1"/>
    <col min="480" max="480" width="13" style="85" bestFit="1" customWidth="1"/>
    <col min="481" max="481" width="14.33203125" style="85" bestFit="1" customWidth="1"/>
    <col min="482" max="482" width="16.5546875" style="85" bestFit="1" customWidth="1"/>
    <col min="483" max="484" width="13" style="85" bestFit="1" customWidth="1"/>
    <col min="485" max="485" width="17.88671875" style="85" bestFit="1" customWidth="1"/>
    <col min="486" max="486" width="15.6640625" style="85" bestFit="1" customWidth="1"/>
    <col min="487" max="487" width="14.109375" style="85" bestFit="1" customWidth="1"/>
    <col min="488" max="488" width="15.109375" style="85" bestFit="1" customWidth="1"/>
    <col min="489" max="489" width="18.109375" style="85" bestFit="1" customWidth="1"/>
    <col min="490" max="490" width="16.88671875" style="85" bestFit="1" customWidth="1"/>
    <col min="491" max="491" width="13" style="85" bestFit="1" customWidth="1"/>
    <col min="492" max="492" width="17.6640625" style="85" bestFit="1" customWidth="1"/>
    <col min="493" max="493" width="12.5546875" style="85" bestFit="1" customWidth="1"/>
    <col min="494" max="494" width="18.88671875" style="85" bestFit="1" customWidth="1"/>
    <col min="495" max="495" width="19.109375" style="85" bestFit="1" customWidth="1"/>
    <col min="496" max="496" width="18.5546875" style="85" bestFit="1" customWidth="1"/>
    <col min="497" max="497" width="15.88671875" style="85" bestFit="1" customWidth="1"/>
    <col min="498" max="498" width="18.33203125" style="85" bestFit="1" customWidth="1"/>
    <col min="499" max="499" width="17" style="85" bestFit="1" customWidth="1"/>
    <col min="500" max="500" width="18" style="85" bestFit="1" customWidth="1"/>
    <col min="501" max="501" width="13" style="85" bestFit="1" customWidth="1"/>
    <col min="502" max="502" width="13.33203125" style="85" bestFit="1" customWidth="1"/>
    <col min="503" max="503" width="16" style="85" bestFit="1" customWidth="1"/>
    <col min="504" max="505" width="18.33203125" style="85" bestFit="1" customWidth="1"/>
    <col min="506" max="506" width="18.5546875" style="85" bestFit="1" customWidth="1"/>
    <col min="507" max="507" width="13.44140625" style="85" bestFit="1" customWidth="1"/>
    <col min="508" max="508" width="17.44140625" style="85" bestFit="1" customWidth="1"/>
    <col min="509" max="509" width="18" style="85" bestFit="1" customWidth="1"/>
    <col min="510" max="510" width="19.109375" style="85" bestFit="1" customWidth="1"/>
    <col min="511" max="511" width="17.33203125" style="85" bestFit="1" customWidth="1"/>
    <col min="512" max="512" width="14.6640625" style="85"/>
    <col min="513" max="513" width="2.6640625" style="85" customWidth="1"/>
    <col min="514" max="514" width="1.109375" style="85" customWidth="1"/>
    <col min="515" max="515" width="24.44140625" style="85" customWidth="1"/>
    <col min="516" max="516" width="13.109375" style="85" customWidth="1"/>
    <col min="517" max="517" width="7.5546875" style="85" customWidth="1"/>
    <col min="518" max="518" width="16.44140625" style="85" customWidth="1"/>
    <col min="519" max="519" width="39.33203125" style="85" customWidth="1"/>
    <col min="520" max="520" width="19.109375" style="85" customWidth="1"/>
    <col min="521" max="521" width="35.109375" style="85" customWidth="1"/>
    <col min="522" max="522" width="32.88671875" style="85" customWidth="1"/>
    <col min="523" max="523" width="17.44140625" style="85" customWidth="1"/>
    <col min="524" max="524" width="11.88671875" style="85" customWidth="1"/>
    <col min="525" max="525" width="12" style="85" customWidth="1"/>
    <col min="526" max="526" width="17.44140625" style="85" customWidth="1"/>
    <col min="527" max="528" width="11.88671875" style="85" customWidth="1"/>
    <col min="529" max="529" width="12" style="85" customWidth="1"/>
    <col min="530" max="531" width="11.88671875" style="85" customWidth="1"/>
    <col min="532" max="532" width="12.5546875" style="85" customWidth="1"/>
    <col min="533" max="533" width="11.88671875" style="85" customWidth="1"/>
    <col min="534" max="534" width="12.5546875" style="85" customWidth="1"/>
    <col min="535" max="536" width="12.6640625" style="85" customWidth="1"/>
    <col min="537" max="537" width="31.6640625" style="85" customWidth="1"/>
    <col min="538" max="538" width="36.44140625" style="85" customWidth="1"/>
    <col min="539" max="539" width="33.5546875" style="85" customWidth="1"/>
    <col min="540" max="540" width="39.33203125" style="85" customWidth="1"/>
    <col min="541" max="541" width="35.6640625" style="85" customWidth="1"/>
    <col min="542" max="542" width="35.88671875" style="85" customWidth="1"/>
    <col min="543" max="543" width="34" style="85" customWidth="1"/>
    <col min="544" max="544" width="12.6640625" style="85" customWidth="1"/>
    <col min="545" max="545" width="31.6640625" style="85" bestFit="1" customWidth="1"/>
    <col min="546" max="546" width="36.44140625" style="85" bestFit="1" customWidth="1"/>
    <col min="547" max="547" width="33.5546875" style="85" bestFit="1" customWidth="1"/>
    <col min="548" max="548" width="39.33203125" style="85" bestFit="1" customWidth="1"/>
    <col min="549" max="549" width="35.6640625" style="85" bestFit="1" customWidth="1"/>
    <col min="550" max="550" width="35.88671875" style="85" bestFit="1" customWidth="1"/>
    <col min="551" max="551" width="34" style="85" bestFit="1" customWidth="1"/>
    <col min="552" max="552" width="12.6640625" style="85" customWidth="1"/>
    <col min="553" max="553" width="31.6640625" style="85" bestFit="1" customWidth="1"/>
    <col min="554" max="554" width="36.44140625" style="85" bestFit="1" customWidth="1"/>
    <col min="555" max="555" width="33.5546875" style="85" bestFit="1" customWidth="1"/>
    <col min="556" max="556" width="39.33203125" style="85" bestFit="1" customWidth="1"/>
    <col min="557" max="557" width="35.6640625" style="85" bestFit="1" customWidth="1"/>
    <col min="558" max="558" width="35.88671875" style="85" bestFit="1" customWidth="1"/>
    <col min="559" max="559" width="34" style="85" bestFit="1" customWidth="1"/>
    <col min="560" max="560" width="12.6640625" style="85" customWidth="1"/>
    <col min="561" max="561" width="13.5546875" style="85" customWidth="1"/>
    <col min="562" max="562" width="31.6640625" style="85" bestFit="1" customWidth="1"/>
    <col min="563" max="563" width="36.44140625" style="85" bestFit="1" customWidth="1"/>
    <col min="564" max="564" width="33.5546875" style="85" bestFit="1" customWidth="1"/>
    <col min="565" max="565" width="39.33203125" style="85" bestFit="1" customWidth="1"/>
    <col min="566" max="566" width="35.6640625" style="85" bestFit="1" customWidth="1"/>
    <col min="567" max="567" width="35.88671875" style="85" bestFit="1" customWidth="1"/>
    <col min="568" max="568" width="34" style="85" bestFit="1" customWidth="1"/>
    <col min="569" max="569" width="12.6640625" style="85" customWidth="1"/>
    <col min="570" max="570" width="31.6640625" style="85" bestFit="1" customWidth="1"/>
    <col min="571" max="571" width="36.44140625" style="85" bestFit="1" customWidth="1"/>
    <col min="572" max="572" width="33.5546875" style="85" bestFit="1" customWidth="1"/>
    <col min="573" max="573" width="39.33203125" style="85" bestFit="1" customWidth="1"/>
    <col min="574" max="574" width="35.6640625" style="85" bestFit="1" customWidth="1"/>
    <col min="575" max="575" width="35.88671875" style="85" bestFit="1" customWidth="1"/>
    <col min="576" max="576" width="34" style="85" bestFit="1" customWidth="1"/>
    <col min="577" max="577" width="12.6640625" style="85" customWidth="1"/>
    <col min="578" max="578" width="31.6640625" style="85" bestFit="1" customWidth="1"/>
    <col min="579" max="579" width="36.44140625" style="85" bestFit="1" customWidth="1"/>
    <col min="580" max="580" width="33.5546875" style="85" bestFit="1" customWidth="1"/>
    <col min="581" max="581" width="39.33203125" style="85" bestFit="1" customWidth="1"/>
    <col min="582" max="582" width="35.6640625" style="85" bestFit="1" customWidth="1"/>
    <col min="583" max="583" width="35.88671875" style="85" bestFit="1" customWidth="1"/>
    <col min="584" max="584" width="34" style="85" bestFit="1" customWidth="1"/>
    <col min="585" max="586" width="12.6640625" style="85" customWidth="1"/>
    <col min="587" max="587" width="17" style="85" bestFit="1" customWidth="1"/>
    <col min="588" max="588" width="16.109375" style="85" bestFit="1" customWidth="1"/>
    <col min="589" max="590" width="16.44140625" style="85" bestFit="1" customWidth="1"/>
    <col min="591" max="591" width="20" style="85" bestFit="1" customWidth="1"/>
    <col min="592" max="592" width="20.109375" style="85" bestFit="1" customWidth="1"/>
    <col min="593" max="593" width="18.109375" style="85" bestFit="1" customWidth="1"/>
    <col min="594" max="594" width="18.33203125" style="85" bestFit="1" customWidth="1"/>
    <col min="595" max="595" width="18.109375" style="85" bestFit="1" customWidth="1"/>
    <col min="596" max="596" width="13" style="85" bestFit="1" customWidth="1"/>
    <col min="597" max="597" width="15.44140625" style="85" bestFit="1" customWidth="1"/>
    <col min="598" max="598" width="15.6640625" style="85" bestFit="1" customWidth="1"/>
    <col min="599" max="599" width="19.6640625" style="85" bestFit="1" customWidth="1"/>
    <col min="600" max="600" width="16.44140625" style="85" bestFit="1" customWidth="1"/>
    <col min="601" max="601" width="17.5546875" style="85" bestFit="1" customWidth="1"/>
    <col min="602" max="602" width="15.88671875" style="85" bestFit="1" customWidth="1"/>
    <col min="603" max="603" width="17" style="85" bestFit="1" customWidth="1"/>
    <col min="604" max="604" width="18.5546875" style="85" bestFit="1" customWidth="1"/>
    <col min="605" max="605" width="19.109375" style="85" bestFit="1" customWidth="1"/>
    <col min="606" max="606" width="17.44140625" style="85" bestFit="1" customWidth="1"/>
    <col min="607" max="607" width="19.44140625" style="85" bestFit="1" customWidth="1"/>
    <col min="608" max="608" width="20.109375" style="85" bestFit="1" customWidth="1"/>
    <col min="609" max="609" width="20.33203125" style="85" bestFit="1" customWidth="1"/>
    <col min="610" max="610" width="20.6640625" style="85" bestFit="1" customWidth="1"/>
    <col min="611" max="611" width="19.88671875" style="85" bestFit="1" customWidth="1"/>
    <col min="612" max="612" width="17.88671875" style="85" bestFit="1" customWidth="1"/>
    <col min="613" max="613" width="13.33203125" style="85" bestFit="1" customWidth="1"/>
    <col min="614" max="614" width="19.44140625" style="85" bestFit="1" customWidth="1"/>
    <col min="615" max="615" width="15.6640625" style="85" bestFit="1" customWidth="1"/>
    <col min="616" max="616" width="18.88671875" style="85" bestFit="1" customWidth="1"/>
    <col min="617" max="617" width="18.5546875" style="85" bestFit="1" customWidth="1"/>
    <col min="618" max="618" width="14.33203125" style="85" bestFit="1" customWidth="1"/>
    <col min="619" max="619" width="15.33203125" style="85" bestFit="1" customWidth="1"/>
    <col min="620" max="620" width="16.5546875" style="85" bestFit="1" customWidth="1"/>
    <col min="621" max="621" width="14.44140625" style="85" bestFit="1" customWidth="1"/>
    <col min="622" max="622" width="15.33203125" style="85" bestFit="1" customWidth="1"/>
    <col min="623" max="623" width="16.109375" style="85" bestFit="1" customWidth="1"/>
    <col min="624" max="624" width="16" style="85" bestFit="1" customWidth="1"/>
    <col min="625" max="625" width="15.33203125" style="85" bestFit="1" customWidth="1"/>
    <col min="626" max="626" width="14.109375" style="85" bestFit="1" customWidth="1"/>
    <col min="627" max="627" width="18.33203125" style="85" bestFit="1" customWidth="1"/>
    <col min="628" max="628" width="14.44140625" style="85" bestFit="1" customWidth="1"/>
    <col min="629" max="629" width="14" style="85" bestFit="1" customWidth="1"/>
    <col min="630" max="630" width="15.33203125" style="85" bestFit="1" customWidth="1"/>
    <col min="631" max="631" width="17.44140625" style="85" bestFit="1" customWidth="1"/>
    <col min="632" max="632" width="18.109375" style="85" bestFit="1" customWidth="1"/>
    <col min="633" max="633" width="18.33203125" style="85" bestFit="1" customWidth="1"/>
    <col min="634" max="634" width="17.6640625" style="85" bestFit="1" customWidth="1"/>
    <col min="635" max="635" width="17" style="85" bestFit="1" customWidth="1"/>
    <col min="636" max="636" width="15.6640625" style="85" bestFit="1" customWidth="1"/>
    <col min="637" max="637" width="12.88671875" style="85" bestFit="1" customWidth="1"/>
    <col min="638" max="638" width="14.109375" style="85" bestFit="1" customWidth="1"/>
    <col min="639" max="639" width="15.44140625" style="85" bestFit="1" customWidth="1"/>
    <col min="640" max="640" width="16.44140625" style="85" bestFit="1" customWidth="1"/>
    <col min="641" max="641" width="18.88671875" style="85" bestFit="1" customWidth="1"/>
    <col min="642" max="642" width="15" style="85" bestFit="1" customWidth="1"/>
    <col min="643" max="643" width="19.44140625" style="85" bestFit="1" customWidth="1"/>
    <col min="644" max="644" width="20.109375" style="85" bestFit="1" customWidth="1"/>
    <col min="645" max="645" width="17.6640625" style="85" bestFit="1" customWidth="1"/>
    <col min="646" max="646" width="13.44140625" style="85" bestFit="1" customWidth="1"/>
    <col min="647" max="647" width="15.5546875" style="85" bestFit="1" customWidth="1"/>
    <col min="648" max="648" width="16.88671875" style="85" bestFit="1" customWidth="1"/>
    <col min="649" max="649" width="15.5546875" style="85" bestFit="1" customWidth="1"/>
    <col min="650" max="650" width="16.44140625" style="85" bestFit="1" customWidth="1"/>
    <col min="651" max="651" width="18.88671875" style="85" bestFit="1" customWidth="1"/>
    <col min="652" max="653" width="13.44140625" style="85" bestFit="1" customWidth="1"/>
    <col min="654" max="654" width="16.109375" style="85" bestFit="1" customWidth="1"/>
    <col min="655" max="656" width="13.44140625" style="85" bestFit="1" customWidth="1"/>
    <col min="657" max="657" width="17.109375" style="85" bestFit="1" customWidth="1"/>
    <col min="658" max="658" width="14" style="85" bestFit="1" customWidth="1"/>
    <col min="659" max="659" width="17.5546875" style="85" bestFit="1" customWidth="1"/>
    <col min="660" max="660" width="14.33203125" style="85" bestFit="1" customWidth="1"/>
    <col min="661" max="661" width="17.5546875" style="85" bestFit="1" customWidth="1"/>
    <col min="662" max="662" width="17.44140625" style="85" bestFit="1" customWidth="1"/>
    <col min="663" max="663" width="19.33203125" style="85" bestFit="1" customWidth="1"/>
    <col min="664" max="664" width="14.33203125" style="85" bestFit="1" customWidth="1"/>
    <col min="665" max="665" width="18" style="85" bestFit="1" customWidth="1"/>
    <col min="666" max="666" width="17.88671875" style="85" bestFit="1" customWidth="1"/>
    <col min="667" max="667" width="18.6640625" style="85" bestFit="1" customWidth="1"/>
    <col min="668" max="668" width="15.109375" style="85" bestFit="1" customWidth="1"/>
    <col min="669" max="669" width="19.5546875" style="85" bestFit="1" customWidth="1"/>
    <col min="670" max="670" width="19.109375" style="85" bestFit="1" customWidth="1"/>
    <col min="671" max="671" width="19" style="85" bestFit="1" customWidth="1"/>
    <col min="672" max="672" width="14.6640625" style="85" bestFit="1" customWidth="1"/>
    <col min="673" max="673" width="15" style="85" bestFit="1" customWidth="1"/>
    <col min="674" max="674" width="15.6640625" style="85" bestFit="1" customWidth="1"/>
    <col min="675" max="675" width="13" style="85" bestFit="1" customWidth="1"/>
    <col min="676" max="676" width="17" style="85" bestFit="1" customWidth="1"/>
    <col min="677" max="677" width="15.5546875" style="85" bestFit="1" customWidth="1"/>
    <col min="678" max="678" width="13" style="85" bestFit="1" customWidth="1"/>
    <col min="679" max="679" width="13.44140625" style="85" bestFit="1" customWidth="1"/>
    <col min="680" max="680" width="13.33203125" style="85" bestFit="1" customWidth="1"/>
    <col min="681" max="681" width="13.44140625" style="85" bestFit="1" customWidth="1"/>
    <col min="682" max="682" width="15.5546875" style="85" bestFit="1" customWidth="1"/>
    <col min="683" max="683" width="13" style="85" bestFit="1" customWidth="1"/>
    <col min="684" max="684" width="13.44140625" style="85" bestFit="1" customWidth="1"/>
    <col min="685" max="685" width="13" style="85" bestFit="1" customWidth="1"/>
    <col min="686" max="686" width="16.109375" style="85" bestFit="1" customWidth="1"/>
    <col min="687" max="687" width="17.44140625" style="85" bestFit="1" customWidth="1"/>
    <col min="688" max="688" width="16" style="85" bestFit="1" customWidth="1"/>
    <col min="689" max="689" width="13.88671875" style="85" bestFit="1" customWidth="1"/>
    <col min="690" max="690" width="16.33203125" style="85" bestFit="1" customWidth="1"/>
    <col min="691" max="691" width="14.33203125" style="85" bestFit="1" customWidth="1"/>
    <col min="692" max="692" width="17.88671875" style="85" bestFit="1" customWidth="1"/>
    <col min="693" max="693" width="15.5546875" style="85" bestFit="1" customWidth="1"/>
    <col min="694" max="694" width="18.6640625" style="85" bestFit="1" customWidth="1"/>
    <col min="695" max="695" width="16" style="85" bestFit="1" customWidth="1"/>
    <col min="696" max="696" width="16.109375" style="85" bestFit="1" customWidth="1"/>
    <col min="697" max="697" width="15" style="85" bestFit="1" customWidth="1"/>
    <col min="698" max="698" width="18.33203125" style="85" bestFit="1" customWidth="1"/>
    <col min="699" max="699" width="16.88671875" style="85" bestFit="1" customWidth="1"/>
    <col min="700" max="700" width="14.109375" style="85" bestFit="1" customWidth="1"/>
    <col min="701" max="701" width="14.6640625" style="85" bestFit="1" customWidth="1"/>
    <col min="702" max="702" width="14.33203125" style="85" bestFit="1" customWidth="1"/>
    <col min="703" max="703" width="13.44140625" style="85" bestFit="1" customWidth="1"/>
    <col min="704" max="704" width="18" style="85" bestFit="1" customWidth="1"/>
    <col min="705" max="705" width="14.5546875" style="85" bestFit="1" customWidth="1"/>
    <col min="706" max="706" width="13.44140625" style="85" bestFit="1" customWidth="1"/>
    <col min="707" max="707" width="17.44140625" style="85" bestFit="1" customWidth="1"/>
    <col min="708" max="708" width="18.109375" style="85" bestFit="1" customWidth="1"/>
    <col min="709" max="710" width="13" style="85" bestFit="1" customWidth="1"/>
    <col min="711" max="711" width="15.5546875" style="85" bestFit="1" customWidth="1"/>
    <col min="712" max="712" width="13" style="85" bestFit="1" customWidth="1"/>
    <col min="713" max="713" width="13.44140625" style="85" bestFit="1" customWidth="1"/>
    <col min="714" max="714" width="15.109375" style="85" bestFit="1" customWidth="1"/>
    <col min="715" max="715" width="13" style="85" bestFit="1" customWidth="1"/>
    <col min="716" max="716" width="15.44140625" style="85" bestFit="1" customWidth="1"/>
    <col min="717" max="717" width="15" style="85" bestFit="1" customWidth="1"/>
    <col min="718" max="718" width="14.33203125" style="85" bestFit="1" customWidth="1"/>
    <col min="719" max="721" width="13" style="85" bestFit="1" customWidth="1"/>
    <col min="722" max="722" width="15.109375" style="85" bestFit="1" customWidth="1"/>
    <col min="723" max="723" width="13" style="85" bestFit="1" customWidth="1"/>
    <col min="724" max="724" width="14.5546875" style="85" bestFit="1" customWidth="1"/>
    <col min="725" max="725" width="17.33203125" style="85" bestFit="1" customWidth="1"/>
    <col min="726" max="726" width="13.88671875" style="85" bestFit="1" customWidth="1"/>
    <col min="727" max="727" width="13" style="85" bestFit="1" customWidth="1"/>
    <col min="728" max="728" width="15.6640625" style="85" bestFit="1" customWidth="1"/>
    <col min="729" max="729" width="13" style="85" bestFit="1" customWidth="1"/>
    <col min="730" max="730" width="14.5546875" style="85" bestFit="1" customWidth="1"/>
    <col min="731" max="731" width="17.33203125" style="85" bestFit="1" customWidth="1"/>
    <col min="732" max="732" width="17.109375" style="85" bestFit="1" customWidth="1"/>
    <col min="733" max="733" width="18" style="85" bestFit="1" customWidth="1"/>
    <col min="734" max="735" width="14.5546875" style="85" bestFit="1" customWidth="1"/>
    <col min="736" max="736" width="13" style="85" bestFit="1" customWidth="1"/>
    <col min="737" max="737" width="14.33203125" style="85" bestFit="1" customWidth="1"/>
    <col min="738" max="738" width="16.5546875" style="85" bestFit="1" customWidth="1"/>
    <col min="739" max="740" width="13" style="85" bestFit="1" customWidth="1"/>
    <col min="741" max="741" width="17.88671875" style="85" bestFit="1" customWidth="1"/>
    <col min="742" max="742" width="15.6640625" style="85" bestFit="1" customWidth="1"/>
    <col min="743" max="743" width="14.109375" style="85" bestFit="1" customWidth="1"/>
    <col min="744" max="744" width="15.109375" style="85" bestFit="1" customWidth="1"/>
    <col min="745" max="745" width="18.109375" style="85" bestFit="1" customWidth="1"/>
    <col min="746" max="746" width="16.88671875" style="85" bestFit="1" customWidth="1"/>
    <col min="747" max="747" width="13" style="85" bestFit="1" customWidth="1"/>
    <col min="748" max="748" width="17.6640625" style="85" bestFit="1" customWidth="1"/>
    <col min="749" max="749" width="12.5546875" style="85" bestFit="1" customWidth="1"/>
    <col min="750" max="750" width="18.88671875" style="85" bestFit="1" customWidth="1"/>
    <col min="751" max="751" width="19.109375" style="85" bestFit="1" customWidth="1"/>
    <col min="752" max="752" width="18.5546875" style="85" bestFit="1" customWidth="1"/>
    <col min="753" max="753" width="15.88671875" style="85" bestFit="1" customWidth="1"/>
    <col min="754" max="754" width="18.33203125" style="85" bestFit="1" customWidth="1"/>
    <col min="755" max="755" width="17" style="85" bestFit="1" customWidth="1"/>
    <col min="756" max="756" width="18" style="85" bestFit="1" customWidth="1"/>
    <col min="757" max="757" width="13" style="85" bestFit="1" customWidth="1"/>
    <col min="758" max="758" width="13.33203125" style="85" bestFit="1" customWidth="1"/>
    <col min="759" max="759" width="16" style="85" bestFit="1" customWidth="1"/>
    <col min="760" max="761" width="18.33203125" style="85" bestFit="1" customWidth="1"/>
    <col min="762" max="762" width="18.5546875" style="85" bestFit="1" customWidth="1"/>
    <col min="763" max="763" width="13.44140625" style="85" bestFit="1" customWidth="1"/>
    <col min="764" max="764" width="17.44140625" style="85" bestFit="1" customWidth="1"/>
    <col min="765" max="765" width="18" style="85" bestFit="1" customWidth="1"/>
    <col min="766" max="766" width="19.109375" style="85" bestFit="1" customWidth="1"/>
    <col min="767" max="767" width="17.33203125" style="85" bestFit="1" customWidth="1"/>
    <col min="768" max="768" width="14.6640625" style="85"/>
    <col min="769" max="769" width="2.6640625" style="85" customWidth="1"/>
    <col min="770" max="770" width="1.109375" style="85" customWidth="1"/>
    <col min="771" max="771" width="24.44140625" style="85" customWidth="1"/>
    <col min="772" max="772" width="13.109375" style="85" customWidth="1"/>
    <col min="773" max="773" width="7.5546875" style="85" customWidth="1"/>
    <col min="774" max="774" width="16.44140625" style="85" customWidth="1"/>
    <col min="775" max="775" width="39.33203125" style="85" customWidth="1"/>
    <col min="776" max="776" width="19.109375" style="85" customWidth="1"/>
    <col min="777" max="777" width="35.109375" style="85" customWidth="1"/>
    <col min="778" max="778" width="32.88671875" style="85" customWidth="1"/>
    <col min="779" max="779" width="17.44140625" style="85" customWidth="1"/>
    <col min="780" max="780" width="11.88671875" style="85" customWidth="1"/>
    <col min="781" max="781" width="12" style="85" customWidth="1"/>
    <col min="782" max="782" width="17.44140625" style="85" customWidth="1"/>
    <col min="783" max="784" width="11.88671875" style="85" customWidth="1"/>
    <col min="785" max="785" width="12" style="85" customWidth="1"/>
    <col min="786" max="787" width="11.88671875" style="85" customWidth="1"/>
    <col min="788" max="788" width="12.5546875" style="85" customWidth="1"/>
    <col min="789" max="789" width="11.88671875" style="85" customWidth="1"/>
    <col min="790" max="790" width="12.5546875" style="85" customWidth="1"/>
    <col min="791" max="792" width="12.6640625" style="85" customWidth="1"/>
    <col min="793" max="793" width="31.6640625" style="85" customWidth="1"/>
    <col min="794" max="794" width="36.44140625" style="85" customWidth="1"/>
    <col min="795" max="795" width="33.5546875" style="85" customWidth="1"/>
    <col min="796" max="796" width="39.33203125" style="85" customWidth="1"/>
    <col min="797" max="797" width="35.6640625" style="85" customWidth="1"/>
    <col min="798" max="798" width="35.88671875" style="85" customWidth="1"/>
    <col min="799" max="799" width="34" style="85" customWidth="1"/>
    <col min="800" max="800" width="12.6640625" style="85" customWidth="1"/>
    <col min="801" max="801" width="31.6640625" style="85" bestFit="1" customWidth="1"/>
    <col min="802" max="802" width="36.44140625" style="85" bestFit="1" customWidth="1"/>
    <col min="803" max="803" width="33.5546875" style="85" bestFit="1" customWidth="1"/>
    <col min="804" max="804" width="39.33203125" style="85" bestFit="1" customWidth="1"/>
    <col min="805" max="805" width="35.6640625" style="85" bestFit="1" customWidth="1"/>
    <col min="806" max="806" width="35.88671875" style="85" bestFit="1" customWidth="1"/>
    <col min="807" max="807" width="34" style="85" bestFit="1" customWidth="1"/>
    <col min="808" max="808" width="12.6640625" style="85" customWidth="1"/>
    <col min="809" max="809" width="31.6640625" style="85" bestFit="1" customWidth="1"/>
    <col min="810" max="810" width="36.44140625" style="85" bestFit="1" customWidth="1"/>
    <col min="811" max="811" width="33.5546875" style="85" bestFit="1" customWidth="1"/>
    <col min="812" max="812" width="39.33203125" style="85" bestFit="1" customWidth="1"/>
    <col min="813" max="813" width="35.6640625" style="85" bestFit="1" customWidth="1"/>
    <col min="814" max="814" width="35.88671875" style="85" bestFit="1" customWidth="1"/>
    <col min="815" max="815" width="34" style="85" bestFit="1" customWidth="1"/>
    <col min="816" max="816" width="12.6640625" style="85" customWidth="1"/>
    <col min="817" max="817" width="13.5546875" style="85" customWidth="1"/>
    <col min="818" max="818" width="31.6640625" style="85" bestFit="1" customWidth="1"/>
    <col min="819" max="819" width="36.44140625" style="85" bestFit="1" customWidth="1"/>
    <col min="820" max="820" width="33.5546875" style="85" bestFit="1" customWidth="1"/>
    <col min="821" max="821" width="39.33203125" style="85" bestFit="1" customWidth="1"/>
    <col min="822" max="822" width="35.6640625" style="85" bestFit="1" customWidth="1"/>
    <col min="823" max="823" width="35.88671875" style="85" bestFit="1" customWidth="1"/>
    <col min="824" max="824" width="34" style="85" bestFit="1" customWidth="1"/>
    <col min="825" max="825" width="12.6640625" style="85" customWidth="1"/>
    <col min="826" max="826" width="31.6640625" style="85" bestFit="1" customWidth="1"/>
    <col min="827" max="827" width="36.44140625" style="85" bestFit="1" customWidth="1"/>
    <col min="828" max="828" width="33.5546875" style="85" bestFit="1" customWidth="1"/>
    <col min="829" max="829" width="39.33203125" style="85" bestFit="1" customWidth="1"/>
    <col min="830" max="830" width="35.6640625" style="85" bestFit="1" customWidth="1"/>
    <col min="831" max="831" width="35.88671875" style="85" bestFit="1" customWidth="1"/>
    <col min="832" max="832" width="34" style="85" bestFit="1" customWidth="1"/>
    <col min="833" max="833" width="12.6640625" style="85" customWidth="1"/>
    <col min="834" max="834" width="31.6640625" style="85" bestFit="1" customWidth="1"/>
    <col min="835" max="835" width="36.44140625" style="85" bestFit="1" customWidth="1"/>
    <col min="836" max="836" width="33.5546875" style="85" bestFit="1" customWidth="1"/>
    <col min="837" max="837" width="39.33203125" style="85" bestFit="1" customWidth="1"/>
    <col min="838" max="838" width="35.6640625" style="85" bestFit="1" customWidth="1"/>
    <col min="839" max="839" width="35.88671875" style="85" bestFit="1" customWidth="1"/>
    <col min="840" max="840" width="34" style="85" bestFit="1" customWidth="1"/>
    <col min="841" max="842" width="12.6640625" style="85" customWidth="1"/>
    <col min="843" max="843" width="17" style="85" bestFit="1" customWidth="1"/>
    <col min="844" max="844" width="16.109375" style="85" bestFit="1" customWidth="1"/>
    <col min="845" max="846" width="16.44140625" style="85" bestFit="1" customWidth="1"/>
    <col min="847" max="847" width="20" style="85" bestFit="1" customWidth="1"/>
    <col min="848" max="848" width="20.109375" style="85" bestFit="1" customWidth="1"/>
    <col min="849" max="849" width="18.109375" style="85" bestFit="1" customWidth="1"/>
    <col min="850" max="850" width="18.33203125" style="85" bestFit="1" customWidth="1"/>
    <col min="851" max="851" width="18.109375" style="85" bestFit="1" customWidth="1"/>
    <col min="852" max="852" width="13" style="85" bestFit="1" customWidth="1"/>
    <col min="853" max="853" width="15.44140625" style="85" bestFit="1" customWidth="1"/>
    <col min="854" max="854" width="15.6640625" style="85" bestFit="1" customWidth="1"/>
    <col min="855" max="855" width="19.6640625" style="85" bestFit="1" customWidth="1"/>
    <col min="856" max="856" width="16.44140625" style="85" bestFit="1" customWidth="1"/>
    <col min="857" max="857" width="17.5546875" style="85" bestFit="1" customWidth="1"/>
    <col min="858" max="858" width="15.88671875" style="85" bestFit="1" customWidth="1"/>
    <col min="859" max="859" width="17" style="85" bestFit="1" customWidth="1"/>
    <col min="860" max="860" width="18.5546875" style="85" bestFit="1" customWidth="1"/>
    <col min="861" max="861" width="19.109375" style="85" bestFit="1" customWidth="1"/>
    <col min="862" max="862" width="17.44140625" style="85" bestFit="1" customWidth="1"/>
    <col min="863" max="863" width="19.44140625" style="85" bestFit="1" customWidth="1"/>
    <col min="864" max="864" width="20.109375" style="85" bestFit="1" customWidth="1"/>
    <col min="865" max="865" width="20.33203125" style="85" bestFit="1" customWidth="1"/>
    <col min="866" max="866" width="20.6640625" style="85" bestFit="1" customWidth="1"/>
    <col min="867" max="867" width="19.88671875" style="85" bestFit="1" customWidth="1"/>
    <col min="868" max="868" width="17.88671875" style="85" bestFit="1" customWidth="1"/>
    <col min="869" max="869" width="13.33203125" style="85" bestFit="1" customWidth="1"/>
    <col min="870" max="870" width="19.44140625" style="85" bestFit="1" customWidth="1"/>
    <col min="871" max="871" width="15.6640625" style="85" bestFit="1" customWidth="1"/>
    <col min="872" max="872" width="18.88671875" style="85" bestFit="1" customWidth="1"/>
    <col min="873" max="873" width="18.5546875" style="85" bestFit="1" customWidth="1"/>
    <col min="874" max="874" width="14.33203125" style="85" bestFit="1" customWidth="1"/>
    <col min="875" max="875" width="15.33203125" style="85" bestFit="1" customWidth="1"/>
    <col min="876" max="876" width="16.5546875" style="85" bestFit="1" customWidth="1"/>
    <col min="877" max="877" width="14.44140625" style="85" bestFit="1" customWidth="1"/>
    <col min="878" max="878" width="15.33203125" style="85" bestFit="1" customWidth="1"/>
    <col min="879" max="879" width="16.109375" style="85" bestFit="1" customWidth="1"/>
    <col min="880" max="880" width="16" style="85" bestFit="1" customWidth="1"/>
    <col min="881" max="881" width="15.33203125" style="85" bestFit="1" customWidth="1"/>
    <col min="882" max="882" width="14.109375" style="85" bestFit="1" customWidth="1"/>
    <col min="883" max="883" width="18.33203125" style="85" bestFit="1" customWidth="1"/>
    <col min="884" max="884" width="14.44140625" style="85" bestFit="1" customWidth="1"/>
    <col min="885" max="885" width="14" style="85" bestFit="1" customWidth="1"/>
    <col min="886" max="886" width="15.33203125" style="85" bestFit="1" customWidth="1"/>
    <col min="887" max="887" width="17.44140625" style="85" bestFit="1" customWidth="1"/>
    <col min="888" max="888" width="18.109375" style="85" bestFit="1" customWidth="1"/>
    <col min="889" max="889" width="18.33203125" style="85" bestFit="1" customWidth="1"/>
    <col min="890" max="890" width="17.6640625" style="85" bestFit="1" customWidth="1"/>
    <col min="891" max="891" width="17" style="85" bestFit="1" customWidth="1"/>
    <col min="892" max="892" width="15.6640625" style="85" bestFit="1" customWidth="1"/>
    <col min="893" max="893" width="12.88671875" style="85" bestFit="1" customWidth="1"/>
    <col min="894" max="894" width="14.109375" style="85" bestFit="1" customWidth="1"/>
    <col min="895" max="895" width="15.44140625" style="85" bestFit="1" customWidth="1"/>
    <col min="896" max="896" width="16.44140625" style="85" bestFit="1" customWidth="1"/>
    <col min="897" max="897" width="18.88671875" style="85" bestFit="1" customWidth="1"/>
    <col min="898" max="898" width="15" style="85" bestFit="1" customWidth="1"/>
    <col min="899" max="899" width="19.44140625" style="85" bestFit="1" customWidth="1"/>
    <col min="900" max="900" width="20.109375" style="85" bestFit="1" customWidth="1"/>
    <col min="901" max="901" width="17.6640625" style="85" bestFit="1" customWidth="1"/>
    <col min="902" max="902" width="13.44140625" style="85" bestFit="1" customWidth="1"/>
    <col min="903" max="903" width="15.5546875" style="85" bestFit="1" customWidth="1"/>
    <col min="904" max="904" width="16.88671875" style="85" bestFit="1" customWidth="1"/>
    <col min="905" max="905" width="15.5546875" style="85" bestFit="1" customWidth="1"/>
    <col min="906" max="906" width="16.44140625" style="85" bestFit="1" customWidth="1"/>
    <col min="907" max="907" width="18.88671875" style="85" bestFit="1" customWidth="1"/>
    <col min="908" max="909" width="13.44140625" style="85" bestFit="1" customWidth="1"/>
    <col min="910" max="910" width="16.109375" style="85" bestFit="1" customWidth="1"/>
    <col min="911" max="912" width="13.44140625" style="85" bestFit="1" customWidth="1"/>
    <col min="913" max="913" width="17.109375" style="85" bestFit="1" customWidth="1"/>
    <col min="914" max="914" width="14" style="85" bestFit="1" customWidth="1"/>
    <col min="915" max="915" width="17.5546875" style="85" bestFit="1" customWidth="1"/>
    <col min="916" max="916" width="14.33203125" style="85" bestFit="1" customWidth="1"/>
    <col min="917" max="917" width="17.5546875" style="85" bestFit="1" customWidth="1"/>
    <col min="918" max="918" width="17.44140625" style="85" bestFit="1" customWidth="1"/>
    <col min="919" max="919" width="19.33203125" style="85" bestFit="1" customWidth="1"/>
    <col min="920" max="920" width="14.33203125" style="85" bestFit="1" customWidth="1"/>
    <col min="921" max="921" width="18" style="85" bestFit="1" customWidth="1"/>
    <col min="922" max="922" width="17.88671875" style="85" bestFit="1" customWidth="1"/>
    <col min="923" max="923" width="18.6640625" style="85" bestFit="1" customWidth="1"/>
    <col min="924" max="924" width="15.109375" style="85" bestFit="1" customWidth="1"/>
    <col min="925" max="925" width="19.5546875" style="85" bestFit="1" customWidth="1"/>
    <col min="926" max="926" width="19.109375" style="85" bestFit="1" customWidth="1"/>
    <col min="927" max="927" width="19" style="85" bestFit="1" customWidth="1"/>
    <col min="928" max="928" width="14.6640625" style="85" bestFit="1" customWidth="1"/>
    <col min="929" max="929" width="15" style="85" bestFit="1" customWidth="1"/>
    <col min="930" max="930" width="15.6640625" style="85" bestFit="1" customWidth="1"/>
    <col min="931" max="931" width="13" style="85" bestFit="1" customWidth="1"/>
    <col min="932" max="932" width="17" style="85" bestFit="1" customWidth="1"/>
    <col min="933" max="933" width="15.5546875" style="85" bestFit="1" customWidth="1"/>
    <col min="934" max="934" width="13" style="85" bestFit="1" customWidth="1"/>
    <col min="935" max="935" width="13.44140625" style="85" bestFit="1" customWidth="1"/>
    <col min="936" max="936" width="13.33203125" style="85" bestFit="1" customWidth="1"/>
    <col min="937" max="937" width="13.44140625" style="85" bestFit="1" customWidth="1"/>
    <col min="938" max="938" width="15.5546875" style="85" bestFit="1" customWidth="1"/>
    <col min="939" max="939" width="13" style="85" bestFit="1" customWidth="1"/>
    <col min="940" max="940" width="13.44140625" style="85" bestFit="1" customWidth="1"/>
    <col min="941" max="941" width="13" style="85" bestFit="1" customWidth="1"/>
    <col min="942" max="942" width="16.109375" style="85" bestFit="1" customWidth="1"/>
    <col min="943" max="943" width="17.44140625" style="85" bestFit="1" customWidth="1"/>
    <col min="944" max="944" width="16" style="85" bestFit="1" customWidth="1"/>
    <col min="945" max="945" width="13.88671875" style="85" bestFit="1" customWidth="1"/>
    <col min="946" max="946" width="16.33203125" style="85" bestFit="1" customWidth="1"/>
    <col min="947" max="947" width="14.33203125" style="85" bestFit="1" customWidth="1"/>
    <col min="948" max="948" width="17.88671875" style="85" bestFit="1" customWidth="1"/>
    <col min="949" max="949" width="15.5546875" style="85" bestFit="1" customWidth="1"/>
    <col min="950" max="950" width="18.6640625" style="85" bestFit="1" customWidth="1"/>
    <col min="951" max="951" width="16" style="85" bestFit="1" customWidth="1"/>
    <col min="952" max="952" width="16.109375" style="85" bestFit="1" customWidth="1"/>
    <col min="953" max="953" width="15" style="85" bestFit="1" customWidth="1"/>
    <col min="954" max="954" width="18.33203125" style="85" bestFit="1" customWidth="1"/>
    <col min="955" max="955" width="16.88671875" style="85" bestFit="1" customWidth="1"/>
    <col min="956" max="956" width="14.109375" style="85" bestFit="1" customWidth="1"/>
    <col min="957" max="957" width="14.6640625" style="85" bestFit="1" customWidth="1"/>
    <col min="958" max="958" width="14.33203125" style="85" bestFit="1" customWidth="1"/>
    <col min="959" max="959" width="13.44140625" style="85" bestFit="1" customWidth="1"/>
    <col min="960" max="960" width="18" style="85" bestFit="1" customWidth="1"/>
    <col min="961" max="961" width="14.5546875" style="85" bestFit="1" customWidth="1"/>
    <col min="962" max="962" width="13.44140625" style="85" bestFit="1" customWidth="1"/>
    <col min="963" max="963" width="17.44140625" style="85" bestFit="1" customWidth="1"/>
    <col min="964" max="964" width="18.109375" style="85" bestFit="1" customWidth="1"/>
    <col min="965" max="966" width="13" style="85" bestFit="1" customWidth="1"/>
    <col min="967" max="967" width="15.5546875" style="85" bestFit="1" customWidth="1"/>
    <col min="968" max="968" width="13" style="85" bestFit="1" customWidth="1"/>
    <col min="969" max="969" width="13.44140625" style="85" bestFit="1" customWidth="1"/>
    <col min="970" max="970" width="15.109375" style="85" bestFit="1" customWidth="1"/>
    <col min="971" max="971" width="13" style="85" bestFit="1" customWidth="1"/>
    <col min="972" max="972" width="15.44140625" style="85" bestFit="1" customWidth="1"/>
    <col min="973" max="973" width="15" style="85" bestFit="1" customWidth="1"/>
    <col min="974" max="974" width="14.33203125" style="85" bestFit="1" customWidth="1"/>
    <col min="975" max="977" width="13" style="85" bestFit="1" customWidth="1"/>
    <col min="978" max="978" width="15.109375" style="85" bestFit="1" customWidth="1"/>
    <col min="979" max="979" width="13" style="85" bestFit="1" customWidth="1"/>
    <col min="980" max="980" width="14.5546875" style="85" bestFit="1" customWidth="1"/>
    <col min="981" max="981" width="17.33203125" style="85" bestFit="1" customWidth="1"/>
    <col min="982" max="982" width="13.88671875" style="85" bestFit="1" customWidth="1"/>
    <col min="983" max="983" width="13" style="85" bestFit="1" customWidth="1"/>
    <col min="984" max="984" width="15.6640625" style="85" bestFit="1" customWidth="1"/>
    <col min="985" max="985" width="13" style="85" bestFit="1" customWidth="1"/>
    <col min="986" max="986" width="14.5546875" style="85" bestFit="1" customWidth="1"/>
    <col min="987" max="987" width="17.33203125" style="85" bestFit="1" customWidth="1"/>
    <col min="988" max="988" width="17.109375" style="85" bestFit="1" customWidth="1"/>
    <col min="989" max="989" width="18" style="85" bestFit="1" customWidth="1"/>
    <col min="990" max="991" width="14.5546875" style="85" bestFit="1" customWidth="1"/>
    <col min="992" max="992" width="13" style="85" bestFit="1" customWidth="1"/>
    <col min="993" max="993" width="14.33203125" style="85" bestFit="1" customWidth="1"/>
    <col min="994" max="994" width="16.5546875" style="85" bestFit="1" customWidth="1"/>
    <col min="995" max="996" width="13" style="85" bestFit="1" customWidth="1"/>
    <col min="997" max="997" width="17.88671875" style="85" bestFit="1" customWidth="1"/>
    <col min="998" max="998" width="15.6640625" style="85" bestFit="1" customWidth="1"/>
    <col min="999" max="999" width="14.109375" style="85" bestFit="1" customWidth="1"/>
    <col min="1000" max="1000" width="15.109375" style="85" bestFit="1" customWidth="1"/>
    <col min="1001" max="1001" width="18.109375" style="85" bestFit="1" customWidth="1"/>
    <col min="1002" max="1002" width="16.88671875" style="85" bestFit="1" customWidth="1"/>
    <col min="1003" max="1003" width="13" style="85" bestFit="1" customWidth="1"/>
    <col min="1004" max="1004" width="17.6640625" style="85" bestFit="1" customWidth="1"/>
    <col min="1005" max="1005" width="12.5546875" style="85" bestFit="1" customWidth="1"/>
    <col min="1006" max="1006" width="18.88671875" style="85" bestFit="1" customWidth="1"/>
    <col min="1007" max="1007" width="19.109375" style="85" bestFit="1" customWidth="1"/>
    <col min="1008" max="1008" width="18.5546875" style="85" bestFit="1" customWidth="1"/>
    <col min="1009" max="1009" width="15.88671875" style="85" bestFit="1" customWidth="1"/>
    <col min="1010" max="1010" width="18.33203125" style="85" bestFit="1" customWidth="1"/>
    <col min="1011" max="1011" width="17" style="85" bestFit="1" customWidth="1"/>
    <col min="1012" max="1012" width="18" style="85" bestFit="1" customWidth="1"/>
    <col min="1013" max="1013" width="13" style="85" bestFit="1" customWidth="1"/>
    <col min="1014" max="1014" width="13.33203125" style="85" bestFit="1" customWidth="1"/>
    <col min="1015" max="1015" width="16" style="85" bestFit="1" customWidth="1"/>
    <col min="1016" max="1017" width="18.33203125" style="85" bestFit="1" customWidth="1"/>
    <col min="1018" max="1018" width="18.5546875" style="85" bestFit="1" customWidth="1"/>
    <col min="1019" max="1019" width="13.44140625" style="85" bestFit="1" customWidth="1"/>
    <col min="1020" max="1020" width="17.44140625" style="85" bestFit="1" customWidth="1"/>
    <col min="1021" max="1021" width="18" style="85" bestFit="1" customWidth="1"/>
    <col min="1022" max="1022" width="19.109375" style="85" bestFit="1" customWidth="1"/>
    <col min="1023" max="1023" width="17.33203125" style="85" bestFit="1" customWidth="1"/>
    <col min="1024" max="1024" width="14.6640625" style="85"/>
    <col min="1025" max="1025" width="2.6640625" style="85" customWidth="1"/>
    <col min="1026" max="1026" width="1.109375" style="85" customWidth="1"/>
    <col min="1027" max="1027" width="24.44140625" style="85" customWidth="1"/>
    <col min="1028" max="1028" width="13.109375" style="85" customWidth="1"/>
    <col min="1029" max="1029" width="7.5546875" style="85" customWidth="1"/>
    <col min="1030" max="1030" width="16.44140625" style="85" customWidth="1"/>
    <col min="1031" max="1031" width="39.33203125" style="85" customWidth="1"/>
    <col min="1032" max="1032" width="19.109375" style="85" customWidth="1"/>
    <col min="1033" max="1033" width="35.109375" style="85" customWidth="1"/>
    <col min="1034" max="1034" width="32.88671875" style="85" customWidth="1"/>
    <col min="1035" max="1035" width="17.44140625" style="85" customWidth="1"/>
    <col min="1036" max="1036" width="11.88671875" style="85" customWidth="1"/>
    <col min="1037" max="1037" width="12" style="85" customWidth="1"/>
    <col min="1038" max="1038" width="17.44140625" style="85" customWidth="1"/>
    <col min="1039" max="1040" width="11.88671875" style="85" customWidth="1"/>
    <col min="1041" max="1041" width="12" style="85" customWidth="1"/>
    <col min="1042" max="1043" width="11.88671875" style="85" customWidth="1"/>
    <col min="1044" max="1044" width="12.5546875" style="85" customWidth="1"/>
    <col min="1045" max="1045" width="11.88671875" style="85" customWidth="1"/>
    <col min="1046" max="1046" width="12.5546875" style="85" customWidth="1"/>
    <col min="1047" max="1048" width="12.6640625" style="85" customWidth="1"/>
    <col min="1049" max="1049" width="31.6640625" style="85" customWidth="1"/>
    <col min="1050" max="1050" width="36.44140625" style="85" customWidth="1"/>
    <col min="1051" max="1051" width="33.5546875" style="85" customWidth="1"/>
    <col min="1052" max="1052" width="39.33203125" style="85" customWidth="1"/>
    <col min="1053" max="1053" width="35.6640625" style="85" customWidth="1"/>
    <col min="1054" max="1054" width="35.88671875" style="85" customWidth="1"/>
    <col min="1055" max="1055" width="34" style="85" customWidth="1"/>
    <col min="1056" max="1056" width="12.6640625" style="85" customWidth="1"/>
    <col min="1057" max="1057" width="31.6640625" style="85" bestFit="1" customWidth="1"/>
    <col min="1058" max="1058" width="36.44140625" style="85" bestFit="1" customWidth="1"/>
    <col min="1059" max="1059" width="33.5546875" style="85" bestFit="1" customWidth="1"/>
    <col min="1060" max="1060" width="39.33203125" style="85" bestFit="1" customWidth="1"/>
    <col min="1061" max="1061" width="35.6640625" style="85" bestFit="1" customWidth="1"/>
    <col min="1062" max="1062" width="35.88671875" style="85" bestFit="1" customWidth="1"/>
    <col min="1063" max="1063" width="34" style="85" bestFit="1" customWidth="1"/>
    <col min="1064" max="1064" width="12.6640625" style="85" customWidth="1"/>
    <col min="1065" max="1065" width="31.6640625" style="85" bestFit="1" customWidth="1"/>
    <col min="1066" max="1066" width="36.44140625" style="85" bestFit="1" customWidth="1"/>
    <col min="1067" max="1067" width="33.5546875" style="85" bestFit="1" customWidth="1"/>
    <col min="1068" max="1068" width="39.33203125" style="85" bestFit="1" customWidth="1"/>
    <col min="1069" max="1069" width="35.6640625" style="85" bestFit="1" customWidth="1"/>
    <col min="1070" max="1070" width="35.88671875" style="85" bestFit="1" customWidth="1"/>
    <col min="1071" max="1071" width="34" style="85" bestFit="1" customWidth="1"/>
    <col min="1072" max="1072" width="12.6640625" style="85" customWidth="1"/>
    <col min="1073" max="1073" width="13.5546875" style="85" customWidth="1"/>
    <col min="1074" max="1074" width="31.6640625" style="85" bestFit="1" customWidth="1"/>
    <col min="1075" max="1075" width="36.44140625" style="85" bestFit="1" customWidth="1"/>
    <col min="1076" max="1076" width="33.5546875" style="85" bestFit="1" customWidth="1"/>
    <col min="1077" max="1077" width="39.33203125" style="85" bestFit="1" customWidth="1"/>
    <col min="1078" max="1078" width="35.6640625" style="85" bestFit="1" customWidth="1"/>
    <col min="1079" max="1079" width="35.88671875" style="85" bestFit="1" customWidth="1"/>
    <col min="1080" max="1080" width="34" style="85" bestFit="1" customWidth="1"/>
    <col min="1081" max="1081" width="12.6640625" style="85" customWidth="1"/>
    <col min="1082" max="1082" width="31.6640625" style="85" bestFit="1" customWidth="1"/>
    <col min="1083" max="1083" width="36.44140625" style="85" bestFit="1" customWidth="1"/>
    <col min="1084" max="1084" width="33.5546875" style="85" bestFit="1" customWidth="1"/>
    <col min="1085" max="1085" width="39.33203125" style="85" bestFit="1" customWidth="1"/>
    <col min="1086" max="1086" width="35.6640625" style="85" bestFit="1" customWidth="1"/>
    <col min="1087" max="1087" width="35.88671875" style="85" bestFit="1" customWidth="1"/>
    <col min="1088" max="1088" width="34" style="85" bestFit="1" customWidth="1"/>
    <col min="1089" max="1089" width="12.6640625" style="85" customWidth="1"/>
    <col min="1090" max="1090" width="31.6640625" style="85" bestFit="1" customWidth="1"/>
    <col min="1091" max="1091" width="36.44140625" style="85" bestFit="1" customWidth="1"/>
    <col min="1092" max="1092" width="33.5546875" style="85" bestFit="1" customWidth="1"/>
    <col min="1093" max="1093" width="39.33203125" style="85" bestFit="1" customWidth="1"/>
    <col min="1094" max="1094" width="35.6640625" style="85" bestFit="1" customWidth="1"/>
    <col min="1095" max="1095" width="35.88671875" style="85" bestFit="1" customWidth="1"/>
    <col min="1096" max="1096" width="34" style="85" bestFit="1" customWidth="1"/>
    <col min="1097" max="1098" width="12.6640625" style="85" customWidth="1"/>
    <col min="1099" max="1099" width="17" style="85" bestFit="1" customWidth="1"/>
    <col min="1100" max="1100" width="16.109375" style="85" bestFit="1" customWidth="1"/>
    <col min="1101" max="1102" width="16.44140625" style="85" bestFit="1" customWidth="1"/>
    <col min="1103" max="1103" width="20" style="85" bestFit="1" customWidth="1"/>
    <col min="1104" max="1104" width="20.109375" style="85" bestFit="1" customWidth="1"/>
    <col min="1105" max="1105" width="18.109375" style="85" bestFit="1" customWidth="1"/>
    <col min="1106" max="1106" width="18.33203125" style="85" bestFit="1" customWidth="1"/>
    <col min="1107" max="1107" width="18.109375" style="85" bestFit="1" customWidth="1"/>
    <col min="1108" max="1108" width="13" style="85" bestFit="1" customWidth="1"/>
    <col min="1109" max="1109" width="15.44140625" style="85" bestFit="1" customWidth="1"/>
    <col min="1110" max="1110" width="15.6640625" style="85" bestFit="1" customWidth="1"/>
    <col min="1111" max="1111" width="19.6640625" style="85" bestFit="1" customWidth="1"/>
    <col min="1112" max="1112" width="16.44140625" style="85" bestFit="1" customWidth="1"/>
    <col min="1113" max="1113" width="17.5546875" style="85" bestFit="1" customWidth="1"/>
    <col min="1114" max="1114" width="15.88671875" style="85" bestFit="1" customWidth="1"/>
    <col min="1115" max="1115" width="17" style="85" bestFit="1" customWidth="1"/>
    <col min="1116" max="1116" width="18.5546875" style="85" bestFit="1" customWidth="1"/>
    <col min="1117" max="1117" width="19.109375" style="85" bestFit="1" customWidth="1"/>
    <col min="1118" max="1118" width="17.44140625" style="85" bestFit="1" customWidth="1"/>
    <col min="1119" max="1119" width="19.44140625" style="85" bestFit="1" customWidth="1"/>
    <col min="1120" max="1120" width="20.109375" style="85" bestFit="1" customWidth="1"/>
    <col min="1121" max="1121" width="20.33203125" style="85" bestFit="1" customWidth="1"/>
    <col min="1122" max="1122" width="20.6640625" style="85" bestFit="1" customWidth="1"/>
    <col min="1123" max="1123" width="19.88671875" style="85" bestFit="1" customWidth="1"/>
    <col min="1124" max="1124" width="17.88671875" style="85" bestFit="1" customWidth="1"/>
    <col min="1125" max="1125" width="13.33203125" style="85" bestFit="1" customWidth="1"/>
    <col min="1126" max="1126" width="19.44140625" style="85" bestFit="1" customWidth="1"/>
    <col min="1127" max="1127" width="15.6640625" style="85" bestFit="1" customWidth="1"/>
    <col min="1128" max="1128" width="18.88671875" style="85" bestFit="1" customWidth="1"/>
    <col min="1129" max="1129" width="18.5546875" style="85" bestFit="1" customWidth="1"/>
    <col min="1130" max="1130" width="14.33203125" style="85" bestFit="1" customWidth="1"/>
    <col min="1131" max="1131" width="15.33203125" style="85" bestFit="1" customWidth="1"/>
    <col min="1132" max="1132" width="16.5546875" style="85" bestFit="1" customWidth="1"/>
    <col min="1133" max="1133" width="14.44140625" style="85" bestFit="1" customWidth="1"/>
    <col min="1134" max="1134" width="15.33203125" style="85" bestFit="1" customWidth="1"/>
    <col min="1135" max="1135" width="16.109375" style="85" bestFit="1" customWidth="1"/>
    <col min="1136" max="1136" width="16" style="85" bestFit="1" customWidth="1"/>
    <col min="1137" max="1137" width="15.33203125" style="85" bestFit="1" customWidth="1"/>
    <col min="1138" max="1138" width="14.109375" style="85" bestFit="1" customWidth="1"/>
    <col min="1139" max="1139" width="18.33203125" style="85" bestFit="1" customWidth="1"/>
    <col min="1140" max="1140" width="14.44140625" style="85" bestFit="1" customWidth="1"/>
    <col min="1141" max="1141" width="14" style="85" bestFit="1" customWidth="1"/>
    <col min="1142" max="1142" width="15.33203125" style="85" bestFit="1" customWidth="1"/>
    <col min="1143" max="1143" width="17.44140625" style="85" bestFit="1" customWidth="1"/>
    <col min="1144" max="1144" width="18.109375" style="85" bestFit="1" customWidth="1"/>
    <col min="1145" max="1145" width="18.33203125" style="85" bestFit="1" customWidth="1"/>
    <col min="1146" max="1146" width="17.6640625" style="85" bestFit="1" customWidth="1"/>
    <col min="1147" max="1147" width="17" style="85" bestFit="1" customWidth="1"/>
    <col min="1148" max="1148" width="15.6640625" style="85" bestFit="1" customWidth="1"/>
    <col min="1149" max="1149" width="12.88671875" style="85" bestFit="1" customWidth="1"/>
    <col min="1150" max="1150" width="14.109375" style="85" bestFit="1" customWidth="1"/>
    <col min="1151" max="1151" width="15.44140625" style="85" bestFit="1" customWidth="1"/>
    <col min="1152" max="1152" width="16.44140625" style="85" bestFit="1" customWidth="1"/>
    <col min="1153" max="1153" width="18.88671875" style="85" bestFit="1" customWidth="1"/>
    <col min="1154" max="1154" width="15" style="85" bestFit="1" customWidth="1"/>
    <col min="1155" max="1155" width="19.44140625" style="85" bestFit="1" customWidth="1"/>
    <col min="1156" max="1156" width="20.109375" style="85" bestFit="1" customWidth="1"/>
    <col min="1157" max="1157" width="17.6640625" style="85" bestFit="1" customWidth="1"/>
    <col min="1158" max="1158" width="13.44140625" style="85" bestFit="1" customWidth="1"/>
    <col min="1159" max="1159" width="15.5546875" style="85" bestFit="1" customWidth="1"/>
    <col min="1160" max="1160" width="16.88671875" style="85" bestFit="1" customWidth="1"/>
    <col min="1161" max="1161" width="15.5546875" style="85" bestFit="1" customWidth="1"/>
    <col min="1162" max="1162" width="16.44140625" style="85" bestFit="1" customWidth="1"/>
    <col min="1163" max="1163" width="18.88671875" style="85" bestFit="1" customWidth="1"/>
    <col min="1164" max="1165" width="13.44140625" style="85" bestFit="1" customWidth="1"/>
    <col min="1166" max="1166" width="16.109375" style="85" bestFit="1" customWidth="1"/>
    <col min="1167" max="1168" width="13.44140625" style="85" bestFit="1" customWidth="1"/>
    <col min="1169" max="1169" width="17.109375" style="85" bestFit="1" customWidth="1"/>
    <col min="1170" max="1170" width="14" style="85" bestFit="1" customWidth="1"/>
    <col min="1171" max="1171" width="17.5546875" style="85" bestFit="1" customWidth="1"/>
    <col min="1172" max="1172" width="14.33203125" style="85" bestFit="1" customWidth="1"/>
    <col min="1173" max="1173" width="17.5546875" style="85" bestFit="1" customWidth="1"/>
    <col min="1174" max="1174" width="17.44140625" style="85" bestFit="1" customWidth="1"/>
    <col min="1175" max="1175" width="19.33203125" style="85" bestFit="1" customWidth="1"/>
    <col min="1176" max="1176" width="14.33203125" style="85" bestFit="1" customWidth="1"/>
    <col min="1177" max="1177" width="18" style="85" bestFit="1" customWidth="1"/>
    <col min="1178" max="1178" width="17.88671875" style="85" bestFit="1" customWidth="1"/>
    <col min="1179" max="1179" width="18.6640625" style="85" bestFit="1" customWidth="1"/>
    <col min="1180" max="1180" width="15.109375" style="85" bestFit="1" customWidth="1"/>
    <col min="1181" max="1181" width="19.5546875" style="85" bestFit="1" customWidth="1"/>
    <col min="1182" max="1182" width="19.109375" style="85" bestFit="1" customWidth="1"/>
    <col min="1183" max="1183" width="19" style="85" bestFit="1" customWidth="1"/>
    <col min="1184" max="1184" width="14.6640625" style="85" bestFit="1" customWidth="1"/>
    <col min="1185" max="1185" width="15" style="85" bestFit="1" customWidth="1"/>
    <col min="1186" max="1186" width="15.6640625" style="85" bestFit="1" customWidth="1"/>
    <col min="1187" max="1187" width="13" style="85" bestFit="1" customWidth="1"/>
    <col min="1188" max="1188" width="17" style="85" bestFit="1" customWidth="1"/>
    <col min="1189" max="1189" width="15.5546875" style="85" bestFit="1" customWidth="1"/>
    <col min="1190" max="1190" width="13" style="85" bestFit="1" customWidth="1"/>
    <col min="1191" max="1191" width="13.44140625" style="85" bestFit="1" customWidth="1"/>
    <col min="1192" max="1192" width="13.33203125" style="85" bestFit="1" customWidth="1"/>
    <col min="1193" max="1193" width="13.44140625" style="85" bestFit="1" customWidth="1"/>
    <col min="1194" max="1194" width="15.5546875" style="85" bestFit="1" customWidth="1"/>
    <col min="1195" max="1195" width="13" style="85" bestFit="1" customWidth="1"/>
    <col min="1196" max="1196" width="13.44140625" style="85" bestFit="1" customWidth="1"/>
    <col min="1197" max="1197" width="13" style="85" bestFit="1" customWidth="1"/>
    <col min="1198" max="1198" width="16.109375" style="85" bestFit="1" customWidth="1"/>
    <col min="1199" max="1199" width="17.44140625" style="85" bestFit="1" customWidth="1"/>
    <col min="1200" max="1200" width="16" style="85" bestFit="1" customWidth="1"/>
    <col min="1201" max="1201" width="13.88671875" style="85" bestFit="1" customWidth="1"/>
    <col min="1202" max="1202" width="16.33203125" style="85" bestFit="1" customWidth="1"/>
    <col min="1203" max="1203" width="14.33203125" style="85" bestFit="1" customWidth="1"/>
    <col min="1204" max="1204" width="17.88671875" style="85" bestFit="1" customWidth="1"/>
    <col min="1205" max="1205" width="15.5546875" style="85" bestFit="1" customWidth="1"/>
    <col min="1206" max="1206" width="18.6640625" style="85" bestFit="1" customWidth="1"/>
    <col min="1207" max="1207" width="16" style="85" bestFit="1" customWidth="1"/>
    <col min="1208" max="1208" width="16.109375" style="85" bestFit="1" customWidth="1"/>
    <col min="1209" max="1209" width="15" style="85" bestFit="1" customWidth="1"/>
    <col min="1210" max="1210" width="18.33203125" style="85" bestFit="1" customWidth="1"/>
    <col min="1211" max="1211" width="16.88671875" style="85" bestFit="1" customWidth="1"/>
    <col min="1212" max="1212" width="14.109375" style="85" bestFit="1" customWidth="1"/>
    <col min="1213" max="1213" width="14.6640625" style="85" bestFit="1" customWidth="1"/>
    <col min="1214" max="1214" width="14.33203125" style="85" bestFit="1" customWidth="1"/>
    <col min="1215" max="1215" width="13.44140625" style="85" bestFit="1" customWidth="1"/>
    <col min="1216" max="1216" width="18" style="85" bestFit="1" customWidth="1"/>
    <col min="1217" max="1217" width="14.5546875" style="85" bestFit="1" customWidth="1"/>
    <col min="1218" max="1218" width="13.44140625" style="85" bestFit="1" customWidth="1"/>
    <col min="1219" max="1219" width="17.44140625" style="85" bestFit="1" customWidth="1"/>
    <col min="1220" max="1220" width="18.109375" style="85" bestFit="1" customWidth="1"/>
    <col min="1221" max="1222" width="13" style="85" bestFit="1" customWidth="1"/>
    <col min="1223" max="1223" width="15.5546875" style="85" bestFit="1" customWidth="1"/>
    <col min="1224" max="1224" width="13" style="85" bestFit="1" customWidth="1"/>
    <col min="1225" max="1225" width="13.44140625" style="85" bestFit="1" customWidth="1"/>
    <col min="1226" max="1226" width="15.109375" style="85" bestFit="1" customWidth="1"/>
    <col min="1227" max="1227" width="13" style="85" bestFit="1" customWidth="1"/>
    <col min="1228" max="1228" width="15.44140625" style="85" bestFit="1" customWidth="1"/>
    <col min="1229" max="1229" width="15" style="85" bestFit="1" customWidth="1"/>
    <col min="1230" max="1230" width="14.33203125" style="85" bestFit="1" customWidth="1"/>
    <col min="1231" max="1233" width="13" style="85" bestFit="1" customWidth="1"/>
    <col min="1234" max="1234" width="15.109375" style="85" bestFit="1" customWidth="1"/>
    <col min="1235" max="1235" width="13" style="85" bestFit="1" customWidth="1"/>
    <col min="1236" max="1236" width="14.5546875" style="85" bestFit="1" customWidth="1"/>
    <col min="1237" max="1237" width="17.33203125" style="85" bestFit="1" customWidth="1"/>
    <col min="1238" max="1238" width="13.88671875" style="85" bestFit="1" customWidth="1"/>
    <col min="1239" max="1239" width="13" style="85" bestFit="1" customWidth="1"/>
    <col min="1240" max="1240" width="15.6640625" style="85" bestFit="1" customWidth="1"/>
    <col min="1241" max="1241" width="13" style="85" bestFit="1" customWidth="1"/>
    <col min="1242" max="1242" width="14.5546875" style="85" bestFit="1" customWidth="1"/>
    <col min="1243" max="1243" width="17.33203125" style="85" bestFit="1" customWidth="1"/>
    <col min="1244" max="1244" width="17.109375" style="85" bestFit="1" customWidth="1"/>
    <col min="1245" max="1245" width="18" style="85" bestFit="1" customWidth="1"/>
    <col min="1246" max="1247" width="14.5546875" style="85" bestFit="1" customWidth="1"/>
    <col min="1248" max="1248" width="13" style="85" bestFit="1" customWidth="1"/>
    <col min="1249" max="1249" width="14.33203125" style="85" bestFit="1" customWidth="1"/>
    <col min="1250" max="1250" width="16.5546875" style="85" bestFit="1" customWidth="1"/>
    <col min="1251" max="1252" width="13" style="85" bestFit="1" customWidth="1"/>
    <col min="1253" max="1253" width="17.88671875" style="85" bestFit="1" customWidth="1"/>
    <col min="1254" max="1254" width="15.6640625" style="85" bestFit="1" customWidth="1"/>
    <col min="1255" max="1255" width="14.109375" style="85" bestFit="1" customWidth="1"/>
    <col min="1256" max="1256" width="15.109375" style="85" bestFit="1" customWidth="1"/>
    <col min="1257" max="1257" width="18.109375" style="85" bestFit="1" customWidth="1"/>
    <col min="1258" max="1258" width="16.88671875" style="85" bestFit="1" customWidth="1"/>
    <col min="1259" max="1259" width="13" style="85" bestFit="1" customWidth="1"/>
    <col min="1260" max="1260" width="17.6640625" style="85" bestFit="1" customWidth="1"/>
    <col min="1261" max="1261" width="12.5546875" style="85" bestFit="1" customWidth="1"/>
    <col min="1262" max="1262" width="18.88671875" style="85" bestFit="1" customWidth="1"/>
    <col min="1263" max="1263" width="19.109375" style="85" bestFit="1" customWidth="1"/>
    <col min="1264" max="1264" width="18.5546875" style="85" bestFit="1" customWidth="1"/>
    <col min="1265" max="1265" width="15.88671875" style="85" bestFit="1" customWidth="1"/>
    <col min="1266" max="1266" width="18.33203125" style="85" bestFit="1" customWidth="1"/>
    <col min="1267" max="1267" width="17" style="85" bestFit="1" customWidth="1"/>
    <col min="1268" max="1268" width="18" style="85" bestFit="1" customWidth="1"/>
    <col min="1269" max="1269" width="13" style="85" bestFit="1" customWidth="1"/>
    <col min="1270" max="1270" width="13.33203125" style="85" bestFit="1" customWidth="1"/>
    <col min="1271" max="1271" width="16" style="85" bestFit="1" customWidth="1"/>
    <col min="1272" max="1273" width="18.33203125" style="85" bestFit="1" customWidth="1"/>
    <col min="1274" max="1274" width="18.5546875" style="85" bestFit="1" customWidth="1"/>
    <col min="1275" max="1275" width="13.44140625" style="85" bestFit="1" customWidth="1"/>
    <col min="1276" max="1276" width="17.44140625" style="85" bestFit="1" customWidth="1"/>
    <col min="1277" max="1277" width="18" style="85" bestFit="1" customWidth="1"/>
    <col min="1278" max="1278" width="19.109375" style="85" bestFit="1" customWidth="1"/>
    <col min="1279" max="1279" width="17.33203125" style="85" bestFit="1" customWidth="1"/>
    <col min="1280" max="1280" width="14.6640625" style="85"/>
    <col min="1281" max="1281" width="2.6640625" style="85" customWidth="1"/>
    <col min="1282" max="1282" width="1.109375" style="85" customWidth="1"/>
    <col min="1283" max="1283" width="24.44140625" style="85" customWidth="1"/>
    <col min="1284" max="1284" width="13.109375" style="85" customWidth="1"/>
    <col min="1285" max="1285" width="7.5546875" style="85" customWidth="1"/>
    <col min="1286" max="1286" width="16.44140625" style="85" customWidth="1"/>
    <col min="1287" max="1287" width="39.33203125" style="85" customWidth="1"/>
    <col min="1288" max="1288" width="19.109375" style="85" customWidth="1"/>
    <col min="1289" max="1289" width="35.109375" style="85" customWidth="1"/>
    <col min="1290" max="1290" width="32.88671875" style="85" customWidth="1"/>
    <col min="1291" max="1291" width="17.44140625" style="85" customWidth="1"/>
    <col min="1292" max="1292" width="11.88671875" style="85" customWidth="1"/>
    <col min="1293" max="1293" width="12" style="85" customWidth="1"/>
    <col min="1294" max="1294" width="17.44140625" style="85" customWidth="1"/>
    <col min="1295" max="1296" width="11.88671875" style="85" customWidth="1"/>
    <col min="1297" max="1297" width="12" style="85" customWidth="1"/>
    <col min="1298" max="1299" width="11.88671875" style="85" customWidth="1"/>
    <col min="1300" max="1300" width="12.5546875" style="85" customWidth="1"/>
    <col min="1301" max="1301" width="11.88671875" style="85" customWidth="1"/>
    <col min="1302" max="1302" width="12.5546875" style="85" customWidth="1"/>
    <col min="1303" max="1304" width="12.6640625" style="85" customWidth="1"/>
    <col min="1305" max="1305" width="31.6640625" style="85" customWidth="1"/>
    <col min="1306" max="1306" width="36.44140625" style="85" customWidth="1"/>
    <col min="1307" max="1307" width="33.5546875" style="85" customWidth="1"/>
    <col min="1308" max="1308" width="39.33203125" style="85" customWidth="1"/>
    <col min="1309" max="1309" width="35.6640625" style="85" customWidth="1"/>
    <col min="1310" max="1310" width="35.88671875" style="85" customWidth="1"/>
    <col min="1311" max="1311" width="34" style="85" customWidth="1"/>
    <col min="1312" max="1312" width="12.6640625" style="85" customWidth="1"/>
    <col min="1313" max="1313" width="31.6640625" style="85" bestFit="1" customWidth="1"/>
    <col min="1314" max="1314" width="36.44140625" style="85" bestFit="1" customWidth="1"/>
    <col min="1315" max="1315" width="33.5546875" style="85" bestFit="1" customWidth="1"/>
    <col min="1316" max="1316" width="39.33203125" style="85" bestFit="1" customWidth="1"/>
    <col min="1317" max="1317" width="35.6640625" style="85" bestFit="1" customWidth="1"/>
    <col min="1318" max="1318" width="35.88671875" style="85" bestFit="1" customWidth="1"/>
    <col min="1319" max="1319" width="34" style="85" bestFit="1" customWidth="1"/>
    <col min="1320" max="1320" width="12.6640625" style="85" customWidth="1"/>
    <col min="1321" max="1321" width="31.6640625" style="85" bestFit="1" customWidth="1"/>
    <col min="1322" max="1322" width="36.44140625" style="85" bestFit="1" customWidth="1"/>
    <col min="1323" max="1323" width="33.5546875" style="85" bestFit="1" customWidth="1"/>
    <col min="1324" max="1324" width="39.33203125" style="85" bestFit="1" customWidth="1"/>
    <col min="1325" max="1325" width="35.6640625" style="85" bestFit="1" customWidth="1"/>
    <col min="1326" max="1326" width="35.88671875" style="85" bestFit="1" customWidth="1"/>
    <col min="1327" max="1327" width="34" style="85" bestFit="1" customWidth="1"/>
    <col min="1328" max="1328" width="12.6640625" style="85" customWidth="1"/>
    <col min="1329" max="1329" width="13.5546875" style="85" customWidth="1"/>
    <col min="1330" max="1330" width="31.6640625" style="85" bestFit="1" customWidth="1"/>
    <col min="1331" max="1331" width="36.44140625" style="85" bestFit="1" customWidth="1"/>
    <col min="1332" max="1332" width="33.5546875" style="85" bestFit="1" customWidth="1"/>
    <col min="1333" max="1333" width="39.33203125" style="85" bestFit="1" customWidth="1"/>
    <col min="1334" max="1334" width="35.6640625" style="85" bestFit="1" customWidth="1"/>
    <col min="1335" max="1335" width="35.88671875" style="85" bestFit="1" customWidth="1"/>
    <col min="1336" max="1336" width="34" style="85" bestFit="1" customWidth="1"/>
    <col min="1337" max="1337" width="12.6640625" style="85" customWidth="1"/>
    <col min="1338" max="1338" width="31.6640625" style="85" bestFit="1" customWidth="1"/>
    <col min="1339" max="1339" width="36.44140625" style="85" bestFit="1" customWidth="1"/>
    <col min="1340" max="1340" width="33.5546875" style="85" bestFit="1" customWidth="1"/>
    <col min="1341" max="1341" width="39.33203125" style="85" bestFit="1" customWidth="1"/>
    <col min="1342" max="1342" width="35.6640625" style="85" bestFit="1" customWidth="1"/>
    <col min="1343" max="1343" width="35.88671875" style="85" bestFit="1" customWidth="1"/>
    <col min="1344" max="1344" width="34" style="85" bestFit="1" customWidth="1"/>
    <col min="1345" max="1345" width="12.6640625" style="85" customWidth="1"/>
    <col min="1346" max="1346" width="31.6640625" style="85" bestFit="1" customWidth="1"/>
    <col min="1347" max="1347" width="36.44140625" style="85" bestFit="1" customWidth="1"/>
    <col min="1348" max="1348" width="33.5546875" style="85" bestFit="1" customWidth="1"/>
    <col min="1349" max="1349" width="39.33203125" style="85" bestFit="1" customWidth="1"/>
    <col min="1350" max="1350" width="35.6640625" style="85" bestFit="1" customWidth="1"/>
    <col min="1351" max="1351" width="35.88671875" style="85" bestFit="1" customWidth="1"/>
    <col min="1352" max="1352" width="34" style="85" bestFit="1" customWidth="1"/>
    <col min="1353" max="1354" width="12.6640625" style="85" customWidth="1"/>
    <col min="1355" max="1355" width="17" style="85" bestFit="1" customWidth="1"/>
    <col min="1356" max="1356" width="16.109375" style="85" bestFit="1" customWidth="1"/>
    <col min="1357" max="1358" width="16.44140625" style="85" bestFit="1" customWidth="1"/>
    <col min="1359" max="1359" width="20" style="85" bestFit="1" customWidth="1"/>
    <col min="1360" max="1360" width="20.109375" style="85" bestFit="1" customWidth="1"/>
    <col min="1361" max="1361" width="18.109375" style="85" bestFit="1" customWidth="1"/>
    <col min="1362" max="1362" width="18.33203125" style="85" bestFit="1" customWidth="1"/>
    <col min="1363" max="1363" width="18.109375" style="85" bestFit="1" customWidth="1"/>
    <col min="1364" max="1364" width="13" style="85" bestFit="1" customWidth="1"/>
    <col min="1365" max="1365" width="15.44140625" style="85" bestFit="1" customWidth="1"/>
    <col min="1366" max="1366" width="15.6640625" style="85" bestFit="1" customWidth="1"/>
    <col min="1367" max="1367" width="19.6640625" style="85" bestFit="1" customWidth="1"/>
    <col min="1368" max="1368" width="16.44140625" style="85" bestFit="1" customWidth="1"/>
    <col min="1369" max="1369" width="17.5546875" style="85" bestFit="1" customWidth="1"/>
    <col min="1370" max="1370" width="15.88671875" style="85" bestFit="1" customWidth="1"/>
    <col min="1371" max="1371" width="17" style="85" bestFit="1" customWidth="1"/>
    <col min="1372" max="1372" width="18.5546875" style="85" bestFit="1" customWidth="1"/>
    <col min="1373" max="1373" width="19.109375" style="85" bestFit="1" customWidth="1"/>
    <col min="1374" max="1374" width="17.44140625" style="85" bestFit="1" customWidth="1"/>
    <col min="1375" max="1375" width="19.44140625" style="85" bestFit="1" customWidth="1"/>
    <col min="1376" max="1376" width="20.109375" style="85" bestFit="1" customWidth="1"/>
    <col min="1377" max="1377" width="20.33203125" style="85" bestFit="1" customWidth="1"/>
    <col min="1378" max="1378" width="20.6640625" style="85" bestFit="1" customWidth="1"/>
    <col min="1379" max="1379" width="19.88671875" style="85" bestFit="1" customWidth="1"/>
    <col min="1380" max="1380" width="17.88671875" style="85" bestFit="1" customWidth="1"/>
    <col min="1381" max="1381" width="13.33203125" style="85" bestFit="1" customWidth="1"/>
    <col min="1382" max="1382" width="19.44140625" style="85" bestFit="1" customWidth="1"/>
    <col min="1383" max="1383" width="15.6640625" style="85" bestFit="1" customWidth="1"/>
    <col min="1384" max="1384" width="18.88671875" style="85" bestFit="1" customWidth="1"/>
    <col min="1385" max="1385" width="18.5546875" style="85" bestFit="1" customWidth="1"/>
    <col min="1386" max="1386" width="14.33203125" style="85" bestFit="1" customWidth="1"/>
    <col min="1387" max="1387" width="15.33203125" style="85" bestFit="1" customWidth="1"/>
    <col min="1388" max="1388" width="16.5546875" style="85" bestFit="1" customWidth="1"/>
    <col min="1389" max="1389" width="14.44140625" style="85" bestFit="1" customWidth="1"/>
    <col min="1390" max="1390" width="15.33203125" style="85" bestFit="1" customWidth="1"/>
    <col min="1391" max="1391" width="16.109375" style="85" bestFit="1" customWidth="1"/>
    <col min="1392" max="1392" width="16" style="85" bestFit="1" customWidth="1"/>
    <col min="1393" max="1393" width="15.33203125" style="85" bestFit="1" customWidth="1"/>
    <col min="1394" max="1394" width="14.109375" style="85" bestFit="1" customWidth="1"/>
    <col min="1395" max="1395" width="18.33203125" style="85" bestFit="1" customWidth="1"/>
    <col min="1396" max="1396" width="14.44140625" style="85" bestFit="1" customWidth="1"/>
    <col min="1397" max="1397" width="14" style="85" bestFit="1" customWidth="1"/>
    <col min="1398" max="1398" width="15.33203125" style="85" bestFit="1" customWidth="1"/>
    <col min="1399" max="1399" width="17.44140625" style="85" bestFit="1" customWidth="1"/>
    <col min="1400" max="1400" width="18.109375" style="85" bestFit="1" customWidth="1"/>
    <col min="1401" max="1401" width="18.33203125" style="85" bestFit="1" customWidth="1"/>
    <col min="1402" max="1402" width="17.6640625" style="85" bestFit="1" customWidth="1"/>
    <col min="1403" max="1403" width="17" style="85" bestFit="1" customWidth="1"/>
    <col min="1404" max="1404" width="15.6640625" style="85" bestFit="1" customWidth="1"/>
    <col min="1405" max="1405" width="12.88671875" style="85" bestFit="1" customWidth="1"/>
    <col min="1406" max="1406" width="14.109375" style="85" bestFit="1" customWidth="1"/>
    <col min="1407" max="1407" width="15.44140625" style="85" bestFit="1" customWidth="1"/>
    <col min="1408" max="1408" width="16.44140625" style="85" bestFit="1" customWidth="1"/>
    <col min="1409" max="1409" width="18.88671875" style="85" bestFit="1" customWidth="1"/>
    <col min="1410" max="1410" width="15" style="85" bestFit="1" customWidth="1"/>
    <col min="1411" max="1411" width="19.44140625" style="85" bestFit="1" customWidth="1"/>
    <col min="1412" max="1412" width="20.109375" style="85" bestFit="1" customWidth="1"/>
    <col min="1413" max="1413" width="17.6640625" style="85" bestFit="1" customWidth="1"/>
    <col min="1414" max="1414" width="13.44140625" style="85" bestFit="1" customWidth="1"/>
    <col min="1415" max="1415" width="15.5546875" style="85" bestFit="1" customWidth="1"/>
    <col min="1416" max="1416" width="16.88671875" style="85" bestFit="1" customWidth="1"/>
    <col min="1417" max="1417" width="15.5546875" style="85" bestFit="1" customWidth="1"/>
    <col min="1418" max="1418" width="16.44140625" style="85" bestFit="1" customWidth="1"/>
    <col min="1419" max="1419" width="18.88671875" style="85" bestFit="1" customWidth="1"/>
    <col min="1420" max="1421" width="13.44140625" style="85" bestFit="1" customWidth="1"/>
    <col min="1422" max="1422" width="16.109375" style="85" bestFit="1" customWidth="1"/>
    <col min="1423" max="1424" width="13.44140625" style="85" bestFit="1" customWidth="1"/>
    <col min="1425" max="1425" width="17.109375" style="85" bestFit="1" customWidth="1"/>
    <col min="1426" max="1426" width="14" style="85" bestFit="1" customWidth="1"/>
    <col min="1427" max="1427" width="17.5546875" style="85" bestFit="1" customWidth="1"/>
    <col min="1428" max="1428" width="14.33203125" style="85" bestFit="1" customWidth="1"/>
    <col min="1429" max="1429" width="17.5546875" style="85" bestFit="1" customWidth="1"/>
    <col min="1430" max="1430" width="17.44140625" style="85" bestFit="1" customWidth="1"/>
    <col min="1431" max="1431" width="19.33203125" style="85" bestFit="1" customWidth="1"/>
    <col min="1432" max="1432" width="14.33203125" style="85" bestFit="1" customWidth="1"/>
    <col min="1433" max="1433" width="18" style="85" bestFit="1" customWidth="1"/>
    <col min="1434" max="1434" width="17.88671875" style="85" bestFit="1" customWidth="1"/>
    <col min="1435" max="1435" width="18.6640625" style="85" bestFit="1" customWidth="1"/>
    <col min="1436" max="1436" width="15.109375" style="85" bestFit="1" customWidth="1"/>
    <col min="1437" max="1437" width="19.5546875" style="85" bestFit="1" customWidth="1"/>
    <col min="1438" max="1438" width="19.109375" style="85" bestFit="1" customWidth="1"/>
    <col min="1439" max="1439" width="19" style="85" bestFit="1" customWidth="1"/>
    <col min="1440" max="1440" width="14.6640625" style="85" bestFit="1" customWidth="1"/>
    <col min="1441" max="1441" width="15" style="85" bestFit="1" customWidth="1"/>
    <col min="1442" max="1442" width="15.6640625" style="85" bestFit="1" customWidth="1"/>
    <col min="1443" max="1443" width="13" style="85" bestFit="1" customWidth="1"/>
    <col min="1444" max="1444" width="17" style="85" bestFit="1" customWidth="1"/>
    <col min="1445" max="1445" width="15.5546875" style="85" bestFit="1" customWidth="1"/>
    <col min="1446" max="1446" width="13" style="85" bestFit="1" customWidth="1"/>
    <col min="1447" max="1447" width="13.44140625" style="85" bestFit="1" customWidth="1"/>
    <col min="1448" max="1448" width="13.33203125" style="85" bestFit="1" customWidth="1"/>
    <col min="1449" max="1449" width="13.44140625" style="85" bestFit="1" customWidth="1"/>
    <col min="1450" max="1450" width="15.5546875" style="85" bestFit="1" customWidth="1"/>
    <col min="1451" max="1451" width="13" style="85" bestFit="1" customWidth="1"/>
    <col min="1452" max="1452" width="13.44140625" style="85" bestFit="1" customWidth="1"/>
    <col min="1453" max="1453" width="13" style="85" bestFit="1" customWidth="1"/>
    <col min="1454" max="1454" width="16.109375" style="85" bestFit="1" customWidth="1"/>
    <col min="1455" max="1455" width="17.44140625" style="85" bestFit="1" customWidth="1"/>
    <col min="1456" max="1456" width="16" style="85" bestFit="1" customWidth="1"/>
    <col min="1457" max="1457" width="13.88671875" style="85" bestFit="1" customWidth="1"/>
    <col min="1458" max="1458" width="16.33203125" style="85" bestFit="1" customWidth="1"/>
    <col min="1459" max="1459" width="14.33203125" style="85" bestFit="1" customWidth="1"/>
    <col min="1460" max="1460" width="17.88671875" style="85" bestFit="1" customWidth="1"/>
    <col min="1461" max="1461" width="15.5546875" style="85" bestFit="1" customWidth="1"/>
    <col min="1462" max="1462" width="18.6640625" style="85" bestFit="1" customWidth="1"/>
    <col min="1463" max="1463" width="16" style="85" bestFit="1" customWidth="1"/>
    <col min="1464" max="1464" width="16.109375" style="85" bestFit="1" customWidth="1"/>
    <col min="1465" max="1465" width="15" style="85" bestFit="1" customWidth="1"/>
    <col min="1466" max="1466" width="18.33203125" style="85" bestFit="1" customWidth="1"/>
    <col min="1467" max="1467" width="16.88671875" style="85" bestFit="1" customWidth="1"/>
    <col min="1468" max="1468" width="14.109375" style="85" bestFit="1" customWidth="1"/>
    <col min="1469" max="1469" width="14.6640625" style="85" bestFit="1" customWidth="1"/>
    <col min="1470" max="1470" width="14.33203125" style="85" bestFit="1" customWidth="1"/>
    <col min="1471" max="1471" width="13.44140625" style="85" bestFit="1" customWidth="1"/>
    <col min="1472" max="1472" width="18" style="85" bestFit="1" customWidth="1"/>
    <col min="1473" max="1473" width="14.5546875" style="85" bestFit="1" customWidth="1"/>
    <col min="1474" max="1474" width="13.44140625" style="85" bestFit="1" customWidth="1"/>
    <col min="1475" max="1475" width="17.44140625" style="85" bestFit="1" customWidth="1"/>
    <col min="1476" max="1476" width="18.109375" style="85" bestFit="1" customWidth="1"/>
    <col min="1477" max="1478" width="13" style="85" bestFit="1" customWidth="1"/>
    <col min="1479" max="1479" width="15.5546875" style="85" bestFit="1" customWidth="1"/>
    <col min="1480" max="1480" width="13" style="85" bestFit="1" customWidth="1"/>
    <col min="1481" max="1481" width="13.44140625" style="85" bestFit="1" customWidth="1"/>
    <col min="1482" max="1482" width="15.109375" style="85" bestFit="1" customWidth="1"/>
    <col min="1483" max="1483" width="13" style="85" bestFit="1" customWidth="1"/>
    <col min="1484" max="1484" width="15.44140625" style="85" bestFit="1" customWidth="1"/>
    <col min="1485" max="1485" width="15" style="85" bestFit="1" customWidth="1"/>
    <col min="1486" max="1486" width="14.33203125" style="85" bestFit="1" customWidth="1"/>
    <col min="1487" max="1489" width="13" style="85" bestFit="1" customWidth="1"/>
    <col min="1490" max="1490" width="15.109375" style="85" bestFit="1" customWidth="1"/>
    <col min="1491" max="1491" width="13" style="85" bestFit="1" customWidth="1"/>
    <col min="1492" max="1492" width="14.5546875" style="85" bestFit="1" customWidth="1"/>
    <col min="1493" max="1493" width="17.33203125" style="85" bestFit="1" customWidth="1"/>
    <col min="1494" max="1494" width="13.88671875" style="85" bestFit="1" customWidth="1"/>
    <col min="1495" max="1495" width="13" style="85" bestFit="1" customWidth="1"/>
    <col min="1496" max="1496" width="15.6640625" style="85" bestFit="1" customWidth="1"/>
    <col min="1497" max="1497" width="13" style="85" bestFit="1" customWidth="1"/>
    <col min="1498" max="1498" width="14.5546875" style="85" bestFit="1" customWidth="1"/>
    <col min="1499" max="1499" width="17.33203125" style="85" bestFit="1" customWidth="1"/>
    <col min="1500" max="1500" width="17.109375" style="85" bestFit="1" customWidth="1"/>
    <col min="1501" max="1501" width="18" style="85" bestFit="1" customWidth="1"/>
    <col min="1502" max="1503" width="14.5546875" style="85" bestFit="1" customWidth="1"/>
    <col min="1504" max="1504" width="13" style="85" bestFit="1" customWidth="1"/>
    <col min="1505" max="1505" width="14.33203125" style="85" bestFit="1" customWidth="1"/>
    <col min="1506" max="1506" width="16.5546875" style="85" bestFit="1" customWidth="1"/>
    <col min="1507" max="1508" width="13" style="85" bestFit="1" customWidth="1"/>
    <col min="1509" max="1509" width="17.88671875" style="85" bestFit="1" customWidth="1"/>
    <col min="1510" max="1510" width="15.6640625" style="85" bestFit="1" customWidth="1"/>
    <col min="1511" max="1511" width="14.109375" style="85" bestFit="1" customWidth="1"/>
    <col min="1512" max="1512" width="15.109375" style="85" bestFit="1" customWidth="1"/>
    <col min="1513" max="1513" width="18.109375" style="85" bestFit="1" customWidth="1"/>
    <col min="1514" max="1514" width="16.88671875" style="85" bestFit="1" customWidth="1"/>
    <col min="1515" max="1515" width="13" style="85" bestFit="1" customWidth="1"/>
    <col min="1516" max="1516" width="17.6640625" style="85" bestFit="1" customWidth="1"/>
    <col min="1517" max="1517" width="12.5546875" style="85" bestFit="1" customWidth="1"/>
    <col min="1518" max="1518" width="18.88671875" style="85" bestFit="1" customWidth="1"/>
    <col min="1519" max="1519" width="19.109375" style="85" bestFit="1" customWidth="1"/>
    <col min="1520" max="1520" width="18.5546875" style="85" bestFit="1" customWidth="1"/>
    <col min="1521" max="1521" width="15.88671875" style="85" bestFit="1" customWidth="1"/>
    <col min="1522" max="1522" width="18.33203125" style="85" bestFit="1" customWidth="1"/>
    <col min="1523" max="1523" width="17" style="85" bestFit="1" customWidth="1"/>
    <col min="1524" max="1524" width="18" style="85" bestFit="1" customWidth="1"/>
    <col min="1525" max="1525" width="13" style="85" bestFit="1" customWidth="1"/>
    <col min="1526" max="1526" width="13.33203125" style="85" bestFit="1" customWidth="1"/>
    <col min="1527" max="1527" width="16" style="85" bestFit="1" customWidth="1"/>
    <col min="1528" max="1529" width="18.33203125" style="85" bestFit="1" customWidth="1"/>
    <col min="1530" max="1530" width="18.5546875" style="85" bestFit="1" customWidth="1"/>
    <col min="1531" max="1531" width="13.44140625" style="85" bestFit="1" customWidth="1"/>
    <col min="1532" max="1532" width="17.44140625" style="85" bestFit="1" customWidth="1"/>
    <col min="1533" max="1533" width="18" style="85" bestFit="1" customWidth="1"/>
    <col min="1534" max="1534" width="19.109375" style="85" bestFit="1" customWidth="1"/>
    <col min="1535" max="1535" width="17.33203125" style="85" bestFit="1" customWidth="1"/>
    <col min="1536" max="1536" width="14.6640625" style="85"/>
    <col min="1537" max="1537" width="2.6640625" style="85" customWidth="1"/>
    <col min="1538" max="1538" width="1.109375" style="85" customWidth="1"/>
    <col min="1539" max="1539" width="24.44140625" style="85" customWidth="1"/>
    <col min="1540" max="1540" width="13.109375" style="85" customWidth="1"/>
    <col min="1541" max="1541" width="7.5546875" style="85" customWidth="1"/>
    <col min="1542" max="1542" width="16.44140625" style="85" customWidth="1"/>
    <col min="1543" max="1543" width="39.33203125" style="85" customWidth="1"/>
    <col min="1544" max="1544" width="19.109375" style="85" customWidth="1"/>
    <col min="1545" max="1545" width="35.109375" style="85" customWidth="1"/>
    <col min="1546" max="1546" width="32.88671875" style="85" customWidth="1"/>
    <col min="1547" max="1547" width="17.44140625" style="85" customWidth="1"/>
    <col min="1548" max="1548" width="11.88671875" style="85" customWidth="1"/>
    <col min="1549" max="1549" width="12" style="85" customWidth="1"/>
    <col min="1550" max="1550" width="17.44140625" style="85" customWidth="1"/>
    <col min="1551" max="1552" width="11.88671875" style="85" customWidth="1"/>
    <col min="1553" max="1553" width="12" style="85" customWidth="1"/>
    <col min="1554" max="1555" width="11.88671875" style="85" customWidth="1"/>
    <col min="1556" max="1556" width="12.5546875" style="85" customWidth="1"/>
    <col min="1557" max="1557" width="11.88671875" style="85" customWidth="1"/>
    <col min="1558" max="1558" width="12.5546875" style="85" customWidth="1"/>
    <col min="1559" max="1560" width="12.6640625" style="85" customWidth="1"/>
    <col min="1561" max="1561" width="31.6640625" style="85" customWidth="1"/>
    <col min="1562" max="1562" width="36.44140625" style="85" customWidth="1"/>
    <col min="1563" max="1563" width="33.5546875" style="85" customWidth="1"/>
    <col min="1564" max="1564" width="39.33203125" style="85" customWidth="1"/>
    <col min="1565" max="1565" width="35.6640625" style="85" customWidth="1"/>
    <col min="1566" max="1566" width="35.88671875" style="85" customWidth="1"/>
    <col min="1567" max="1567" width="34" style="85" customWidth="1"/>
    <col min="1568" max="1568" width="12.6640625" style="85" customWidth="1"/>
    <col min="1569" max="1569" width="31.6640625" style="85" bestFit="1" customWidth="1"/>
    <col min="1570" max="1570" width="36.44140625" style="85" bestFit="1" customWidth="1"/>
    <col min="1571" max="1571" width="33.5546875" style="85" bestFit="1" customWidth="1"/>
    <col min="1572" max="1572" width="39.33203125" style="85" bestFit="1" customWidth="1"/>
    <col min="1573" max="1573" width="35.6640625" style="85" bestFit="1" customWidth="1"/>
    <col min="1574" max="1574" width="35.88671875" style="85" bestFit="1" customWidth="1"/>
    <col min="1575" max="1575" width="34" style="85" bestFit="1" customWidth="1"/>
    <col min="1576" max="1576" width="12.6640625" style="85" customWidth="1"/>
    <col min="1577" max="1577" width="31.6640625" style="85" bestFit="1" customWidth="1"/>
    <col min="1578" max="1578" width="36.44140625" style="85" bestFit="1" customWidth="1"/>
    <col min="1579" max="1579" width="33.5546875" style="85" bestFit="1" customWidth="1"/>
    <col min="1580" max="1580" width="39.33203125" style="85" bestFit="1" customWidth="1"/>
    <col min="1581" max="1581" width="35.6640625" style="85" bestFit="1" customWidth="1"/>
    <col min="1582" max="1582" width="35.88671875" style="85" bestFit="1" customWidth="1"/>
    <col min="1583" max="1583" width="34" style="85" bestFit="1" customWidth="1"/>
    <col min="1584" max="1584" width="12.6640625" style="85" customWidth="1"/>
    <col min="1585" max="1585" width="13.5546875" style="85" customWidth="1"/>
    <col min="1586" max="1586" width="31.6640625" style="85" bestFit="1" customWidth="1"/>
    <col min="1587" max="1587" width="36.44140625" style="85" bestFit="1" customWidth="1"/>
    <col min="1588" max="1588" width="33.5546875" style="85" bestFit="1" customWidth="1"/>
    <col min="1589" max="1589" width="39.33203125" style="85" bestFit="1" customWidth="1"/>
    <col min="1590" max="1590" width="35.6640625" style="85" bestFit="1" customWidth="1"/>
    <col min="1591" max="1591" width="35.88671875" style="85" bestFit="1" customWidth="1"/>
    <col min="1592" max="1592" width="34" style="85" bestFit="1" customWidth="1"/>
    <col min="1593" max="1593" width="12.6640625" style="85" customWidth="1"/>
    <col min="1594" max="1594" width="31.6640625" style="85" bestFit="1" customWidth="1"/>
    <col min="1595" max="1595" width="36.44140625" style="85" bestFit="1" customWidth="1"/>
    <col min="1596" max="1596" width="33.5546875" style="85" bestFit="1" customWidth="1"/>
    <col min="1597" max="1597" width="39.33203125" style="85" bestFit="1" customWidth="1"/>
    <col min="1598" max="1598" width="35.6640625" style="85" bestFit="1" customWidth="1"/>
    <col min="1599" max="1599" width="35.88671875" style="85" bestFit="1" customWidth="1"/>
    <col min="1600" max="1600" width="34" style="85" bestFit="1" customWidth="1"/>
    <col min="1601" max="1601" width="12.6640625" style="85" customWidth="1"/>
    <col min="1602" max="1602" width="31.6640625" style="85" bestFit="1" customWidth="1"/>
    <col min="1603" max="1603" width="36.44140625" style="85" bestFit="1" customWidth="1"/>
    <col min="1604" max="1604" width="33.5546875" style="85" bestFit="1" customWidth="1"/>
    <col min="1605" max="1605" width="39.33203125" style="85" bestFit="1" customWidth="1"/>
    <col min="1606" max="1606" width="35.6640625" style="85" bestFit="1" customWidth="1"/>
    <col min="1607" max="1607" width="35.88671875" style="85" bestFit="1" customWidth="1"/>
    <col min="1608" max="1608" width="34" style="85" bestFit="1" customWidth="1"/>
    <col min="1609" max="1610" width="12.6640625" style="85" customWidth="1"/>
    <col min="1611" max="1611" width="17" style="85" bestFit="1" customWidth="1"/>
    <col min="1612" max="1612" width="16.109375" style="85" bestFit="1" customWidth="1"/>
    <col min="1613" max="1614" width="16.44140625" style="85" bestFit="1" customWidth="1"/>
    <col min="1615" max="1615" width="20" style="85" bestFit="1" customWidth="1"/>
    <col min="1616" max="1616" width="20.109375" style="85" bestFit="1" customWidth="1"/>
    <col min="1617" max="1617" width="18.109375" style="85" bestFit="1" customWidth="1"/>
    <col min="1618" max="1618" width="18.33203125" style="85" bestFit="1" customWidth="1"/>
    <col min="1619" max="1619" width="18.109375" style="85" bestFit="1" customWidth="1"/>
    <col min="1620" max="1620" width="13" style="85" bestFit="1" customWidth="1"/>
    <col min="1621" max="1621" width="15.44140625" style="85" bestFit="1" customWidth="1"/>
    <col min="1622" max="1622" width="15.6640625" style="85" bestFit="1" customWidth="1"/>
    <col min="1623" max="1623" width="19.6640625" style="85" bestFit="1" customWidth="1"/>
    <col min="1624" max="1624" width="16.44140625" style="85" bestFit="1" customWidth="1"/>
    <col min="1625" max="1625" width="17.5546875" style="85" bestFit="1" customWidth="1"/>
    <col min="1626" max="1626" width="15.88671875" style="85" bestFit="1" customWidth="1"/>
    <col min="1627" max="1627" width="17" style="85" bestFit="1" customWidth="1"/>
    <col min="1628" max="1628" width="18.5546875" style="85" bestFit="1" customWidth="1"/>
    <col min="1629" max="1629" width="19.109375" style="85" bestFit="1" customWidth="1"/>
    <col min="1630" max="1630" width="17.44140625" style="85" bestFit="1" customWidth="1"/>
    <col min="1631" max="1631" width="19.44140625" style="85" bestFit="1" customWidth="1"/>
    <col min="1632" max="1632" width="20.109375" style="85" bestFit="1" customWidth="1"/>
    <col min="1633" max="1633" width="20.33203125" style="85" bestFit="1" customWidth="1"/>
    <col min="1634" max="1634" width="20.6640625" style="85" bestFit="1" customWidth="1"/>
    <col min="1635" max="1635" width="19.88671875" style="85" bestFit="1" customWidth="1"/>
    <col min="1636" max="1636" width="17.88671875" style="85" bestFit="1" customWidth="1"/>
    <col min="1637" max="1637" width="13.33203125" style="85" bestFit="1" customWidth="1"/>
    <col min="1638" max="1638" width="19.44140625" style="85" bestFit="1" customWidth="1"/>
    <col min="1639" max="1639" width="15.6640625" style="85" bestFit="1" customWidth="1"/>
    <col min="1640" max="1640" width="18.88671875" style="85" bestFit="1" customWidth="1"/>
    <col min="1641" max="1641" width="18.5546875" style="85" bestFit="1" customWidth="1"/>
    <col min="1642" max="1642" width="14.33203125" style="85" bestFit="1" customWidth="1"/>
    <col min="1643" max="1643" width="15.33203125" style="85" bestFit="1" customWidth="1"/>
    <col min="1644" max="1644" width="16.5546875" style="85" bestFit="1" customWidth="1"/>
    <col min="1645" max="1645" width="14.44140625" style="85" bestFit="1" customWidth="1"/>
    <col min="1646" max="1646" width="15.33203125" style="85" bestFit="1" customWidth="1"/>
    <col min="1647" max="1647" width="16.109375" style="85" bestFit="1" customWidth="1"/>
    <col min="1648" max="1648" width="16" style="85" bestFit="1" customWidth="1"/>
    <col min="1649" max="1649" width="15.33203125" style="85" bestFit="1" customWidth="1"/>
    <col min="1650" max="1650" width="14.109375" style="85" bestFit="1" customWidth="1"/>
    <col min="1651" max="1651" width="18.33203125" style="85" bestFit="1" customWidth="1"/>
    <col min="1652" max="1652" width="14.44140625" style="85" bestFit="1" customWidth="1"/>
    <col min="1653" max="1653" width="14" style="85" bestFit="1" customWidth="1"/>
    <col min="1654" max="1654" width="15.33203125" style="85" bestFit="1" customWidth="1"/>
    <col min="1655" max="1655" width="17.44140625" style="85" bestFit="1" customWidth="1"/>
    <col min="1656" max="1656" width="18.109375" style="85" bestFit="1" customWidth="1"/>
    <col min="1657" max="1657" width="18.33203125" style="85" bestFit="1" customWidth="1"/>
    <col min="1658" max="1658" width="17.6640625" style="85" bestFit="1" customWidth="1"/>
    <col min="1659" max="1659" width="17" style="85" bestFit="1" customWidth="1"/>
    <col min="1660" max="1660" width="15.6640625" style="85" bestFit="1" customWidth="1"/>
    <col min="1661" max="1661" width="12.88671875" style="85" bestFit="1" customWidth="1"/>
    <col min="1662" max="1662" width="14.109375" style="85" bestFit="1" customWidth="1"/>
    <col min="1663" max="1663" width="15.44140625" style="85" bestFit="1" customWidth="1"/>
    <col min="1664" max="1664" width="16.44140625" style="85" bestFit="1" customWidth="1"/>
    <col min="1665" max="1665" width="18.88671875" style="85" bestFit="1" customWidth="1"/>
    <col min="1666" max="1666" width="15" style="85" bestFit="1" customWidth="1"/>
    <col min="1667" max="1667" width="19.44140625" style="85" bestFit="1" customWidth="1"/>
    <col min="1668" max="1668" width="20.109375" style="85" bestFit="1" customWidth="1"/>
    <col min="1669" max="1669" width="17.6640625" style="85" bestFit="1" customWidth="1"/>
    <col min="1670" max="1670" width="13.44140625" style="85" bestFit="1" customWidth="1"/>
    <col min="1671" max="1671" width="15.5546875" style="85" bestFit="1" customWidth="1"/>
    <col min="1672" max="1672" width="16.88671875" style="85" bestFit="1" customWidth="1"/>
    <col min="1673" max="1673" width="15.5546875" style="85" bestFit="1" customWidth="1"/>
    <col min="1674" max="1674" width="16.44140625" style="85" bestFit="1" customWidth="1"/>
    <col min="1675" max="1675" width="18.88671875" style="85" bestFit="1" customWidth="1"/>
    <col min="1676" max="1677" width="13.44140625" style="85" bestFit="1" customWidth="1"/>
    <col min="1678" max="1678" width="16.109375" style="85" bestFit="1" customWidth="1"/>
    <col min="1679" max="1680" width="13.44140625" style="85" bestFit="1" customWidth="1"/>
    <col min="1681" max="1681" width="17.109375" style="85" bestFit="1" customWidth="1"/>
    <col min="1682" max="1682" width="14" style="85" bestFit="1" customWidth="1"/>
    <col min="1683" max="1683" width="17.5546875" style="85" bestFit="1" customWidth="1"/>
    <col min="1684" max="1684" width="14.33203125" style="85" bestFit="1" customWidth="1"/>
    <col min="1685" max="1685" width="17.5546875" style="85" bestFit="1" customWidth="1"/>
    <col min="1686" max="1686" width="17.44140625" style="85" bestFit="1" customWidth="1"/>
    <col min="1687" max="1687" width="19.33203125" style="85" bestFit="1" customWidth="1"/>
    <col min="1688" max="1688" width="14.33203125" style="85" bestFit="1" customWidth="1"/>
    <col min="1689" max="1689" width="18" style="85" bestFit="1" customWidth="1"/>
    <col min="1690" max="1690" width="17.88671875" style="85" bestFit="1" customWidth="1"/>
    <col min="1691" max="1691" width="18.6640625" style="85" bestFit="1" customWidth="1"/>
    <col min="1692" max="1692" width="15.109375" style="85" bestFit="1" customWidth="1"/>
    <col min="1693" max="1693" width="19.5546875" style="85" bestFit="1" customWidth="1"/>
    <col min="1694" max="1694" width="19.109375" style="85" bestFit="1" customWidth="1"/>
    <col min="1695" max="1695" width="19" style="85" bestFit="1" customWidth="1"/>
    <col min="1696" max="1696" width="14.6640625" style="85" bestFit="1" customWidth="1"/>
    <col min="1697" max="1697" width="15" style="85" bestFit="1" customWidth="1"/>
    <col min="1698" max="1698" width="15.6640625" style="85" bestFit="1" customWidth="1"/>
    <col min="1699" max="1699" width="13" style="85" bestFit="1" customWidth="1"/>
    <col min="1700" max="1700" width="17" style="85" bestFit="1" customWidth="1"/>
    <col min="1701" max="1701" width="15.5546875" style="85" bestFit="1" customWidth="1"/>
    <col min="1702" max="1702" width="13" style="85" bestFit="1" customWidth="1"/>
    <col min="1703" max="1703" width="13.44140625" style="85" bestFit="1" customWidth="1"/>
    <col min="1704" max="1704" width="13.33203125" style="85" bestFit="1" customWidth="1"/>
    <col min="1705" max="1705" width="13.44140625" style="85" bestFit="1" customWidth="1"/>
    <col min="1706" max="1706" width="15.5546875" style="85" bestFit="1" customWidth="1"/>
    <col min="1707" max="1707" width="13" style="85" bestFit="1" customWidth="1"/>
    <col min="1708" max="1708" width="13.44140625" style="85" bestFit="1" customWidth="1"/>
    <col min="1709" max="1709" width="13" style="85" bestFit="1" customWidth="1"/>
    <col min="1710" max="1710" width="16.109375" style="85" bestFit="1" customWidth="1"/>
    <col min="1711" max="1711" width="17.44140625" style="85" bestFit="1" customWidth="1"/>
    <col min="1712" max="1712" width="16" style="85" bestFit="1" customWidth="1"/>
    <col min="1713" max="1713" width="13.88671875" style="85" bestFit="1" customWidth="1"/>
    <col min="1714" max="1714" width="16.33203125" style="85" bestFit="1" customWidth="1"/>
    <col min="1715" max="1715" width="14.33203125" style="85" bestFit="1" customWidth="1"/>
    <col min="1716" max="1716" width="17.88671875" style="85" bestFit="1" customWidth="1"/>
    <col min="1717" max="1717" width="15.5546875" style="85" bestFit="1" customWidth="1"/>
    <col min="1718" max="1718" width="18.6640625" style="85" bestFit="1" customWidth="1"/>
    <col min="1719" max="1719" width="16" style="85" bestFit="1" customWidth="1"/>
    <col min="1720" max="1720" width="16.109375" style="85" bestFit="1" customWidth="1"/>
    <col min="1721" max="1721" width="15" style="85" bestFit="1" customWidth="1"/>
    <col min="1722" max="1722" width="18.33203125" style="85" bestFit="1" customWidth="1"/>
    <col min="1723" max="1723" width="16.88671875" style="85" bestFit="1" customWidth="1"/>
    <col min="1724" max="1724" width="14.109375" style="85" bestFit="1" customWidth="1"/>
    <col min="1725" max="1725" width="14.6640625" style="85" bestFit="1" customWidth="1"/>
    <col min="1726" max="1726" width="14.33203125" style="85" bestFit="1" customWidth="1"/>
    <col min="1727" max="1727" width="13.44140625" style="85" bestFit="1" customWidth="1"/>
    <col min="1728" max="1728" width="18" style="85" bestFit="1" customWidth="1"/>
    <col min="1729" max="1729" width="14.5546875" style="85" bestFit="1" customWidth="1"/>
    <col min="1730" max="1730" width="13.44140625" style="85" bestFit="1" customWidth="1"/>
    <col min="1731" max="1731" width="17.44140625" style="85" bestFit="1" customWidth="1"/>
    <col min="1732" max="1732" width="18.109375" style="85" bestFit="1" customWidth="1"/>
    <col min="1733" max="1734" width="13" style="85" bestFit="1" customWidth="1"/>
    <col min="1735" max="1735" width="15.5546875" style="85" bestFit="1" customWidth="1"/>
    <col min="1736" max="1736" width="13" style="85" bestFit="1" customWidth="1"/>
    <col min="1737" max="1737" width="13.44140625" style="85" bestFit="1" customWidth="1"/>
    <col min="1738" max="1738" width="15.109375" style="85" bestFit="1" customWidth="1"/>
    <col min="1739" max="1739" width="13" style="85" bestFit="1" customWidth="1"/>
    <col min="1740" max="1740" width="15.44140625" style="85" bestFit="1" customWidth="1"/>
    <col min="1741" max="1741" width="15" style="85" bestFit="1" customWidth="1"/>
    <col min="1742" max="1742" width="14.33203125" style="85" bestFit="1" customWidth="1"/>
    <col min="1743" max="1745" width="13" style="85" bestFit="1" customWidth="1"/>
    <col min="1746" max="1746" width="15.109375" style="85" bestFit="1" customWidth="1"/>
    <col min="1747" max="1747" width="13" style="85" bestFit="1" customWidth="1"/>
    <col min="1748" max="1748" width="14.5546875" style="85" bestFit="1" customWidth="1"/>
    <col min="1749" max="1749" width="17.33203125" style="85" bestFit="1" customWidth="1"/>
    <col min="1750" max="1750" width="13.88671875" style="85" bestFit="1" customWidth="1"/>
    <col min="1751" max="1751" width="13" style="85" bestFit="1" customWidth="1"/>
    <col min="1752" max="1752" width="15.6640625" style="85" bestFit="1" customWidth="1"/>
    <col min="1753" max="1753" width="13" style="85" bestFit="1" customWidth="1"/>
    <col min="1754" max="1754" width="14.5546875" style="85" bestFit="1" customWidth="1"/>
    <col min="1755" max="1755" width="17.33203125" style="85" bestFit="1" customWidth="1"/>
    <col min="1756" max="1756" width="17.109375" style="85" bestFit="1" customWidth="1"/>
    <col min="1757" max="1757" width="18" style="85" bestFit="1" customWidth="1"/>
    <col min="1758" max="1759" width="14.5546875" style="85" bestFit="1" customWidth="1"/>
    <col min="1760" max="1760" width="13" style="85" bestFit="1" customWidth="1"/>
    <col min="1761" max="1761" width="14.33203125" style="85" bestFit="1" customWidth="1"/>
    <col min="1762" max="1762" width="16.5546875" style="85" bestFit="1" customWidth="1"/>
    <col min="1763" max="1764" width="13" style="85" bestFit="1" customWidth="1"/>
    <col min="1765" max="1765" width="17.88671875" style="85" bestFit="1" customWidth="1"/>
    <col min="1766" max="1766" width="15.6640625" style="85" bestFit="1" customWidth="1"/>
    <col min="1767" max="1767" width="14.109375" style="85" bestFit="1" customWidth="1"/>
    <col min="1768" max="1768" width="15.109375" style="85" bestFit="1" customWidth="1"/>
    <col min="1769" max="1769" width="18.109375" style="85" bestFit="1" customWidth="1"/>
    <col min="1770" max="1770" width="16.88671875" style="85" bestFit="1" customWidth="1"/>
    <col min="1771" max="1771" width="13" style="85" bestFit="1" customWidth="1"/>
    <col min="1772" max="1772" width="17.6640625" style="85" bestFit="1" customWidth="1"/>
    <col min="1773" max="1773" width="12.5546875" style="85" bestFit="1" customWidth="1"/>
    <col min="1774" max="1774" width="18.88671875" style="85" bestFit="1" customWidth="1"/>
    <col min="1775" max="1775" width="19.109375" style="85" bestFit="1" customWidth="1"/>
    <col min="1776" max="1776" width="18.5546875" style="85" bestFit="1" customWidth="1"/>
    <col min="1777" max="1777" width="15.88671875" style="85" bestFit="1" customWidth="1"/>
    <col min="1778" max="1778" width="18.33203125" style="85" bestFit="1" customWidth="1"/>
    <col min="1779" max="1779" width="17" style="85" bestFit="1" customWidth="1"/>
    <col min="1780" max="1780" width="18" style="85" bestFit="1" customWidth="1"/>
    <col min="1781" max="1781" width="13" style="85" bestFit="1" customWidth="1"/>
    <col min="1782" max="1782" width="13.33203125" style="85" bestFit="1" customWidth="1"/>
    <col min="1783" max="1783" width="16" style="85" bestFit="1" customWidth="1"/>
    <col min="1784" max="1785" width="18.33203125" style="85" bestFit="1" customWidth="1"/>
    <col min="1786" max="1786" width="18.5546875" style="85" bestFit="1" customWidth="1"/>
    <col min="1787" max="1787" width="13.44140625" style="85" bestFit="1" customWidth="1"/>
    <col min="1788" max="1788" width="17.44140625" style="85" bestFit="1" customWidth="1"/>
    <col min="1789" max="1789" width="18" style="85" bestFit="1" customWidth="1"/>
    <col min="1790" max="1790" width="19.109375" style="85" bestFit="1" customWidth="1"/>
    <col min="1791" max="1791" width="17.33203125" style="85" bestFit="1" customWidth="1"/>
    <col min="1792" max="1792" width="14.6640625" style="85"/>
    <col min="1793" max="1793" width="2.6640625" style="85" customWidth="1"/>
    <col min="1794" max="1794" width="1.109375" style="85" customWidth="1"/>
    <col min="1795" max="1795" width="24.44140625" style="85" customWidth="1"/>
    <col min="1796" max="1796" width="13.109375" style="85" customWidth="1"/>
    <col min="1797" max="1797" width="7.5546875" style="85" customWidth="1"/>
    <col min="1798" max="1798" width="16.44140625" style="85" customWidth="1"/>
    <col min="1799" max="1799" width="39.33203125" style="85" customWidth="1"/>
    <col min="1800" max="1800" width="19.109375" style="85" customWidth="1"/>
    <col min="1801" max="1801" width="35.109375" style="85" customWidth="1"/>
    <col min="1802" max="1802" width="32.88671875" style="85" customWidth="1"/>
    <col min="1803" max="1803" width="17.44140625" style="85" customWidth="1"/>
    <col min="1804" max="1804" width="11.88671875" style="85" customWidth="1"/>
    <col min="1805" max="1805" width="12" style="85" customWidth="1"/>
    <col min="1806" max="1806" width="17.44140625" style="85" customWidth="1"/>
    <col min="1807" max="1808" width="11.88671875" style="85" customWidth="1"/>
    <col min="1809" max="1809" width="12" style="85" customWidth="1"/>
    <col min="1810" max="1811" width="11.88671875" style="85" customWidth="1"/>
    <col min="1812" max="1812" width="12.5546875" style="85" customWidth="1"/>
    <col min="1813" max="1813" width="11.88671875" style="85" customWidth="1"/>
    <col min="1814" max="1814" width="12.5546875" style="85" customWidth="1"/>
    <col min="1815" max="1816" width="12.6640625" style="85" customWidth="1"/>
    <col min="1817" max="1817" width="31.6640625" style="85" customWidth="1"/>
    <col min="1818" max="1818" width="36.44140625" style="85" customWidth="1"/>
    <col min="1819" max="1819" width="33.5546875" style="85" customWidth="1"/>
    <col min="1820" max="1820" width="39.33203125" style="85" customWidth="1"/>
    <col min="1821" max="1821" width="35.6640625" style="85" customWidth="1"/>
    <col min="1822" max="1822" width="35.88671875" style="85" customWidth="1"/>
    <col min="1823" max="1823" width="34" style="85" customWidth="1"/>
    <col min="1824" max="1824" width="12.6640625" style="85" customWidth="1"/>
    <col min="1825" max="1825" width="31.6640625" style="85" bestFit="1" customWidth="1"/>
    <col min="1826" max="1826" width="36.44140625" style="85" bestFit="1" customWidth="1"/>
    <col min="1827" max="1827" width="33.5546875" style="85" bestFit="1" customWidth="1"/>
    <col min="1828" max="1828" width="39.33203125" style="85" bestFit="1" customWidth="1"/>
    <col min="1829" max="1829" width="35.6640625" style="85" bestFit="1" customWidth="1"/>
    <col min="1830" max="1830" width="35.88671875" style="85" bestFit="1" customWidth="1"/>
    <col min="1831" max="1831" width="34" style="85" bestFit="1" customWidth="1"/>
    <col min="1832" max="1832" width="12.6640625" style="85" customWidth="1"/>
    <col min="1833" max="1833" width="31.6640625" style="85" bestFit="1" customWidth="1"/>
    <col min="1834" max="1834" width="36.44140625" style="85" bestFit="1" customWidth="1"/>
    <col min="1835" max="1835" width="33.5546875" style="85" bestFit="1" customWidth="1"/>
    <col min="1836" max="1836" width="39.33203125" style="85" bestFit="1" customWidth="1"/>
    <col min="1837" max="1837" width="35.6640625" style="85" bestFit="1" customWidth="1"/>
    <col min="1838" max="1838" width="35.88671875" style="85" bestFit="1" customWidth="1"/>
    <col min="1839" max="1839" width="34" style="85" bestFit="1" customWidth="1"/>
    <col min="1840" max="1840" width="12.6640625" style="85" customWidth="1"/>
    <col min="1841" max="1841" width="13.5546875" style="85" customWidth="1"/>
    <col min="1842" max="1842" width="31.6640625" style="85" bestFit="1" customWidth="1"/>
    <col min="1843" max="1843" width="36.44140625" style="85" bestFit="1" customWidth="1"/>
    <col min="1844" max="1844" width="33.5546875" style="85" bestFit="1" customWidth="1"/>
    <col min="1845" max="1845" width="39.33203125" style="85" bestFit="1" customWidth="1"/>
    <col min="1846" max="1846" width="35.6640625" style="85" bestFit="1" customWidth="1"/>
    <col min="1847" max="1847" width="35.88671875" style="85" bestFit="1" customWidth="1"/>
    <col min="1848" max="1848" width="34" style="85" bestFit="1" customWidth="1"/>
    <col min="1849" max="1849" width="12.6640625" style="85" customWidth="1"/>
    <col min="1850" max="1850" width="31.6640625" style="85" bestFit="1" customWidth="1"/>
    <col min="1851" max="1851" width="36.44140625" style="85" bestFit="1" customWidth="1"/>
    <col min="1852" max="1852" width="33.5546875" style="85" bestFit="1" customWidth="1"/>
    <col min="1853" max="1853" width="39.33203125" style="85" bestFit="1" customWidth="1"/>
    <col min="1854" max="1854" width="35.6640625" style="85" bestFit="1" customWidth="1"/>
    <col min="1855" max="1855" width="35.88671875" style="85" bestFit="1" customWidth="1"/>
    <col min="1856" max="1856" width="34" style="85" bestFit="1" customWidth="1"/>
    <col min="1857" max="1857" width="12.6640625" style="85" customWidth="1"/>
    <col min="1858" max="1858" width="31.6640625" style="85" bestFit="1" customWidth="1"/>
    <col min="1859" max="1859" width="36.44140625" style="85" bestFit="1" customWidth="1"/>
    <col min="1860" max="1860" width="33.5546875" style="85" bestFit="1" customWidth="1"/>
    <col min="1861" max="1861" width="39.33203125" style="85" bestFit="1" customWidth="1"/>
    <col min="1862" max="1862" width="35.6640625" style="85" bestFit="1" customWidth="1"/>
    <col min="1863" max="1863" width="35.88671875" style="85" bestFit="1" customWidth="1"/>
    <col min="1864" max="1864" width="34" style="85" bestFit="1" customWidth="1"/>
    <col min="1865" max="1866" width="12.6640625" style="85" customWidth="1"/>
    <col min="1867" max="1867" width="17" style="85" bestFit="1" customWidth="1"/>
    <col min="1868" max="1868" width="16.109375" style="85" bestFit="1" customWidth="1"/>
    <col min="1869" max="1870" width="16.44140625" style="85" bestFit="1" customWidth="1"/>
    <col min="1871" max="1871" width="20" style="85" bestFit="1" customWidth="1"/>
    <col min="1872" max="1872" width="20.109375" style="85" bestFit="1" customWidth="1"/>
    <col min="1873" max="1873" width="18.109375" style="85" bestFit="1" customWidth="1"/>
    <col min="1874" max="1874" width="18.33203125" style="85" bestFit="1" customWidth="1"/>
    <col min="1875" max="1875" width="18.109375" style="85" bestFit="1" customWidth="1"/>
    <col min="1876" max="1876" width="13" style="85" bestFit="1" customWidth="1"/>
    <col min="1877" max="1877" width="15.44140625" style="85" bestFit="1" customWidth="1"/>
    <col min="1878" max="1878" width="15.6640625" style="85" bestFit="1" customWidth="1"/>
    <col min="1879" max="1879" width="19.6640625" style="85" bestFit="1" customWidth="1"/>
    <col min="1880" max="1880" width="16.44140625" style="85" bestFit="1" customWidth="1"/>
    <col min="1881" max="1881" width="17.5546875" style="85" bestFit="1" customWidth="1"/>
    <col min="1882" max="1882" width="15.88671875" style="85" bestFit="1" customWidth="1"/>
    <col min="1883" max="1883" width="17" style="85" bestFit="1" customWidth="1"/>
    <col min="1884" max="1884" width="18.5546875" style="85" bestFit="1" customWidth="1"/>
    <col min="1885" max="1885" width="19.109375" style="85" bestFit="1" customWidth="1"/>
    <col min="1886" max="1886" width="17.44140625" style="85" bestFit="1" customWidth="1"/>
    <col min="1887" max="1887" width="19.44140625" style="85" bestFit="1" customWidth="1"/>
    <col min="1888" max="1888" width="20.109375" style="85" bestFit="1" customWidth="1"/>
    <col min="1889" max="1889" width="20.33203125" style="85" bestFit="1" customWidth="1"/>
    <col min="1890" max="1890" width="20.6640625" style="85" bestFit="1" customWidth="1"/>
    <col min="1891" max="1891" width="19.88671875" style="85" bestFit="1" customWidth="1"/>
    <col min="1892" max="1892" width="17.88671875" style="85" bestFit="1" customWidth="1"/>
    <col min="1893" max="1893" width="13.33203125" style="85" bestFit="1" customWidth="1"/>
    <col min="1894" max="1894" width="19.44140625" style="85" bestFit="1" customWidth="1"/>
    <col min="1895" max="1895" width="15.6640625" style="85" bestFit="1" customWidth="1"/>
    <col min="1896" max="1896" width="18.88671875" style="85" bestFit="1" customWidth="1"/>
    <col min="1897" max="1897" width="18.5546875" style="85" bestFit="1" customWidth="1"/>
    <col min="1898" max="1898" width="14.33203125" style="85" bestFit="1" customWidth="1"/>
    <col min="1899" max="1899" width="15.33203125" style="85" bestFit="1" customWidth="1"/>
    <col min="1900" max="1900" width="16.5546875" style="85" bestFit="1" customWidth="1"/>
    <col min="1901" max="1901" width="14.44140625" style="85" bestFit="1" customWidth="1"/>
    <col min="1902" max="1902" width="15.33203125" style="85" bestFit="1" customWidth="1"/>
    <col min="1903" max="1903" width="16.109375" style="85" bestFit="1" customWidth="1"/>
    <col min="1904" max="1904" width="16" style="85" bestFit="1" customWidth="1"/>
    <col min="1905" max="1905" width="15.33203125" style="85" bestFit="1" customWidth="1"/>
    <col min="1906" max="1906" width="14.109375" style="85" bestFit="1" customWidth="1"/>
    <col min="1907" max="1907" width="18.33203125" style="85" bestFit="1" customWidth="1"/>
    <col min="1908" max="1908" width="14.44140625" style="85" bestFit="1" customWidth="1"/>
    <col min="1909" max="1909" width="14" style="85" bestFit="1" customWidth="1"/>
    <col min="1910" max="1910" width="15.33203125" style="85" bestFit="1" customWidth="1"/>
    <col min="1911" max="1911" width="17.44140625" style="85" bestFit="1" customWidth="1"/>
    <col min="1912" max="1912" width="18.109375" style="85" bestFit="1" customWidth="1"/>
    <col min="1913" max="1913" width="18.33203125" style="85" bestFit="1" customWidth="1"/>
    <col min="1914" max="1914" width="17.6640625" style="85" bestFit="1" customWidth="1"/>
    <col min="1915" max="1915" width="17" style="85" bestFit="1" customWidth="1"/>
    <col min="1916" max="1916" width="15.6640625" style="85" bestFit="1" customWidth="1"/>
    <col min="1917" max="1917" width="12.88671875" style="85" bestFit="1" customWidth="1"/>
    <col min="1918" max="1918" width="14.109375" style="85" bestFit="1" customWidth="1"/>
    <col min="1919" max="1919" width="15.44140625" style="85" bestFit="1" customWidth="1"/>
    <col min="1920" max="1920" width="16.44140625" style="85" bestFit="1" customWidth="1"/>
    <col min="1921" max="1921" width="18.88671875" style="85" bestFit="1" customWidth="1"/>
    <col min="1922" max="1922" width="15" style="85" bestFit="1" customWidth="1"/>
    <col min="1923" max="1923" width="19.44140625" style="85" bestFit="1" customWidth="1"/>
    <col min="1924" max="1924" width="20.109375" style="85" bestFit="1" customWidth="1"/>
    <col min="1925" max="1925" width="17.6640625" style="85" bestFit="1" customWidth="1"/>
    <col min="1926" max="1926" width="13.44140625" style="85" bestFit="1" customWidth="1"/>
    <col min="1927" max="1927" width="15.5546875" style="85" bestFit="1" customWidth="1"/>
    <col min="1928" max="1928" width="16.88671875" style="85" bestFit="1" customWidth="1"/>
    <col min="1929" max="1929" width="15.5546875" style="85" bestFit="1" customWidth="1"/>
    <col min="1930" max="1930" width="16.44140625" style="85" bestFit="1" customWidth="1"/>
    <col min="1931" max="1931" width="18.88671875" style="85" bestFit="1" customWidth="1"/>
    <col min="1932" max="1933" width="13.44140625" style="85" bestFit="1" customWidth="1"/>
    <col min="1934" max="1934" width="16.109375" style="85" bestFit="1" customWidth="1"/>
    <col min="1935" max="1936" width="13.44140625" style="85" bestFit="1" customWidth="1"/>
    <col min="1937" max="1937" width="17.109375" style="85" bestFit="1" customWidth="1"/>
    <col min="1938" max="1938" width="14" style="85" bestFit="1" customWidth="1"/>
    <col min="1939" max="1939" width="17.5546875" style="85" bestFit="1" customWidth="1"/>
    <col min="1940" max="1940" width="14.33203125" style="85" bestFit="1" customWidth="1"/>
    <col min="1941" max="1941" width="17.5546875" style="85" bestFit="1" customWidth="1"/>
    <col min="1942" max="1942" width="17.44140625" style="85" bestFit="1" customWidth="1"/>
    <col min="1943" max="1943" width="19.33203125" style="85" bestFit="1" customWidth="1"/>
    <col min="1944" max="1944" width="14.33203125" style="85" bestFit="1" customWidth="1"/>
    <col min="1945" max="1945" width="18" style="85" bestFit="1" customWidth="1"/>
    <col min="1946" max="1946" width="17.88671875" style="85" bestFit="1" customWidth="1"/>
    <col min="1947" max="1947" width="18.6640625" style="85" bestFit="1" customWidth="1"/>
    <col min="1948" max="1948" width="15.109375" style="85" bestFit="1" customWidth="1"/>
    <col min="1949" max="1949" width="19.5546875" style="85" bestFit="1" customWidth="1"/>
    <col min="1950" max="1950" width="19.109375" style="85" bestFit="1" customWidth="1"/>
    <col min="1951" max="1951" width="19" style="85" bestFit="1" customWidth="1"/>
    <col min="1952" max="1952" width="14.6640625" style="85" bestFit="1" customWidth="1"/>
    <col min="1953" max="1953" width="15" style="85" bestFit="1" customWidth="1"/>
    <col min="1954" max="1954" width="15.6640625" style="85" bestFit="1" customWidth="1"/>
    <col min="1955" max="1955" width="13" style="85" bestFit="1" customWidth="1"/>
    <col min="1956" max="1956" width="17" style="85" bestFit="1" customWidth="1"/>
    <col min="1957" max="1957" width="15.5546875" style="85" bestFit="1" customWidth="1"/>
    <col min="1958" max="1958" width="13" style="85" bestFit="1" customWidth="1"/>
    <col min="1959" max="1959" width="13.44140625" style="85" bestFit="1" customWidth="1"/>
    <col min="1960" max="1960" width="13.33203125" style="85" bestFit="1" customWidth="1"/>
    <col min="1961" max="1961" width="13.44140625" style="85" bestFit="1" customWidth="1"/>
    <col min="1962" max="1962" width="15.5546875" style="85" bestFit="1" customWidth="1"/>
    <col min="1963" max="1963" width="13" style="85" bestFit="1" customWidth="1"/>
    <col min="1964" max="1964" width="13.44140625" style="85" bestFit="1" customWidth="1"/>
    <col min="1965" max="1965" width="13" style="85" bestFit="1" customWidth="1"/>
    <col min="1966" max="1966" width="16.109375" style="85" bestFit="1" customWidth="1"/>
    <col min="1967" max="1967" width="17.44140625" style="85" bestFit="1" customWidth="1"/>
    <col min="1968" max="1968" width="16" style="85" bestFit="1" customWidth="1"/>
    <col min="1969" max="1969" width="13.88671875" style="85" bestFit="1" customWidth="1"/>
    <col min="1970" max="1970" width="16.33203125" style="85" bestFit="1" customWidth="1"/>
    <col min="1971" max="1971" width="14.33203125" style="85" bestFit="1" customWidth="1"/>
    <col min="1972" max="1972" width="17.88671875" style="85" bestFit="1" customWidth="1"/>
    <col min="1973" max="1973" width="15.5546875" style="85" bestFit="1" customWidth="1"/>
    <col min="1974" max="1974" width="18.6640625" style="85" bestFit="1" customWidth="1"/>
    <col min="1975" max="1975" width="16" style="85" bestFit="1" customWidth="1"/>
    <col min="1976" max="1976" width="16.109375" style="85" bestFit="1" customWidth="1"/>
    <col min="1977" max="1977" width="15" style="85" bestFit="1" customWidth="1"/>
    <col min="1978" max="1978" width="18.33203125" style="85" bestFit="1" customWidth="1"/>
    <col min="1979" max="1979" width="16.88671875" style="85" bestFit="1" customWidth="1"/>
    <col min="1980" max="1980" width="14.109375" style="85" bestFit="1" customWidth="1"/>
    <col min="1981" max="1981" width="14.6640625" style="85" bestFit="1" customWidth="1"/>
    <col min="1982" max="1982" width="14.33203125" style="85" bestFit="1" customWidth="1"/>
    <col min="1983" max="1983" width="13.44140625" style="85" bestFit="1" customWidth="1"/>
    <col min="1984" max="1984" width="18" style="85" bestFit="1" customWidth="1"/>
    <col min="1985" max="1985" width="14.5546875" style="85" bestFit="1" customWidth="1"/>
    <col min="1986" max="1986" width="13.44140625" style="85" bestFit="1" customWidth="1"/>
    <col min="1987" max="1987" width="17.44140625" style="85" bestFit="1" customWidth="1"/>
    <col min="1988" max="1988" width="18.109375" style="85" bestFit="1" customWidth="1"/>
    <col min="1989" max="1990" width="13" style="85" bestFit="1" customWidth="1"/>
    <col min="1991" max="1991" width="15.5546875" style="85" bestFit="1" customWidth="1"/>
    <col min="1992" max="1992" width="13" style="85" bestFit="1" customWidth="1"/>
    <col min="1993" max="1993" width="13.44140625" style="85" bestFit="1" customWidth="1"/>
    <col min="1994" max="1994" width="15.109375" style="85" bestFit="1" customWidth="1"/>
    <col min="1995" max="1995" width="13" style="85" bestFit="1" customWidth="1"/>
    <col min="1996" max="1996" width="15.44140625" style="85" bestFit="1" customWidth="1"/>
    <col min="1997" max="1997" width="15" style="85" bestFit="1" customWidth="1"/>
    <col min="1998" max="1998" width="14.33203125" style="85" bestFit="1" customWidth="1"/>
    <col min="1999" max="2001" width="13" style="85" bestFit="1" customWidth="1"/>
    <col min="2002" max="2002" width="15.109375" style="85" bestFit="1" customWidth="1"/>
    <col min="2003" max="2003" width="13" style="85" bestFit="1" customWidth="1"/>
    <col min="2004" max="2004" width="14.5546875" style="85" bestFit="1" customWidth="1"/>
    <col min="2005" max="2005" width="17.33203125" style="85" bestFit="1" customWidth="1"/>
    <col min="2006" max="2006" width="13.88671875" style="85" bestFit="1" customWidth="1"/>
    <col min="2007" max="2007" width="13" style="85" bestFit="1" customWidth="1"/>
    <col min="2008" max="2008" width="15.6640625" style="85" bestFit="1" customWidth="1"/>
    <col min="2009" max="2009" width="13" style="85" bestFit="1" customWidth="1"/>
    <col min="2010" max="2010" width="14.5546875" style="85" bestFit="1" customWidth="1"/>
    <col min="2011" max="2011" width="17.33203125" style="85" bestFit="1" customWidth="1"/>
    <col min="2012" max="2012" width="17.109375" style="85" bestFit="1" customWidth="1"/>
    <col min="2013" max="2013" width="18" style="85" bestFit="1" customWidth="1"/>
    <col min="2014" max="2015" width="14.5546875" style="85" bestFit="1" customWidth="1"/>
    <col min="2016" max="2016" width="13" style="85" bestFit="1" customWidth="1"/>
    <col min="2017" max="2017" width="14.33203125" style="85" bestFit="1" customWidth="1"/>
    <col min="2018" max="2018" width="16.5546875" style="85" bestFit="1" customWidth="1"/>
    <col min="2019" max="2020" width="13" style="85" bestFit="1" customWidth="1"/>
    <col min="2021" max="2021" width="17.88671875" style="85" bestFit="1" customWidth="1"/>
    <col min="2022" max="2022" width="15.6640625" style="85" bestFit="1" customWidth="1"/>
    <col min="2023" max="2023" width="14.109375" style="85" bestFit="1" customWidth="1"/>
    <col min="2024" max="2024" width="15.109375" style="85" bestFit="1" customWidth="1"/>
    <col min="2025" max="2025" width="18.109375" style="85" bestFit="1" customWidth="1"/>
    <col min="2026" max="2026" width="16.88671875" style="85" bestFit="1" customWidth="1"/>
    <col min="2027" max="2027" width="13" style="85" bestFit="1" customWidth="1"/>
    <col min="2028" max="2028" width="17.6640625" style="85" bestFit="1" customWidth="1"/>
    <col min="2029" max="2029" width="12.5546875" style="85" bestFit="1" customWidth="1"/>
    <col min="2030" max="2030" width="18.88671875" style="85" bestFit="1" customWidth="1"/>
    <col min="2031" max="2031" width="19.109375" style="85" bestFit="1" customWidth="1"/>
    <col min="2032" max="2032" width="18.5546875" style="85" bestFit="1" customWidth="1"/>
    <col min="2033" max="2033" width="15.88671875" style="85" bestFit="1" customWidth="1"/>
    <col min="2034" max="2034" width="18.33203125" style="85" bestFit="1" customWidth="1"/>
    <col min="2035" max="2035" width="17" style="85" bestFit="1" customWidth="1"/>
    <col min="2036" max="2036" width="18" style="85" bestFit="1" customWidth="1"/>
    <col min="2037" max="2037" width="13" style="85" bestFit="1" customWidth="1"/>
    <col min="2038" max="2038" width="13.33203125" style="85" bestFit="1" customWidth="1"/>
    <col min="2039" max="2039" width="16" style="85" bestFit="1" customWidth="1"/>
    <col min="2040" max="2041" width="18.33203125" style="85" bestFit="1" customWidth="1"/>
    <col min="2042" max="2042" width="18.5546875" style="85" bestFit="1" customWidth="1"/>
    <col min="2043" max="2043" width="13.44140625" style="85" bestFit="1" customWidth="1"/>
    <col min="2044" max="2044" width="17.44140625" style="85" bestFit="1" customWidth="1"/>
    <col min="2045" max="2045" width="18" style="85" bestFit="1" customWidth="1"/>
    <col min="2046" max="2046" width="19.109375" style="85" bestFit="1" customWidth="1"/>
    <col min="2047" max="2047" width="17.33203125" style="85" bestFit="1" customWidth="1"/>
    <col min="2048" max="2048" width="14.6640625" style="85"/>
    <col min="2049" max="2049" width="2.6640625" style="85" customWidth="1"/>
    <col min="2050" max="2050" width="1.109375" style="85" customWidth="1"/>
    <col min="2051" max="2051" width="24.44140625" style="85" customWidth="1"/>
    <col min="2052" max="2052" width="13.109375" style="85" customWidth="1"/>
    <col min="2053" max="2053" width="7.5546875" style="85" customWidth="1"/>
    <col min="2054" max="2054" width="16.44140625" style="85" customWidth="1"/>
    <col min="2055" max="2055" width="39.33203125" style="85" customWidth="1"/>
    <col min="2056" max="2056" width="19.109375" style="85" customWidth="1"/>
    <col min="2057" max="2057" width="35.109375" style="85" customWidth="1"/>
    <col min="2058" max="2058" width="32.88671875" style="85" customWidth="1"/>
    <col min="2059" max="2059" width="17.44140625" style="85" customWidth="1"/>
    <col min="2060" max="2060" width="11.88671875" style="85" customWidth="1"/>
    <col min="2061" max="2061" width="12" style="85" customWidth="1"/>
    <col min="2062" max="2062" width="17.44140625" style="85" customWidth="1"/>
    <col min="2063" max="2064" width="11.88671875" style="85" customWidth="1"/>
    <col min="2065" max="2065" width="12" style="85" customWidth="1"/>
    <col min="2066" max="2067" width="11.88671875" style="85" customWidth="1"/>
    <col min="2068" max="2068" width="12.5546875" style="85" customWidth="1"/>
    <col min="2069" max="2069" width="11.88671875" style="85" customWidth="1"/>
    <col min="2070" max="2070" width="12.5546875" style="85" customWidth="1"/>
    <col min="2071" max="2072" width="12.6640625" style="85" customWidth="1"/>
    <col min="2073" max="2073" width="31.6640625" style="85" customWidth="1"/>
    <col min="2074" max="2074" width="36.44140625" style="85" customWidth="1"/>
    <col min="2075" max="2075" width="33.5546875" style="85" customWidth="1"/>
    <col min="2076" max="2076" width="39.33203125" style="85" customWidth="1"/>
    <col min="2077" max="2077" width="35.6640625" style="85" customWidth="1"/>
    <col min="2078" max="2078" width="35.88671875" style="85" customWidth="1"/>
    <col min="2079" max="2079" width="34" style="85" customWidth="1"/>
    <col min="2080" max="2080" width="12.6640625" style="85" customWidth="1"/>
    <col min="2081" max="2081" width="31.6640625" style="85" bestFit="1" customWidth="1"/>
    <col min="2082" max="2082" width="36.44140625" style="85" bestFit="1" customWidth="1"/>
    <col min="2083" max="2083" width="33.5546875" style="85" bestFit="1" customWidth="1"/>
    <col min="2084" max="2084" width="39.33203125" style="85" bestFit="1" customWidth="1"/>
    <col min="2085" max="2085" width="35.6640625" style="85" bestFit="1" customWidth="1"/>
    <col min="2086" max="2086" width="35.88671875" style="85" bestFit="1" customWidth="1"/>
    <col min="2087" max="2087" width="34" style="85" bestFit="1" customWidth="1"/>
    <col min="2088" max="2088" width="12.6640625" style="85" customWidth="1"/>
    <col min="2089" max="2089" width="31.6640625" style="85" bestFit="1" customWidth="1"/>
    <col min="2090" max="2090" width="36.44140625" style="85" bestFit="1" customWidth="1"/>
    <col min="2091" max="2091" width="33.5546875" style="85" bestFit="1" customWidth="1"/>
    <col min="2092" max="2092" width="39.33203125" style="85" bestFit="1" customWidth="1"/>
    <col min="2093" max="2093" width="35.6640625" style="85" bestFit="1" customWidth="1"/>
    <col min="2094" max="2094" width="35.88671875" style="85" bestFit="1" customWidth="1"/>
    <col min="2095" max="2095" width="34" style="85" bestFit="1" customWidth="1"/>
    <col min="2096" max="2096" width="12.6640625" style="85" customWidth="1"/>
    <col min="2097" max="2097" width="13.5546875" style="85" customWidth="1"/>
    <col min="2098" max="2098" width="31.6640625" style="85" bestFit="1" customWidth="1"/>
    <col min="2099" max="2099" width="36.44140625" style="85" bestFit="1" customWidth="1"/>
    <col min="2100" max="2100" width="33.5546875" style="85" bestFit="1" customWidth="1"/>
    <col min="2101" max="2101" width="39.33203125" style="85" bestFit="1" customWidth="1"/>
    <col min="2102" max="2102" width="35.6640625" style="85" bestFit="1" customWidth="1"/>
    <col min="2103" max="2103" width="35.88671875" style="85" bestFit="1" customWidth="1"/>
    <col min="2104" max="2104" width="34" style="85" bestFit="1" customWidth="1"/>
    <col min="2105" max="2105" width="12.6640625" style="85" customWidth="1"/>
    <col min="2106" max="2106" width="31.6640625" style="85" bestFit="1" customWidth="1"/>
    <col min="2107" max="2107" width="36.44140625" style="85" bestFit="1" customWidth="1"/>
    <col min="2108" max="2108" width="33.5546875" style="85" bestFit="1" customWidth="1"/>
    <col min="2109" max="2109" width="39.33203125" style="85" bestFit="1" customWidth="1"/>
    <col min="2110" max="2110" width="35.6640625" style="85" bestFit="1" customWidth="1"/>
    <col min="2111" max="2111" width="35.88671875" style="85" bestFit="1" customWidth="1"/>
    <col min="2112" max="2112" width="34" style="85" bestFit="1" customWidth="1"/>
    <col min="2113" max="2113" width="12.6640625" style="85" customWidth="1"/>
    <col min="2114" max="2114" width="31.6640625" style="85" bestFit="1" customWidth="1"/>
    <col min="2115" max="2115" width="36.44140625" style="85" bestFit="1" customWidth="1"/>
    <col min="2116" max="2116" width="33.5546875" style="85" bestFit="1" customWidth="1"/>
    <col min="2117" max="2117" width="39.33203125" style="85" bestFit="1" customWidth="1"/>
    <col min="2118" max="2118" width="35.6640625" style="85" bestFit="1" customWidth="1"/>
    <col min="2119" max="2119" width="35.88671875" style="85" bestFit="1" customWidth="1"/>
    <col min="2120" max="2120" width="34" style="85" bestFit="1" customWidth="1"/>
    <col min="2121" max="2122" width="12.6640625" style="85" customWidth="1"/>
    <col min="2123" max="2123" width="17" style="85" bestFit="1" customWidth="1"/>
    <col min="2124" max="2124" width="16.109375" style="85" bestFit="1" customWidth="1"/>
    <col min="2125" max="2126" width="16.44140625" style="85" bestFit="1" customWidth="1"/>
    <col min="2127" max="2127" width="20" style="85" bestFit="1" customWidth="1"/>
    <col min="2128" max="2128" width="20.109375" style="85" bestFit="1" customWidth="1"/>
    <col min="2129" max="2129" width="18.109375" style="85" bestFit="1" customWidth="1"/>
    <col min="2130" max="2130" width="18.33203125" style="85" bestFit="1" customWidth="1"/>
    <col min="2131" max="2131" width="18.109375" style="85" bestFit="1" customWidth="1"/>
    <col min="2132" max="2132" width="13" style="85" bestFit="1" customWidth="1"/>
    <col min="2133" max="2133" width="15.44140625" style="85" bestFit="1" customWidth="1"/>
    <col min="2134" max="2134" width="15.6640625" style="85" bestFit="1" customWidth="1"/>
    <col min="2135" max="2135" width="19.6640625" style="85" bestFit="1" customWidth="1"/>
    <col min="2136" max="2136" width="16.44140625" style="85" bestFit="1" customWidth="1"/>
    <col min="2137" max="2137" width="17.5546875" style="85" bestFit="1" customWidth="1"/>
    <col min="2138" max="2138" width="15.88671875" style="85" bestFit="1" customWidth="1"/>
    <col min="2139" max="2139" width="17" style="85" bestFit="1" customWidth="1"/>
    <col min="2140" max="2140" width="18.5546875" style="85" bestFit="1" customWidth="1"/>
    <col min="2141" max="2141" width="19.109375" style="85" bestFit="1" customWidth="1"/>
    <col min="2142" max="2142" width="17.44140625" style="85" bestFit="1" customWidth="1"/>
    <col min="2143" max="2143" width="19.44140625" style="85" bestFit="1" customWidth="1"/>
    <col min="2144" max="2144" width="20.109375" style="85" bestFit="1" customWidth="1"/>
    <col min="2145" max="2145" width="20.33203125" style="85" bestFit="1" customWidth="1"/>
    <col min="2146" max="2146" width="20.6640625" style="85" bestFit="1" customWidth="1"/>
    <col min="2147" max="2147" width="19.88671875" style="85" bestFit="1" customWidth="1"/>
    <col min="2148" max="2148" width="17.88671875" style="85" bestFit="1" customWidth="1"/>
    <col min="2149" max="2149" width="13.33203125" style="85" bestFit="1" customWidth="1"/>
    <col min="2150" max="2150" width="19.44140625" style="85" bestFit="1" customWidth="1"/>
    <col min="2151" max="2151" width="15.6640625" style="85" bestFit="1" customWidth="1"/>
    <col min="2152" max="2152" width="18.88671875" style="85" bestFit="1" customWidth="1"/>
    <col min="2153" max="2153" width="18.5546875" style="85" bestFit="1" customWidth="1"/>
    <col min="2154" max="2154" width="14.33203125" style="85" bestFit="1" customWidth="1"/>
    <col min="2155" max="2155" width="15.33203125" style="85" bestFit="1" customWidth="1"/>
    <col min="2156" max="2156" width="16.5546875" style="85" bestFit="1" customWidth="1"/>
    <col min="2157" max="2157" width="14.44140625" style="85" bestFit="1" customWidth="1"/>
    <col min="2158" max="2158" width="15.33203125" style="85" bestFit="1" customWidth="1"/>
    <col min="2159" max="2159" width="16.109375" style="85" bestFit="1" customWidth="1"/>
    <col min="2160" max="2160" width="16" style="85" bestFit="1" customWidth="1"/>
    <col min="2161" max="2161" width="15.33203125" style="85" bestFit="1" customWidth="1"/>
    <col min="2162" max="2162" width="14.109375" style="85" bestFit="1" customWidth="1"/>
    <col min="2163" max="2163" width="18.33203125" style="85" bestFit="1" customWidth="1"/>
    <col min="2164" max="2164" width="14.44140625" style="85" bestFit="1" customWidth="1"/>
    <col min="2165" max="2165" width="14" style="85" bestFit="1" customWidth="1"/>
    <col min="2166" max="2166" width="15.33203125" style="85" bestFit="1" customWidth="1"/>
    <col min="2167" max="2167" width="17.44140625" style="85" bestFit="1" customWidth="1"/>
    <col min="2168" max="2168" width="18.109375" style="85" bestFit="1" customWidth="1"/>
    <col min="2169" max="2169" width="18.33203125" style="85" bestFit="1" customWidth="1"/>
    <col min="2170" max="2170" width="17.6640625" style="85" bestFit="1" customWidth="1"/>
    <col min="2171" max="2171" width="17" style="85" bestFit="1" customWidth="1"/>
    <col min="2172" max="2172" width="15.6640625" style="85" bestFit="1" customWidth="1"/>
    <col min="2173" max="2173" width="12.88671875" style="85" bestFit="1" customWidth="1"/>
    <col min="2174" max="2174" width="14.109375" style="85" bestFit="1" customWidth="1"/>
    <col min="2175" max="2175" width="15.44140625" style="85" bestFit="1" customWidth="1"/>
    <col min="2176" max="2176" width="16.44140625" style="85" bestFit="1" customWidth="1"/>
    <col min="2177" max="2177" width="18.88671875" style="85" bestFit="1" customWidth="1"/>
    <col min="2178" max="2178" width="15" style="85" bestFit="1" customWidth="1"/>
    <col min="2179" max="2179" width="19.44140625" style="85" bestFit="1" customWidth="1"/>
    <col min="2180" max="2180" width="20.109375" style="85" bestFit="1" customWidth="1"/>
    <col min="2181" max="2181" width="17.6640625" style="85" bestFit="1" customWidth="1"/>
    <col min="2182" max="2182" width="13.44140625" style="85" bestFit="1" customWidth="1"/>
    <col min="2183" max="2183" width="15.5546875" style="85" bestFit="1" customWidth="1"/>
    <col min="2184" max="2184" width="16.88671875" style="85" bestFit="1" customWidth="1"/>
    <col min="2185" max="2185" width="15.5546875" style="85" bestFit="1" customWidth="1"/>
    <col min="2186" max="2186" width="16.44140625" style="85" bestFit="1" customWidth="1"/>
    <col min="2187" max="2187" width="18.88671875" style="85" bestFit="1" customWidth="1"/>
    <col min="2188" max="2189" width="13.44140625" style="85" bestFit="1" customWidth="1"/>
    <col min="2190" max="2190" width="16.109375" style="85" bestFit="1" customWidth="1"/>
    <col min="2191" max="2192" width="13.44140625" style="85" bestFit="1" customWidth="1"/>
    <col min="2193" max="2193" width="17.109375" style="85" bestFit="1" customWidth="1"/>
    <col min="2194" max="2194" width="14" style="85" bestFit="1" customWidth="1"/>
    <col min="2195" max="2195" width="17.5546875" style="85" bestFit="1" customWidth="1"/>
    <col min="2196" max="2196" width="14.33203125" style="85" bestFit="1" customWidth="1"/>
    <col min="2197" max="2197" width="17.5546875" style="85" bestFit="1" customWidth="1"/>
    <col min="2198" max="2198" width="17.44140625" style="85" bestFit="1" customWidth="1"/>
    <col min="2199" max="2199" width="19.33203125" style="85" bestFit="1" customWidth="1"/>
    <col min="2200" max="2200" width="14.33203125" style="85" bestFit="1" customWidth="1"/>
    <col min="2201" max="2201" width="18" style="85" bestFit="1" customWidth="1"/>
    <col min="2202" max="2202" width="17.88671875" style="85" bestFit="1" customWidth="1"/>
    <col min="2203" max="2203" width="18.6640625" style="85" bestFit="1" customWidth="1"/>
    <col min="2204" max="2204" width="15.109375" style="85" bestFit="1" customWidth="1"/>
    <col min="2205" max="2205" width="19.5546875" style="85" bestFit="1" customWidth="1"/>
    <col min="2206" max="2206" width="19.109375" style="85" bestFit="1" customWidth="1"/>
    <col min="2207" max="2207" width="19" style="85" bestFit="1" customWidth="1"/>
    <col min="2208" max="2208" width="14.6640625" style="85" bestFit="1" customWidth="1"/>
    <col min="2209" max="2209" width="15" style="85" bestFit="1" customWidth="1"/>
    <col min="2210" max="2210" width="15.6640625" style="85" bestFit="1" customWidth="1"/>
    <col min="2211" max="2211" width="13" style="85" bestFit="1" customWidth="1"/>
    <col min="2212" max="2212" width="17" style="85" bestFit="1" customWidth="1"/>
    <col min="2213" max="2213" width="15.5546875" style="85" bestFit="1" customWidth="1"/>
    <col min="2214" max="2214" width="13" style="85" bestFit="1" customWidth="1"/>
    <col min="2215" max="2215" width="13.44140625" style="85" bestFit="1" customWidth="1"/>
    <col min="2216" max="2216" width="13.33203125" style="85" bestFit="1" customWidth="1"/>
    <col min="2217" max="2217" width="13.44140625" style="85" bestFit="1" customWidth="1"/>
    <col min="2218" max="2218" width="15.5546875" style="85" bestFit="1" customWidth="1"/>
    <col min="2219" max="2219" width="13" style="85" bestFit="1" customWidth="1"/>
    <col min="2220" max="2220" width="13.44140625" style="85" bestFit="1" customWidth="1"/>
    <col min="2221" max="2221" width="13" style="85" bestFit="1" customWidth="1"/>
    <col min="2222" max="2222" width="16.109375" style="85" bestFit="1" customWidth="1"/>
    <col min="2223" max="2223" width="17.44140625" style="85" bestFit="1" customWidth="1"/>
    <col min="2224" max="2224" width="16" style="85" bestFit="1" customWidth="1"/>
    <col min="2225" max="2225" width="13.88671875" style="85" bestFit="1" customWidth="1"/>
    <col min="2226" max="2226" width="16.33203125" style="85" bestFit="1" customWidth="1"/>
    <col min="2227" max="2227" width="14.33203125" style="85" bestFit="1" customWidth="1"/>
    <col min="2228" max="2228" width="17.88671875" style="85" bestFit="1" customWidth="1"/>
    <col min="2229" max="2229" width="15.5546875" style="85" bestFit="1" customWidth="1"/>
    <col min="2230" max="2230" width="18.6640625" style="85" bestFit="1" customWidth="1"/>
    <col min="2231" max="2231" width="16" style="85" bestFit="1" customWidth="1"/>
    <col min="2232" max="2232" width="16.109375" style="85" bestFit="1" customWidth="1"/>
    <col min="2233" max="2233" width="15" style="85" bestFit="1" customWidth="1"/>
    <col min="2234" max="2234" width="18.33203125" style="85" bestFit="1" customWidth="1"/>
    <col min="2235" max="2235" width="16.88671875" style="85" bestFit="1" customWidth="1"/>
    <col min="2236" max="2236" width="14.109375" style="85" bestFit="1" customWidth="1"/>
    <col min="2237" max="2237" width="14.6640625" style="85" bestFit="1" customWidth="1"/>
    <col min="2238" max="2238" width="14.33203125" style="85" bestFit="1" customWidth="1"/>
    <col min="2239" max="2239" width="13.44140625" style="85" bestFit="1" customWidth="1"/>
    <col min="2240" max="2240" width="18" style="85" bestFit="1" customWidth="1"/>
    <col min="2241" max="2241" width="14.5546875" style="85" bestFit="1" customWidth="1"/>
    <col min="2242" max="2242" width="13.44140625" style="85" bestFit="1" customWidth="1"/>
    <col min="2243" max="2243" width="17.44140625" style="85" bestFit="1" customWidth="1"/>
    <col min="2244" max="2244" width="18.109375" style="85" bestFit="1" customWidth="1"/>
    <col min="2245" max="2246" width="13" style="85" bestFit="1" customWidth="1"/>
    <col min="2247" max="2247" width="15.5546875" style="85" bestFit="1" customWidth="1"/>
    <col min="2248" max="2248" width="13" style="85" bestFit="1" customWidth="1"/>
    <col min="2249" max="2249" width="13.44140625" style="85" bestFit="1" customWidth="1"/>
    <col min="2250" max="2250" width="15.109375" style="85" bestFit="1" customWidth="1"/>
    <col min="2251" max="2251" width="13" style="85" bestFit="1" customWidth="1"/>
    <col min="2252" max="2252" width="15.44140625" style="85" bestFit="1" customWidth="1"/>
    <col min="2253" max="2253" width="15" style="85" bestFit="1" customWidth="1"/>
    <col min="2254" max="2254" width="14.33203125" style="85" bestFit="1" customWidth="1"/>
    <col min="2255" max="2257" width="13" style="85" bestFit="1" customWidth="1"/>
    <col min="2258" max="2258" width="15.109375" style="85" bestFit="1" customWidth="1"/>
    <col min="2259" max="2259" width="13" style="85" bestFit="1" customWidth="1"/>
    <col min="2260" max="2260" width="14.5546875" style="85" bestFit="1" customWidth="1"/>
    <col min="2261" max="2261" width="17.33203125" style="85" bestFit="1" customWidth="1"/>
    <col min="2262" max="2262" width="13.88671875" style="85" bestFit="1" customWidth="1"/>
    <col min="2263" max="2263" width="13" style="85" bestFit="1" customWidth="1"/>
    <col min="2264" max="2264" width="15.6640625" style="85" bestFit="1" customWidth="1"/>
    <col min="2265" max="2265" width="13" style="85" bestFit="1" customWidth="1"/>
    <col min="2266" max="2266" width="14.5546875" style="85" bestFit="1" customWidth="1"/>
    <col min="2267" max="2267" width="17.33203125" style="85" bestFit="1" customWidth="1"/>
    <col min="2268" max="2268" width="17.109375" style="85" bestFit="1" customWidth="1"/>
    <col min="2269" max="2269" width="18" style="85" bestFit="1" customWidth="1"/>
    <col min="2270" max="2271" width="14.5546875" style="85" bestFit="1" customWidth="1"/>
    <col min="2272" max="2272" width="13" style="85" bestFit="1" customWidth="1"/>
    <col min="2273" max="2273" width="14.33203125" style="85" bestFit="1" customWidth="1"/>
    <col min="2274" max="2274" width="16.5546875" style="85" bestFit="1" customWidth="1"/>
    <col min="2275" max="2276" width="13" style="85" bestFit="1" customWidth="1"/>
    <col min="2277" max="2277" width="17.88671875" style="85" bestFit="1" customWidth="1"/>
    <col min="2278" max="2278" width="15.6640625" style="85" bestFit="1" customWidth="1"/>
    <col min="2279" max="2279" width="14.109375" style="85" bestFit="1" customWidth="1"/>
    <col min="2280" max="2280" width="15.109375" style="85" bestFit="1" customWidth="1"/>
    <col min="2281" max="2281" width="18.109375" style="85" bestFit="1" customWidth="1"/>
    <col min="2282" max="2282" width="16.88671875" style="85" bestFit="1" customWidth="1"/>
    <col min="2283" max="2283" width="13" style="85" bestFit="1" customWidth="1"/>
    <col min="2284" max="2284" width="17.6640625" style="85" bestFit="1" customWidth="1"/>
    <col min="2285" max="2285" width="12.5546875" style="85" bestFit="1" customWidth="1"/>
    <col min="2286" max="2286" width="18.88671875" style="85" bestFit="1" customWidth="1"/>
    <col min="2287" max="2287" width="19.109375" style="85" bestFit="1" customWidth="1"/>
    <col min="2288" max="2288" width="18.5546875" style="85" bestFit="1" customWidth="1"/>
    <col min="2289" max="2289" width="15.88671875" style="85" bestFit="1" customWidth="1"/>
    <col min="2290" max="2290" width="18.33203125" style="85" bestFit="1" customWidth="1"/>
    <col min="2291" max="2291" width="17" style="85" bestFit="1" customWidth="1"/>
    <col min="2292" max="2292" width="18" style="85" bestFit="1" customWidth="1"/>
    <col min="2293" max="2293" width="13" style="85" bestFit="1" customWidth="1"/>
    <col min="2294" max="2294" width="13.33203125" style="85" bestFit="1" customWidth="1"/>
    <col min="2295" max="2295" width="16" style="85" bestFit="1" customWidth="1"/>
    <col min="2296" max="2297" width="18.33203125" style="85" bestFit="1" customWidth="1"/>
    <col min="2298" max="2298" width="18.5546875" style="85" bestFit="1" customWidth="1"/>
    <col min="2299" max="2299" width="13.44140625" style="85" bestFit="1" customWidth="1"/>
    <col min="2300" max="2300" width="17.44140625" style="85" bestFit="1" customWidth="1"/>
    <col min="2301" max="2301" width="18" style="85" bestFit="1" customWidth="1"/>
    <col min="2302" max="2302" width="19.109375" style="85" bestFit="1" customWidth="1"/>
    <col min="2303" max="2303" width="17.33203125" style="85" bestFit="1" customWidth="1"/>
    <col min="2304" max="2304" width="14.6640625" style="85"/>
    <col min="2305" max="2305" width="2.6640625" style="85" customWidth="1"/>
    <col min="2306" max="2306" width="1.109375" style="85" customWidth="1"/>
    <col min="2307" max="2307" width="24.44140625" style="85" customWidth="1"/>
    <col min="2308" max="2308" width="13.109375" style="85" customWidth="1"/>
    <col min="2309" max="2309" width="7.5546875" style="85" customWidth="1"/>
    <col min="2310" max="2310" width="16.44140625" style="85" customWidth="1"/>
    <col min="2311" max="2311" width="39.33203125" style="85" customWidth="1"/>
    <col min="2312" max="2312" width="19.109375" style="85" customWidth="1"/>
    <col min="2313" max="2313" width="35.109375" style="85" customWidth="1"/>
    <col min="2314" max="2314" width="32.88671875" style="85" customWidth="1"/>
    <col min="2315" max="2315" width="17.44140625" style="85" customWidth="1"/>
    <col min="2316" max="2316" width="11.88671875" style="85" customWidth="1"/>
    <col min="2317" max="2317" width="12" style="85" customWidth="1"/>
    <col min="2318" max="2318" width="17.44140625" style="85" customWidth="1"/>
    <col min="2319" max="2320" width="11.88671875" style="85" customWidth="1"/>
    <col min="2321" max="2321" width="12" style="85" customWidth="1"/>
    <col min="2322" max="2323" width="11.88671875" style="85" customWidth="1"/>
    <col min="2324" max="2324" width="12.5546875" style="85" customWidth="1"/>
    <col min="2325" max="2325" width="11.88671875" style="85" customWidth="1"/>
    <col min="2326" max="2326" width="12.5546875" style="85" customWidth="1"/>
    <col min="2327" max="2328" width="12.6640625" style="85" customWidth="1"/>
    <col min="2329" max="2329" width="31.6640625" style="85" customWidth="1"/>
    <col min="2330" max="2330" width="36.44140625" style="85" customWidth="1"/>
    <col min="2331" max="2331" width="33.5546875" style="85" customWidth="1"/>
    <col min="2332" max="2332" width="39.33203125" style="85" customWidth="1"/>
    <col min="2333" max="2333" width="35.6640625" style="85" customWidth="1"/>
    <col min="2334" max="2334" width="35.88671875" style="85" customWidth="1"/>
    <col min="2335" max="2335" width="34" style="85" customWidth="1"/>
    <col min="2336" max="2336" width="12.6640625" style="85" customWidth="1"/>
    <col min="2337" max="2337" width="31.6640625" style="85" bestFit="1" customWidth="1"/>
    <col min="2338" max="2338" width="36.44140625" style="85" bestFit="1" customWidth="1"/>
    <col min="2339" max="2339" width="33.5546875" style="85" bestFit="1" customWidth="1"/>
    <col min="2340" max="2340" width="39.33203125" style="85" bestFit="1" customWidth="1"/>
    <col min="2341" max="2341" width="35.6640625" style="85" bestFit="1" customWidth="1"/>
    <col min="2342" max="2342" width="35.88671875" style="85" bestFit="1" customWidth="1"/>
    <col min="2343" max="2343" width="34" style="85" bestFit="1" customWidth="1"/>
    <col min="2344" max="2344" width="12.6640625" style="85" customWidth="1"/>
    <col min="2345" max="2345" width="31.6640625" style="85" bestFit="1" customWidth="1"/>
    <col min="2346" max="2346" width="36.44140625" style="85" bestFit="1" customWidth="1"/>
    <col min="2347" max="2347" width="33.5546875" style="85" bestFit="1" customWidth="1"/>
    <col min="2348" max="2348" width="39.33203125" style="85" bestFit="1" customWidth="1"/>
    <col min="2349" max="2349" width="35.6640625" style="85" bestFit="1" customWidth="1"/>
    <col min="2350" max="2350" width="35.88671875" style="85" bestFit="1" customWidth="1"/>
    <col min="2351" max="2351" width="34" style="85" bestFit="1" customWidth="1"/>
    <col min="2352" max="2352" width="12.6640625" style="85" customWidth="1"/>
    <col min="2353" max="2353" width="13.5546875" style="85" customWidth="1"/>
    <col min="2354" max="2354" width="31.6640625" style="85" bestFit="1" customWidth="1"/>
    <col min="2355" max="2355" width="36.44140625" style="85" bestFit="1" customWidth="1"/>
    <col min="2356" max="2356" width="33.5546875" style="85" bestFit="1" customWidth="1"/>
    <col min="2357" max="2357" width="39.33203125" style="85" bestFit="1" customWidth="1"/>
    <col min="2358" max="2358" width="35.6640625" style="85" bestFit="1" customWidth="1"/>
    <col min="2359" max="2359" width="35.88671875" style="85" bestFit="1" customWidth="1"/>
    <col min="2360" max="2360" width="34" style="85" bestFit="1" customWidth="1"/>
    <col min="2361" max="2361" width="12.6640625" style="85" customWidth="1"/>
    <col min="2362" max="2362" width="31.6640625" style="85" bestFit="1" customWidth="1"/>
    <col min="2363" max="2363" width="36.44140625" style="85" bestFit="1" customWidth="1"/>
    <col min="2364" max="2364" width="33.5546875" style="85" bestFit="1" customWidth="1"/>
    <col min="2365" max="2365" width="39.33203125" style="85" bestFit="1" customWidth="1"/>
    <col min="2366" max="2366" width="35.6640625" style="85" bestFit="1" customWidth="1"/>
    <col min="2367" max="2367" width="35.88671875" style="85" bestFit="1" customWidth="1"/>
    <col min="2368" max="2368" width="34" style="85" bestFit="1" customWidth="1"/>
    <col min="2369" max="2369" width="12.6640625" style="85" customWidth="1"/>
    <col min="2370" max="2370" width="31.6640625" style="85" bestFit="1" customWidth="1"/>
    <col min="2371" max="2371" width="36.44140625" style="85" bestFit="1" customWidth="1"/>
    <col min="2372" max="2372" width="33.5546875" style="85" bestFit="1" customWidth="1"/>
    <col min="2373" max="2373" width="39.33203125" style="85" bestFit="1" customWidth="1"/>
    <col min="2374" max="2374" width="35.6640625" style="85" bestFit="1" customWidth="1"/>
    <col min="2375" max="2375" width="35.88671875" style="85" bestFit="1" customWidth="1"/>
    <col min="2376" max="2376" width="34" style="85" bestFit="1" customWidth="1"/>
    <col min="2377" max="2378" width="12.6640625" style="85" customWidth="1"/>
    <col min="2379" max="2379" width="17" style="85" bestFit="1" customWidth="1"/>
    <col min="2380" max="2380" width="16.109375" style="85" bestFit="1" customWidth="1"/>
    <col min="2381" max="2382" width="16.44140625" style="85" bestFit="1" customWidth="1"/>
    <col min="2383" max="2383" width="20" style="85" bestFit="1" customWidth="1"/>
    <col min="2384" max="2384" width="20.109375" style="85" bestFit="1" customWidth="1"/>
    <col min="2385" max="2385" width="18.109375" style="85" bestFit="1" customWidth="1"/>
    <col min="2386" max="2386" width="18.33203125" style="85" bestFit="1" customWidth="1"/>
    <col min="2387" max="2387" width="18.109375" style="85" bestFit="1" customWidth="1"/>
    <col min="2388" max="2388" width="13" style="85" bestFit="1" customWidth="1"/>
    <col min="2389" max="2389" width="15.44140625" style="85" bestFit="1" customWidth="1"/>
    <col min="2390" max="2390" width="15.6640625" style="85" bestFit="1" customWidth="1"/>
    <col min="2391" max="2391" width="19.6640625" style="85" bestFit="1" customWidth="1"/>
    <col min="2392" max="2392" width="16.44140625" style="85" bestFit="1" customWidth="1"/>
    <col min="2393" max="2393" width="17.5546875" style="85" bestFit="1" customWidth="1"/>
    <col min="2394" max="2394" width="15.88671875" style="85" bestFit="1" customWidth="1"/>
    <col min="2395" max="2395" width="17" style="85" bestFit="1" customWidth="1"/>
    <col min="2396" max="2396" width="18.5546875" style="85" bestFit="1" customWidth="1"/>
    <col min="2397" max="2397" width="19.109375" style="85" bestFit="1" customWidth="1"/>
    <col min="2398" max="2398" width="17.44140625" style="85" bestFit="1" customWidth="1"/>
    <col min="2399" max="2399" width="19.44140625" style="85" bestFit="1" customWidth="1"/>
    <col min="2400" max="2400" width="20.109375" style="85" bestFit="1" customWidth="1"/>
    <col min="2401" max="2401" width="20.33203125" style="85" bestFit="1" customWidth="1"/>
    <col min="2402" max="2402" width="20.6640625" style="85" bestFit="1" customWidth="1"/>
    <col min="2403" max="2403" width="19.88671875" style="85" bestFit="1" customWidth="1"/>
    <col min="2404" max="2404" width="17.88671875" style="85" bestFit="1" customWidth="1"/>
    <col min="2405" max="2405" width="13.33203125" style="85" bestFit="1" customWidth="1"/>
    <col min="2406" max="2406" width="19.44140625" style="85" bestFit="1" customWidth="1"/>
    <col min="2407" max="2407" width="15.6640625" style="85" bestFit="1" customWidth="1"/>
    <col min="2408" max="2408" width="18.88671875" style="85" bestFit="1" customWidth="1"/>
    <col min="2409" max="2409" width="18.5546875" style="85" bestFit="1" customWidth="1"/>
    <col min="2410" max="2410" width="14.33203125" style="85" bestFit="1" customWidth="1"/>
    <col min="2411" max="2411" width="15.33203125" style="85" bestFit="1" customWidth="1"/>
    <col min="2412" max="2412" width="16.5546875" style="85" bestFit="1" customWidth="1"/>
    <col min="2413" max="2413" width="14.44140625" style="85" bestFit="1" customWidth="1"/>
    <col min="2414" max="2414" width="15.33203125" style="85" bestFit="1" customWidth="1"/>
    <col min="2415" max="2415" width="16.109375" style="85" bestFit="1" customWidth="1"/>
    <col min="2416" max="2416" width="16" style="85" bestFit="1" customWidth="1"/>
    <col min="2417" max="2417" width="15.33203125" style="85" bestFit="1" customWidth="1"/>
    <col min="2418" max="2418" width="14.109375" style="85" bestFit="1" customWidth="1"/>
    <col min="2419" max="2419" width="18.33203125" style="85" bestFit="1" customWidth="1"/>
    <col min="2420" max="2420" width="14.44140625" style="85" bestFit="1" customWidth="1"/>
    <col min="2421" max="2421" width="14" style="85" bestFit="1" customWidth="1"/>
    <col min="2422" max="2422" width="15.33203125" style="85" bestFit="1" customWidth="1"/>
    <col min="2423" max="2423" width="17.44140625" style="85" bestFit="1" customWidth="1"/>
    <col min="2424" max="2424" width="18.109375" style="85" bestFit="1" customWidth="1"/>
    <col min="2425" max="2425" width="18.33203125" style="85" bestFit="1" customWidth="1"/>
    <col min="2426" max="2426" width="17.6640625" style="85" bestFit="1" customWidth="1"/>
    <col min="2427" max="2427" width="17" style="85" bestFit="1" customWidth="1"/>
    <col min="2428" max="2428" width="15.6640625" style="85" bestFit="1" customWidth="1"/>
    <col min="2429" max="2429" width="12.88671875" style="85" bestFit="1" customWidth="1"/>
    <col min="2430" max="2430" width="14.109375" style="85" bestFit="1" customWidth="1"/>
    <col min="2431" max="2431" width="15.44140625" style="85" bestFit="1" customWidth="1"/>
    <col min="2432" max="2432" width="16.44140625" style="85" bestFit="1" customWidth="1"/>
    <col min="2433" max="2433" width="18.88671875" style="85" bestFit="1" customWidth="1"/>
    <col min="2434" max="2434" width="15" style="85" bestFit="1" customWidth="1"/>
    <col min="2435" max="2435" width="19.44140625" style="85" bestFit="1" customWidth="1"/>
    <col min="2436" max="2436" width="20.109375" style="85" bestFit="1" customWidth="1"/>
    <col min="2437" max="2437" width="17.6640625" style="85" bestFit="1" customWidth="1"/>
    <col min="2438" max="2438" width="13.44140625" style="85" bestFit="1" customWidth="1"/>
    <col min="2439" max="2439" width="15.5546875" style="85" bestFit="1" customWidth="1"/>
    <col min="2440" max="2440" width="16.88671875" style="85" bestFit="1" customWidth="1"/>
    <col min="2441" max="2441" width="15.5546875" style="85" bestFit="1" customWidth="1"/>
    <col min="2442" max="2442" width="16.44140625" style="85" bestFit="1" customWidth="1"/>
    <col min="2443" max="2443" width="18.88671875" style="85" bestFit="1" customWidth="1"/>
    <col min="2444" max="2445" width="13.44140625" style="85" bestFit="1" customWidth="1"/>
    <col min="2446" max="2446" width="16.109375" style="85" bestFit="1" customWidth="1"/>
    <col min="2447" max="2448" width="13.44140625" style="85" bestFit="1" customWidth="1"/>
    <col min="2449" max="2449" width="17.109375" style="85" bestFit="1" customWidth="1"/>
    <col min="2450" max="2450" width="14" style="85" bestFit="1" customWidth="1"/>
    <col min="2451" max="2451" width="17.5546875" style="85" bestFit="1" customWidth="1"/>
    <col min="2452" max="2452" width="14.33203125" style="85" bestFit="1" customWidth="1"/>
    <col min="2453" max="2453" width="17.5546875" style="85" bestFit="1" customWidth="1"/>
    <col min="2454" max="2454" width="17.44140625" style="85" bestFit="1" customWidth="1"/>
    <col min="2455" max="2455" width="19.33203125" style="85" bestFit="1" customWidth="1"/>
    <col min="2456" max="2456" width="14.33203125" style="85" bestFit="1" customWidth="1"/>
    <col min="2457" max="2457" width="18" style="85" bestFit="1" customWidth="1"/>
    <col min="2458" max="2458" width="17.88671875" style="85" bestFit="1" customWidth="1"/>
    <col min="2459" max="2459" width="18.6640625" style="85" bestFit="1" customWidth="1"/>
    <col min="2460" max="2460" width="15.109375" style="85" bestFit="1" customWidth="1"/>
    <col min="2461" max="2461" width="19.5546875" style="85" bestFit="1" customWidth="1"/>
    <col min="2462" max="2462" width="19.109375" style="85" bestFit="1" customWidth="1"/>
    <col min="2463" max="2463" width="19" style="85" bestFit="1" customWidth="1"/>
    <col min="2464" max="2464" width="14.6640625" style="85" bestFit="1" customWidth="1"/>
    <col min="2465" max="2465" width="15" style="85" bestFit="1" customWidth="1"/>
    <col min="2466" max="2466" width="15.6640625" style="85" bestFit="1" customWidth="1"/>
    <col min="2467" max="2467" width="13" style="85" bestFit="1" customWidth="1"/>
    <col min="2468" max="2468" width="17" style="85" bestFit="1" customWidth="1"/>
    <col min="2469" max="2469" width="15.5546875" style="85" bestFit="1" customWidth="1"/>
    <col min="2470" max="2470" width="13" style="85" bestFit="1" customWidth="1"/>
    <col min="2471" max="2471" width="13.44140625" style="85" bestFit="1" customWidth="1"/>
    <col min="2472" max="2472" width="13.33203125" style="85" bestFit="1" customWidth="1"/>
    <col min="2473" max="2473" width="13.44140625" style="85" bestFit="1" customWidth="1"/>
    <col min="2474" max="2474" width="15.5546875" style="85" bestFit="1" customWidth="1"/>
    <col min="2475" max="2475" width="13" style="85" bestFit="1" customWidth="1"/>
    <col min="2476" max="2476" width="13.44140625" style="85" bestFit="1" customWidth="1"/>
    <col min="2477" max="2477" width="13" style="85" bestFit="1" customWidth="1"/>
    <col min="2478" max="2478" width="16.109375" style="85" bestFit="1" customWidth="1"/>
    <col min="2479" max="2479" width="17.44140625" style="85" bestFit="1" customWidth="1"/>
    <col min="2480" max="2480" width="16" style="85" bestFit="1" customWidth="1"/>
    <col min="2481" max="2481" width="13.88671875" style="85" bestFit="1" customWidth="1"/>
    <col min="2482" max="2482" width="16.33203125" style="85" bestFit="1" customWidth="1"/>
    <col min="2483" max="2483" width="14.33203125" style="85" bestFit="1" customWidth="1"/>
    <col min="2484" max="2484" width="17.88671875" style="85" bestFit="1" customWidth="1"/>
    <col min="2485" max="2485" width="15.5546875" style="85" bestFit="1" customWidth="1"/>
    <col min="2486" max="2486" width="18.6640625" style="85" bestFit="1" customWidth="1"/>
    <col min="2487" max="2487" width="16" style="85" bestFit="1" customWidth="1"/>
    <col min="2488" max="2488" width="16.109375" style="85" bestFit="1" customWidth="1"/>
    <col min="2489" max="2489" width="15" style="85" bestFit="1" customWidth="1"/>
    <col min="2490" max="2490" width="18.33203125" style="85" bestFit="1" customWidth="1"/>
    <col min="2491" max="2491" width="16.88671875" style="85" bestFit="1" customWidth="1"/>
    <col min="2492" max="2492" width="14.109375" style="85" bestFit="1" customWidth="1"/>
    <col min="2493" max="2493" width="14.6640625" style="85" bestFit="1" customWidth="1"/>
    <col min="2494" max="2494" width="14.33203125" style="85" bestFit="1" customWidth="1"/>
    <col min="2495" max="2495" width="13.44140625" style="85" bestFit="1" customWidth="1"/>
    <col min="2496" max="2496" width="18" style="85" bestFit="1" customWidth="1"/>
    <col min="2497" max="2497" width="14.5546875" style="85" bestFit="1" customWidth="1"/>
    <col min="2498" max="2498" width="13.44140625" style="85" bestFit="1" customWidth="1"/>
    <col min="2499" max="2499" width="17.44140625" style="85" bestFit="1" customWidth="1"/>
    <col min="2500" max="2500" width="18.109375" style="85" bestFit="1" customWidth="1"/>
    <col min="2501" max="2502" width="13" style="85" bestFit="1" customWidth="1"/>
    <col min="2503" max="2503" width="15.5546875" style="85" bestFit="1" customWidth="1"/>
    <col min="2504" max="2504" width="13" style="85" bestFit="1" customWidth="1"/>
    <col min="2505" max="2505" width="13.44140625" style="85" bestFit="1" customWidth="1"/>
    <col min="2506" max="2506" width="15.109375" style="85" bestFit="1" customWidth="1"/>
    <col min="2507" max="2507" width="13" style="85" bestFit="1" customWidth="1"/>
    <col min="2508" max="2508" width="15.44140625" style="85" bestFit="1" customWidth="1"/>
    <col min="2509" max="2509" width="15" style="85" bestFit="1" customWidth="1"/>
    <col min="2510" max="2510" width="14.33203125" style="85" bestFit="1" customWidth="1"/>
    <col min="2511" max="2513" width="13" style="85" bestFit="1" customWidth="1"/>
    <col min="2514" max="2514" width="15.109375" style="85" bestFit="1" customWidth="1"/>
    <col min="2515" max="2515" width="13" style="85" bestFit="1" customWidth="1"/>
    <col min="2516" max="2516" width="14.5546875" style="85" bestFit="1" customWidth="1"/>
    <col min="2517" max="2517" width="17.33203125" style="85" bestFit="1" customWidth="1"/>
    <col min="2518" max="2518" width="13.88671875" style="85" bestFit="1" customWidth="1"/>
    <col min="2519" max="2519" width="13" style="85" bestFit="1" customWidth="1"/>
    <col min="2520" max="2520" width="15.6640625" style="85" bestFit="1" customWidth="1"/>
    <col min="2521" max="2521" width="13" style="85" bestFit="1" customWidth="1"/>
    <col min="2522" max="2522" width="14.5546875" style="85" bestFit="1" customWidth="1"/>
    <col min="2523" max="2523" width="17.33203125" style="85" bestFit="1" customWidth="1"/>
    <col min="2524" max="2524" width="17.109375" style="85" bestFit="1" customWidth="1"/>
    <col min="2525" max="2525" width="18" style="85" bestFit="1" customWidth="1"/>
    <col min="2526" max="2527" width="14.5546875" style="85" bestFit="1" customWidth="1"/>
    <col min="2528" max="2528" width="13" style="85" bestFit="1" customWidth="1"/>
    <col min="2529" max="2529" width="14.33203125" style="85" bestFit="1" customWidth="1"/>
    <col min="2530" max="2530" width="16.5546875" style="85" bestFit="1" customWidth="1"/>
    <col min="2531" max="2532" width="13" style="85" bestFit="1" customWidth="1"/>
    <col min="2533" max="2533" width="17.88671875" style="85" bestFit="1" customWidth="1"/>
    <col min="2534" max="2534" width="15.6640625" style="85" bestFit="1" customWidth="1"/>
    <col min="2535" max="2535" width="14.109375" style="85" bestFit="1" customWidth="1"/>
    <col min="2536" max="2536" width="15.109375" style="85" bestFit="1" customWidth="1"/>
    <col min="2537" max="2537" width="18.109375" style="85" bestFit="1" customWidth="1"/>
    <col min="2538" max="2538" width="16.88671875" style="85" bestFit="1" customWidth="1"/>
    <col min="2539" max="2539" width="13" style="85" bestFit="1" customWidth="1"/>
    <col min="2540" max="2540" width="17.6640625" style="85" bestFit="1" customWidth="1"/>
    <col min="2541" max="2541" width="12.5546875" style="85" bestFit="1" customWidth="1"/>
    <col min="2542" max="2542" width="18.88671875" style="85" bestFit="1" customWidth="1"/>
    <col min="2543" max="2543" width="19.109375" style="85" bestFit="1" customWidth="1"/>
    <col min="2544" max="2544" width="18.5546875" style="85" bestFit="1" customWidth="1"/>
    <col min="2545" max="2545" width="15.88671875" style="85" bestFit="1" customWidth="1"/>
    <col min="2546" max="2546" width="18.33203125" style="85" bestFit="1" customWidth="1"/>
    <col min="2547" max="2547" width="17" style="85" bestFit="1" customWidth="1"/>
    <col min="2548" max="2548" width="18" style="85" bestFit="1" customWidth="1"/>
    <col min="2549" max="2549" width="13" style="85" bestFit="1" customWidth="1"/>
    <col min="2550" max="2550" width="13.33203125" style="85" bestFit="1" customWidth="1"/>
    <col min="2551" max="2551" width="16" style="85" bestFit="1" customWidth="1"/>
    <col min="2552" max="2553" width="18.33203125" style="85" bestFit="1" customWidth="1"/>
    <col min="2554" max="2554" width="18.5546875" style="85" bestFit="1" customWidth="1"/>
    <col min="2555" max="2555" width="13.44140625" style="85" bestFit="1" customWidth="1"/>
    <col min="2556" max="2556" width="17.44140625" style="85" bestFit="1" customWidth="1"/>
    <col min="2557" max="2557" width="18" style="85" bestFit="1" customWidth="1"/>
    <col min="2558" max="2558" width="19.109375" style="85" bestFit="1" customWidth="1"/>
    <col min="2559" max="2559" width="17.33203125" style="85" bestFit="1" customWidth="1"/>
    <col min="2560" max="2560" width="14.6640625" style="85"/>
    <col min="2561" max="2561" width="2.6640625" style="85" customWidth="1"/>
    <col min="2562" max="2562" width="1.109375" style="85" customWidth="1"/>
    <col min="2563" max="2563" width="24.44140625" style="85" customWidth="1"/>
    <col min="2564" max="2564" width="13.109375" style="85" customWidth="1"/>
    <col min="2565" max="2565" width="7.5546875" style="85" customWidth="1"/>
    <col min="2566" max="2566" width="16.44140625" style="85" customWidth="1"/>
    <col min="2567" max="2567" width="39.33203125" style="85" customWidth="1"/>
    <col min="2568" max="2568" width="19.109375" style="85" customWidth="1"/>
    <col min="2569" max="2569" width="35.109375" style="85" customWidth="1"/>
    <col min="2570" max="2570" width="32.88671875" style="85" customWidth="1"/>
    <col min="2571" max="2571" width="17.44140625" style="85" customWidth="1"/>
    <col min="2572" max="2572" width="11.88671875" style="85" customWidth="1"/>
    <col min="2573" max="2573" width="12" style="85" customWidth="1"/>
    <col min="2574" max="2574" width="17.44140625" style="85" customWidth="1"/>
    <col min="2575" max="2576" width="11.88671875" style="85" customWidth="1"/>
    <col min="2577" max="2577" width="12" style="85" customWidth="1"/>
    <col min="2578" max="2579" width="11.88671875" style="85" customWidth="1"/>
    <col min="2580" max="2580" width="12.5546875" style="85" customWidth="1"/>
    <col min="2581" max="2581" width="11.88671875" style="85" customWidth="1"/>
    <col min="2582" max="2582" width="12.5546875" style="85" customWidth="1"/>
    <col min="2583" max="2584" width="12.6640625" style="85" customWidth="1"/>
    <col min="2585" max="2585" width="31.6640625" style="85" customWidth="1"/>
    <col min="2586" max="2586" width="36.44140625" style="85" customWidth="1"/>
    <col min="2587" max="2587" width="33.5546875" style="85" customWidth="1"/>
    <col min="2588" max="2588" width="39.33203125" style="85" customWidth="1"/>
    <col min="2589" max="2589" width="35.6640625" style="85" customWidth="1"/>
    <col min="2590" max="2590" width="35.88671875" style="85" customWidth="1"/>
    <col min="2591" max="2591" width="34" style="85" customWidth="1"/>
    <col min="2592" max="2592" width="12.6640625" style="85" customWidth="1"/>
    <col min="2593" max="2593" width="31.6640625" style="85" bestFit="1" customWidth="1"/>
    <col min="2594" max="2594" width="36.44140625" style="85" bestFit="1" customWidth="1"/>
    <col min="2595" max="2595" width="33.5546875" style="85" bestFit="1" customWidth="1"/>
    <col min="2596" max="2596" width="39.33203125" style="85" bestFit="1" customWidth="1"/>
    <col min="2597" max="2597" width="35.6640625" style="85" bestFit="1" customWidth="1"/>
    <col min="2598" max="2598" width="35.88671875" style="85" bestFit="1" customWidth="1"/>
    <col min="2599" max="2599" width="34" style="85" bestFit="1" customWidth="1"/>
    <col min="2600" max="2600" width="12.6640625" style="85" customWidth="1"/>
    <col min="2601" max="2601" width="31.6640625" style="85" bestFit="1" customWidth="1"/>
    <col min="2602" max="2602" width="36.44140625" style="85" bestFit="1" customWidth="1"/>
    <col min="2603" max="2603" width="33.5546875" style="85" bestFit="1" customWidth="1"/>
    <col min="2604" max="2604" width="39.33203125" style="85" bestFit="1" customWidth="1"/>
    <col min="2605" max="2605" width="35.6640625" style="85" bestFit="1" customWidth="1"/>
    <col min="2606" max="2606" width="35.88671875" style="85" bestFit="1" customWidth="1"/>
    <col min="2607" max="2607" width="34" style="85" bestFit="1" customWidth="1"/>
    <col min="2608" max="2608" width="12.6640625" style="85" customWidth="1"/>
    <col min="2609" max="2609" width="13.5546875" style="85" customWidth="1"/>
    <col min="2610" max="2610" width="31.6640625" style="85" bestFit="1" customWidth="1"/>
    <col min="2611" max="2611" width="36.44140625" style="85" bestFit="1" customWidth="1"/>
    <col min="2612" max="2612" width="33.5546875" style="85" bestFit="1" customWidth="1"/>
    <col min="2613" max="2613" width="39.33203125" style="85" bestFit="1" customWidth="1"/>
    <col min="2614" max="2614" width="35.6640625" style="85" bestFit="1" customWidth="1"/>
    <col min="2615" max="2615" width="35.88671875" style="85" bestFit="1" customWidth="1"/>
    <col min="2616" max="2616" width="34" style="85" bestFit="1" customWidth="1"/>
    <col min="2617" max="2617" width="12.6640625" style="85" customWidth="1"/>
    <col min="2618" max="2618" width="31.6640625" style="85" bestFit="1" customWidth="1"/>
    <col min="2619" max="2619" width="36.44140625" style="85" bestFit="1" customWidth="1"/>
    <col min="2620" max="2620" width="33.5546875" style="85" bestFit="1" customWidth="1"/>
    <col min="2621" max="2621" width="39.33203125" style="85" bestFit="1" customWidth="1"/>
    <col min="2622" max="2622" width="35.6640625" style="85" bestFit="1" customWidth="1"/>
    <col min="2623" max="2623" width="35.88671875" style="85" bestFit="1" customWidth="1"/>
    <col min="2624" max="2624" width="34" style="85" bestFit="1" customWidth="1"/>
    <col min="2625" max="2625" width="12.6640625" style="85" customWidth="1"/>
    <col min="2626" max="2626" width="31.6640625" style="85" bestFit="1" customWidth="1"/>
    <col min="2627" max="2627" width="36.44140625" style="85" bestFit="1" customWidth="1"/>
    <col min="2628" max="2628" width="33.5546875" style="85" bestFit="1" customWidth="1"/>
    <col min="2629" max="2629" width="39.33203125" style="85" bestFit="1" customWidth="1"/>
    <col min="2630" max="2630" width="35.6640625" style="85" bestFit="1" customWidth="1"/>
    <col min="2631" max="2631" width="35.88671875" style="85" bestFit="1" customWidth="1"/>
    <col min="2632" max="2632" width="34" style="85" bestFit="1" customWidth="1"/>
    <col min="2633" max="2634" width="12.6640625" style="85" customWidth="1"/>
    <col min="2635" max="2635" width="17" style="85" bestFit="1" customWidth="1"/>
    <col min="2636" max="2636" width="16.109375" style="85" bestFit="1" customWidth="1"/>
    <col min="2637" max="2638" width="16.44140625" style="85" bestFit="1" customWidth="1"/>
    <col min="2639" max="2639" width="20" style="85" bestFit="1" customWidth="1"/>
    <col min="2640" max="2640" width="20.109375" style="85" bestFit="1" customWidth="1"/>
    <col min="2641" max="2641" width="18.109375" style="85" bestFit="1" customWidth="1"/>
    <col min="2642" max="2642" width="18.33203125" style="85" bestFit="1" customWidth="1"/>
    <col min="2643" max="2643" width="18.109375" style="85" bestFit="1" customWidth="1"/>
    <col min="2644" max="2644" width="13" style="85" bestFit="1" customWidth="1"/>
    <col min="2645" max="2645" width="15.44140625" style="85" bestFit="1" customWidth="1"/>
    <col min="2646" max="2646" width="15.6640625" style="85" bestFit="1" customWidth="1"/>
    <col min="2647" max="2647" width="19.6640625" style="85" bestFit="1" customWidth="1"/>
    <col min="2648" max="2648" width="16.44140625" style="85" bestFit="1" customWidth="1"/>
    <col min="2649" max="2649" width="17.5546875" style="85" bestFit="1" customWidth="1"/>
    <col min="2650" max="2650" width="15.88671875" style="85" bestFit="1" customWidth="1"/>
    <col min="2651" max="2651" width="17" style="85" bestFit="1" customWidth="1"/>
    <col min="2652" max="2652" width="18.5546875" style="85" bestFit="1" customWidth="1"/>
    <col min="2653" max="2653" width="19.109375" style="85" bestFit="1" customWidth="1"/>
    <col min="2654" max="2654" width="17.44140625" style="85" bestFit="1" customWidth="1"/>
    <col min="2655" max="2655" width="19.44140625" style="85" bestFit="1" customWidth="1"/>
    <col min="2656" max="2656" width="20.109375" style="85" bestFit="1" customWidth="1"/>
    <col min="2657" max="2657" width="20.33203125" style="85" bestFit="1" customWidth="1"/>
    <col min="2658" max="2658" width="20.6640625" style="85" bestFit="1" customWidth="1"/>
    <col min="2659" max="2659" width="19.88671875" style="85" bestFit="1" customWidth="1"/>
    <col min="2660" max="2660" width="17.88671875" style="85" bestFit="1" customWidth="1"/>
    <col min="2661" max="2661" width="13.33203125" style="85" bestFit="1" customWidth="1"/>
    <col min="2662" max="2662" width="19.44140625" style="85" bestFit="1" customWidth="1"/>
    <col min="2663" max="2663" width="15.6640625" style="85" bestFit="1" customWidth="1"/>
    <col min="2664" max="2664" width="18.88671875" style="85" bestFit="1" customWidth="1"/>
    <col min="2665" max="2665" width="18.5546875" style="85" bestFit="1" customWidth="1"/>
    <col min="2666" max="2666" width="14.33203125" style="85" bestFit="1" customWidth="1"/>
    <col min="2667" max="2667" width="15.33203125" style="85" bestFit="1" customWidth="1"/>
    <col min="2668" max="2668" width="16.5546875" style="85" bestFit="1" customWidth="1"/>
    <col min="2669" max="2669" width="14.44140625" style="85" bestFit="1" customWidth="1"/>
    <col min="2670" max="2670" width="15.33203125" style="85" bestFit="1" customWidth="1"/>
    <col min="2671" max="2671" width="16.109375" style="85" bestFit="1" customWidth="1"/>
    <col min="2672" max="2672" width="16" style="85" bestFit="1" customWidth="1"/>
    <col min="2673" max="2673" width="15.33203125" style="85" bestFit="1" customWidth="1"/>
    <col min="2674" max="2674" width="14.109375" style="85" bestFit="1" customWidth="1"/>
    <col min="2675" max="2675" width="18.33203125" style="85" bestFit="1" customWidth="1"/>
    <col min="2676" max="2676" width="14.44140625" style="85" bestFit="1" customWidth="1"/>
    <col min="2677" max="2677" width="14" style="85" bestFit="1" customWidth="1"/>
    <col min="2678" max="2678" width="15.33203125" style="85" bestFit="1" customWidth="1"/>
    <col min="2679" max="2679" width="17.44140625" style="85" bestFit="1" customWidth="1"/>
    <col min="2680" max="2680" width="18.109375" style="85" bestFit="1" customWidth="1"/>
    <col min="2681" max="2681" width="18.33203125" style="85" bestFit="1" customWidth="1"/>
    <col min="2682" max="2682" width="17.6640625" style="85" bestFit="1" customWidth="1"/>
    <col min="2683" max="2683" width="17" style="85" bestFit="1" customWidth="1"/>
    <col min="2684" max="2684" width="15.6640625" style="85" bestFit="1" customWidth="1"/>
    <col min="2685" max="2685" width="12.88671875" style="85" bestFit="1" customWidth="1"/>
    <col min="2686" max="2686" width="14.109375" style="85" bestFit="1" customWidth="1"/>
    <col min="2687" max="2687" width="15.44140625" style="85" bestFit="1" customWidth="1"/>
    <col min="2688" max="2688" width="16.44140625" style="85" bestFit="1" customWidth="1"/>
    <col min="2689" max="2689" width="18.88671875" style="85" bestFit="1" customWidth="1"/>
    <col min="2690" max="2690" width="15" style="85" bestFit="1" customWidth="1"/>
    <col min="2691" max="2691" width="19.44140625" style="85" bestFit="1" customWidth="1"/>
    <col min="2692" max="2692" width="20.109375" style="85" bestFit="1" customWidth="1"/>
    <col min="2693" max="2693" width="17.6640625" style="85" bestFit="1" customWidth="1"/>
    <col min="2694" max="2694" width="13.44140625" style="85" bestFit="1" customWidth="1"/>
    <col min="2695" max="2695" width="15.5546875" style="85" bestFit="1" customWidth="1"/>
    <col min="2696" max="2696" width="16.88671875" style="85" bestFit="1" customWidth="1"/>
    <col min="2697" max="2697" width="15.5546875" style="85" bestFit="1" customWidth="1"/>
    <col min="2698" max="2698" width="16.44140625" style="85" bestFit="1" customWidth="1"/>
    <col min="2699" max="2699" width="18.88671875" style="85" bestFit="1" customWidth="1"/>
    <col min="2700" max="2701" width="13.44140625" style="85" bestFit="1" customWidth="1"/>
    <col min="2702" max="2702" width="16.109375" style="85" bestFit="1" customWidth="1"/>
    <col min="2703" max="2704" width="13.44140625" style="85" bestFit="1" customWidth="1"/>
    <col min="2705" max="2705" width="17.109375" style="85" bestFit="1" customWidth="1"/>
    <col min="2706" max="2706" width="14" style="85" bestFit="1" customWidth="1"/>
    <col min="2707" max="2707" width="17.5546875" style="85" bestFit="1" customWidth="1"/>
    <col min="2708" max="2708" width="14.33203125" style="85" bestFit="1" customWidth="1"/>
    <col min="2709" max="2709" width="17.5546875" style="85" bestFit="1" customWidth="1"/>
    <col min="2710" max="2710" width="17.44140625" style="85" bestFit="1" customWidth="1"/>
    <col min="2711" max="2711" width="19.33203125" style="85" bestFit="1" customWidth="1"/>
    <col min="2712" max="2712" width="14.33203125" style="85" bestFit="1" customWidth="1"/>
    <col min="2713" max="2713" width="18" style="85" bestFit="1" customWidth="1"/>
    <col min="2714" max="2714" width="17.88671875" style="85" bestFit="1" customWidth="1"/>
    <col min="2715" max="2715" width="18.6640625" style="85" bestFit="1" customWidth="1"/>
    <col min="2716" max="2716" width="15.109375" style="85" bestFit="1" customWidth="1"/>
    <col min="2717" max="2717" width="19.5546875" style="85" bestFit="1" customWidth="1"/>
    <col min="2718" max="2718" width="19.109375" style="85" bestFit="1" customWidth="1"/>
    <col min="2719" max="2719" width="19" style="85" bestFit="1" customWidth="1"/>
    <col min="2720" max="2720" width="14.6640625" style="85" bestFit="1" customWidth="1"/>
    <col min="2721" max="2721" width="15" style="85" bestFit="1" customWidth="1"/>
    <col min="2722" max="2722" width="15.6640625" style="85" bestFit="1" customWidth="1"/>
    <col min="2723" max="2723" width="13" style="85" bestFit="1" customWidth="1"/>
    <col min="2724" max="2724" width="17" style="85" bestFit="1" customWidth="1"/>
    <col min="2725" max="2725" width="15.5546875" style="85" bestFit="1" customWidth="1"/>
    <col min="2726" max="2726" width="13" style="85" bestFit="1" customWidth="1"/>
    <col min="2727" max="2727" width="13.44140625" style="85" bestFit="1" customWidth="1"/>
    <col min="2728" max="2728" width="13.33203125" style="85" bestFit="1" customWidth="1"/>
    <col min="2729" max="2729" width="13.44140625" style="85" bestFit="1" customWidth="1"/>
    <col min="2730" max="2730" width="15.5546875" style="85" bestFit="1" customWidth="1"/>
    <col min="2731" max="2731" width="13" style="85" bestFit="1" customWidth="1"/>
    <col min="2732" max="2732" width="13.44140625" style="85" bestFit="1" customWidth="1"/>
    <col min="2733" max="2733" width="13" style="85" bestFit="1" customWidth="1"/>
    <col min="2734" max="2734" width="16.109375" style="85" bestFit="1" customWidth="1"/>
    <col min="2735" max="2735" width="17.44140625" style="85" bestFit="1" customWidth="1"/>
    <col min="2736" max="2736" width="16" style="85" bestFit="1" customWidth="1"/>
    <col min="2737" max="2737" width="13.88671875" style="85" bestFit="1" customWidth="1"/>
    <col min="2738" max="2738" width="16.33203125" style="85" bestFit="1" customWidth="1"/>
    <col min="2739" max="2739" width="14.33203125" style="85" bestFit="1" customWidth="1"/>
    <col min="2740" max="2740" width="17.88671875" style="85" bestFit="1" customWidth="1"/>
    <col min="2741" max="2741" width="15.5546875" style="85" bestFit="1" customWidth="1"/>
    <col min="2742" max="2742" width="18.6640625" style="85" bestFit="1" customWidth="1"/>
    <col min="2743" max="2743" width="16" style="85" bestFit="1" customWidth="1"/>
    <col min="2744" max="2744" width="16.109375" style="85" bestFit="1" customWidth="1"/>
    <col min="2745" max="2745" width="15" style="85" bestFit="1" customWidth="1"/>
    <col min="2746" max="2746" width="18.33203125" style="85" bestFit="1" customWidth="1"/>
    <col min="2747" max="2747" width="16.88671875" style="85" bestFit="1" customWidth="1"/>
    <col min="2748" max="2748" width="14.109375" style="85" bestFit="1" customWidth="1"/>
    <col min="2749" max="2749" width="14.6640625" style="85" bestFit="1" customWidth="1"/>
    <col min="2750" max="2750" width="14.33203125" style="85" bestFit="1" customWidth="1"/>
    <col min="2751" max="2751" width="13.44140625" style="85" bestFit="1" customWidth="1"/>
    <col min="2752" max="2752" width="18" style="85" bestFit="1" customWidth="1"/>
    <col min="2753" max="2753" width="14.5546875" style="85" bestFit="1" customWidth="1"/>
    <col min="2754" max="2754" width="13.44140625" style="85" bestFit="1" customWidth="1"/>
    <col min="2755" max="2755" width="17.44140625" style="85" bestFit="1" customWidth="1"/>
    <col min="2756" max="2756" width="18.109375" style="85" bestFit="1" customWidth="1"/>
    <col min="2757" max="2758" width="13" style="85" bestFit="1" customWidth="1"/>
    <col min="2759" max="2759" width="15.5546875" style="85" bestFit="1" customWidth="1"/>
    <col min="2760" max="2760" width="13" style="85" bestFit="1" customWidth="1"/>
    <col min="2761" max="2761" width="13.44140625" style="85" bestFit="1" customWidth="1"/>
    <col min="2762" max="2762" width="15.109375" style="85" bestFit="1" customWidth="1"/>
    <col min="2763" max="2763" width="13" style="85" bestFit="1" customWidth="1"/>
    <col min="2764" max="2764" width="15.44140625" style="85" bestFit="1" customWidth="1"/>
    <col min="2765" max="2765" width="15" style="85" bestFit="1" customWidth="1"/>
    <col min="2766" max="2766" width="14.33203125" style="85" bestFit="1" customWidth="1"/>
    <col min="2767" max="2769" width="13" style="85" bestFit="1" customWidth="1"/>
    <col min="2770" max="2770" width="15.109375" style="85" bestFit="1" customWidth="1"/>
    <col min="2771" max="2771" width="13" style="85" bestFit="1" customWidth="1"/>
    <col min="2772" max="2772" width="14.5546875" style="85" bestFit="1" customWidth="1"/>
    <col min="2773" max="2773" width="17.33203125" style="85" bestFit="1" customWidth="1"/>
    <col min="2774" max="2774" width="13.88671875" style="85" bestFit="1" customWidth="1"/>
    <col min="2775" max="2775" width="13" style="85" bestFit="1" customWidth="1"/>
    <col min="2776" max="2776" width="15.6640625" style="85" bestFit="1" customWidth="1"/>
    <col min="2777" max="2777" width="13" style="85" bestFit="1" customWidth="1"/>
    <col min="2778" max="2778" width="14.5546875" style="85" bestFit="1" customWidth="1"/>
    <col min="2779" max="2779" width="17.33203125" style="85" bestFit="1" customWidth="1"/>
    <col min="2780" max="2780" width="17.109375" style="85" bestFit="1" customWidth="1"/>
    <col min="2781" max="2781" width="18" style="85" bestFit="1" customWidth="1"/>
    <col min="2782" max="2783" width="14.5546875" style="85" bestFit="1" customWidth="1"/>
    <col min="2784" max="2784" width="13" style="85" bestFit="1" customWidth="1"/>
    <col min="2785" max="2785" width="14.33203125" style="85" bestFit="1" customWidth="1"/>
    <col min="2786" max="2786" width="16.5546875" style="85" bestFit="1" customWidth="1"/>
    <col min="2787" max="2788" width="13" style="85" bestFit="1" customWidth="1"/>
    <col min="2789" max="2789" width="17.88671875" style="85" bestFit="1" customWidth="1"/>
    <col min="2790" max="2790" width="15.6640625" style="85" bestFit="1" customWidth="1"/>
    <col min="2791" max="2791" width="14.109375" style="85" bestFit="1" customWidth="1"/>
    <col min="2792" max="2792" width="15.109375" style="85" bestFit="1" customWidth="1"/>
    <col min="2793" max="2793" width="18.109375" style="85" bestFit="1" customWidth="1"/>
    <col min="2794" max="2794" width="16.88671875" style="85" bestFit="1" customWidth="1"/>
    <col min="2795" max="2795" width="13" style="85" bestFit="1" customWidth="1"/>
    <col min="2796" max="2796" width="17.6640625" style="85" bestFit="1" customWidth="1"/>
    <col min="2797" max="2797" width="12.5546875" style="85" bestFit="1" customWidth="1"/>
    <col min="2798" max="2798" width="18.88671875" style="85" bestFit="1" customWidth="1"/>
    <col min="2799" max="2799" width="19.109375" style="85" bestFit="1" customWidth="1"/>
    <col min="2800" max="2800" width="18.5546875" style="85" bestFit="1" customWidth="1"/>
    <col min="2801" max="2801" width="15.88671875" style="85" bestFit="1" customWidth="1"/>
    <col min="2802" max="2802" width="18.33203125" style="85" bestFit="1" customWidth="1"/>
    <col min="2803" max="2803" width="17" style="85" bestFit="1" customWidth="1"/>
    <col min="2804" max="2804" width="18" style="85" bestFit="1" customWidth="1"/>
    <col min="2805" max="2805" width="13" style="85" bestFit="1" customWidth="1"/>
    <col min="2806" max="2806" width="13.33203125" style="85" bestFit="1" customWidth="1"/>
    <col min="2807" max="2807" width="16" style="85" bestFit="1" customWidth="1"/>
    <col min="2808" max="2809" width="18.33203125" style="85" bestFit="1" customWidth="1"/>
    <col min="2810" max="2810" width="18.5546875" style="85" bestFit="1" customWidth="1"/>
    <col min="2811" max="2811" width="13.44140625" style="85" bestFit="1" customWidth="1"/>
    <col min="2812" max="2812" width="17.44140625" style="85" bestFit="1" customWidth="1"/>
    <col min="2813" max="2813" width="18" style="85" bestFit="1" customWidth="1"/>
    <col min="2814" max="2814" width="19.109375" style="85" bestFit="1" customWidth="1"/>
    <col min="2815" max="2815" width="17.33203125" style="85" bestFit="1" customWidth="1"/>
    <col min="2816" max="2816" width="14.6640625" style="85"/>
    <col min="2817" max="2817" width="2.6640625" style="85" customWidth="1"/>
    <col min="2818" max="2818" width="1.109375" style="85" customWidth="1"/>
    <col min="2819" max="2819" width="24.44140625" style="85" customWidth="1"/>
    <col min="2820" max="2820" width="13.109375" style="85" customWidth="1"/>
    <col min="2821" max="2821" width="7.5546875" style="85" customWidth="1"/>
    <col min="2822" max="2822" width="16.44140625" style="85" customWidth="1"/>
    <col min="2823" max="2823" width="39.33203125" style="85" customWidth="1"/>
    <col min="2824" max="2824" width="19.109375" style="85" customWidth="1"/>
    <col min="2825" max="2825" width="35.109375" style="85" customWidth="1"/>
    <col min="2826" max="2826" width="32.88671875" style="85" customWidth="1"/>
    <col min="2827" max="2827" width="17.44140625" style="85" customWidth="1"/>
    <col min="2828" max="2828" width="11.88671875" style="85" customWidth="1"/>
    <col min="2829" max="2829" width="12" style="85" customWidth="1"/>
    <col min="2830" max="2830" width="17.44140625" style="85" customWidth="1"/>
    <col min="2831" max="2832" width="11.88671875" style="85" customWidth="1"/>
    <col min="2833" max="2833" width="12" style="85" customWidth="1"/>
    <col min="2834" max="2835" width="11.88671875" style="85" customWidth="1"/>
    <col min="2836" max="2836" width="12.5546875" style="85" customWidth="1"/>
    <col min="2837" max="2837" width="11.88671875" style="85" customWidth="1"/>
    <col min="2838" max="2838" width="12.5546875" style="85" customWidth="1"/>
    <col min="2839" max="2840" width="12.6640625" style="85" customWidth="1"/>
    <col min="2841" max="2841" width="31.6640625" style="85" customWidth="1"/>
    <col min="2842" max="2842" width="36.44140625" style="85" customWidth="1"/>
    <col min="2843" max="2843" width="33.5546875" style="85" customWidth="1"/>
    <col min="2844" max="2844" width="39.33203125" style="85" customWidth="1"/>
    <col min="2845" max="2845" width="35.6640625" style="85" customWidth="1"/>
    <col min="2846" max="2846" width="35.88671875" style="85" customWidth="1"/>
    <col min="2847" max="2847" width="34" style="85" customWidth="1"/>
    <col min="2848" max="2848" width="12.6640625" style="85" customWidth="1"/>
    <col min="2849" max="2849" width="31.6640625" style="85" bestFit="1" customWidth="1"/>
    <col min="2850" max="2850" width="36.44140625" style="85" bestFit="1" customWidth="1"/>
    <col min="2851" max="2851" width="33.5546875" style="85" bestFit="1" customWidth="1"/>
    <col min="2852" max="2852" width="39.33203125" style="85" bestFit="1" customWidth="1"/>
    <col min="2853" max="2853" width="35.6640625" style="85" bestFit="1" customWidth="1"/>
    <col min="2854" max="2854" width="35.88671875" style="85" bestFit="1" customWidth="1"/>
    <col min="2855" max="2855" width="34" style="85" bestFit="1" customWidth="1"/>
    <col min="2856" max="2856" width="12.6640625" style="85" customWidth="1"/>
    <col min="2857" max="2857" width="31.6640625" style="85" bestFit="1" customWidth="1"/>
    <col min="2858" max="2858" width="36.44140625" style="85" bestFit="1" customWidth="1"/>
    <col min="2859" max="2859" width="33.5546875" style="85" bestFit="1" customWidth="1"/>
    <col min="2860" max="2860" width="39.33203125" style="85" bestFit="1" customWidth="1"/>
    <col min="2861" max="2861" width="35.6640625" style="85" bestFit="1" customWidth="1"/>
    <col min="2862" max="2862" width="35.88671875" style="85" bestFit="1" customWidth="1"/>
    <col min="2863" max="2863" width="34" style="85" bestFit="1" customWidth="1"/>
    <col min="2864" max="2864" width="12.6640625" style="85" customWidth="1"/>
    <col min="2865" max="2865" width="13.5546875" style="85" customWidth="1"/>
    <col min="2866" max="2866" width="31.6640625" style="85" bestFit="1" customWidth="1"/>
    <col min="2867" max="2867" width="36.44140625" style="85" bestFit="1" customWidth="1"/>
    <col min="2868" max="2868" width="33.5546875" style="85" bestFit="1" customWidth="1"/>
    <col min="2869" max="2869" width="39.33203125" style="85" bestFit="1" customWidth="1"/>
    <col min="2870" max="2870" width="35.6640625" style="85" bestFit="1" customWidth="1"/>
    <col min="2871" max="2871" width="35.88671875" style="85" bestFit="1" customWidth="1"/>
    <col min="2872" max="2872" width="34" style="85" bestFit="1" customWidth="1"/>
    <col min="2873" max="2873" width="12.6640625" style="85" customWidth="1"/>
    <col min="2874" max="2874" width="31.6640625" style="85" bestFit="1" customWidth="1"/>
    <col min="2875" max="2875" width="36.44140625" style="85" bestFit="1" customWidth="1"/>
    <col min="2876" max="2876" width="33.5546875" style="85" bestFit="1" customWidth="1"/>
    <col min="2877" max="2877" width="39.33203125" style="85" bestFit="1" customWidth="1"/>
    <col min="2878" max="2878" width="35.6640625" style="85" bestFit="1" customWidth="1"/>
    <col min="2879" max="2879" width="35.88671875" style="85" bestFit="1" customWidth="1"/>
    <col min="2880" max="2880" width="34" style="85" bestFit="1" customWidth="1"/>
    <col min="2881" max="2881" width="12.6640625" style="85" customWidth="1"/>
    <col min="2882" max="2882" width="31.6640625" style="85" bestFit="1" customWidth="1"/>
    <col min="2883" max="2883" width="36.44140625" style="85" bestFit="1" customWidth="1"/>
    <col min="2884" max="2884" width="33.5546875" style="85" bestFit="1" customWidth="1"/>
    <col min="2885" max="2885" width="39.33203125" style="85" bestFit="1" customWidth="1"/>
    <col min="2886" max="2886" width="35.6640625" style="85" bestFit="1" customWidth="1"/>
    <col min="2887" max="2887" width="35.88671875" style="85" bestFit="1" customWidth="1"/>
    <col min="2888" max="2888" width="34" style="85" bestFit="1" customWidth="1"/>
    <col min="2889" max="2890" width="12.6640625" style="85" customWidth="1"/>
    <col min="2891" max="2891" width="17" style="85" bestFit="1" customWidth="1"/>
    <col min="2892" max="2892" width="16.109375" style="85" bestFit="1" customWidth="1"/>
    <col min="2893" max="2894" width="16.44140625" style="85" bestFit="1" customWidth="1"/>
    <col min="2895" max="2895" width="20" style="85" bestFit="1" customWidth="1"/>
    <col min="2896" max="2896" width="20.109375" style="85" bestFit="1" customWidth="1"/>
    <col min="2897" max="2897" width="18.109375" style="85" bestFit="1" customWidth="1"/>
    <col min="2898" max="2898" width="18.33203125" style="85" bestFit="1" customWidth="1"/>
    <col min="2899" max="2899" width="18.109375" style="85" bestFit="1" customWidth="1"/>
    <col min="2900" max="2900" width="13" style="85" bestFit="1" customWidth="1"/>
    <col min="2901" max="2901" width="15.44140625" style="85" bestFit="1" customWidth="1"/>
    <col min="2902" max="2902" width="15.6640625" style="85" bestFit="1" customWidth="1"/>
    <col min="2903" max="2903" width="19.6640625" style="85" bestFit="1" customWidth="1"/>
    <col min="2904" max="2904" width="16.44140625" style="85" bestFit="1" customWidth="1"/>
    <col min="2905" max="2905" width="17.5546875" style="85" bestFit="1" customWidth="1"/>
    <col min="2906" max="2906" width="15.88671875" style="85" bestFit="1" customWidth="1"/>
    <col min="2907" max="2907" width="17" style="85" bestFit="1" customWidth="1"/>
    <col min="2908" max="2908" width="18.5546875" style="85" bestFit="1" customWidth="1"/>
    <col min="2909" max="2909" width="19.109375" style="85" bestFit="1" customWidth="1"/>
    <col min="2910" max="2910" width="17.44140625" style="85" bestFit="1" customWidth="1"/>
    <col min="2911" max="2911" width="19.44140625" style="85" bestFit="1" customWidth="1"/>
    <col min="2912" max="2912" width="20.109375" style="85" bestFit="1" customWidth="1"/>
    <col min="2913" max="2913" width="20.33203125" style="85" bestFit="1" customWidth="1"/>
    <col min="2914" max="2914" width="20.6640625" style="85" bestFit="1" customWidth="1"/>
    <col min="2915" max="2915" width="19.88671875" style="85" bestFit="1" customWidth="1"/>
    <col min="2916" max="2916" width="17.88671875" style="85" bestFit="1" customWidth="1"/>
    <col min="2917" max="2917" width="13.33203125" style="85" bestFit="1" customWidth="1"/>
    <col min="2918" max="2918" width="19.44140625" style="85" bestFit="1" customWidth="1"/>
    <col min="2919" max="2919" width="15.6640625" style="85" bestFit="1" customWidth="1"/>
    <col min="2920" max="2920" width="18.88671875" style="85" bestFit="1" customWidth="1"/>
    <col min="2921" max="2921" width="18.5546875" style="85" bestFit="1" customWidth="1"/>
    <col min="2922" max="2922" width="14.33203125" style="85" bestFit="1" customWidth="1"/>
    <col min="2923" max="2923" width="15.33203125" style="85" bestFit="1" customWidth="1"/>
    <col min="2924" max="2924" width="16.5546875" style="85" bestFit="1" customWidth="1"/>
    <col min="2925" max="2925" width="14.44140625" style="85" bestFit="1" customWidth="1"/>
    <col min="2926" max="2926" width="15.33203125" style="85" bestFit="1" customWidth="1"/>
    <col min="2927" max="2927" width="16.109375" style="85" bestFit="1" customWidth="1"/>
    <col min="2928" max="2928" width="16" style="85" bestFit="1" customWidth="1"/>
    <col min="2929" max="2929" width="15.33203125" style="85" bestFit="1" customWidth="1"/>
    <col min="2930" max="2930" width="14.109375" style="85" bestFit="1" customWidth="1"/>
    <col min="2931" max="2931" width="18.33203125" style="85" bestFit="1" customWidth="1"/>
    <col min="2932" max="2932" width="14.44140625" style="85" bestFit="1" customWidth="1"/>
    <col min="2933" max="2933" width="14" style="85" bestFit="1" customWidth="1"/>
    <col min="2934" max="2934" width="15.33203125" style="85" bestFit="1" customWidth="1"/>
    <col min="2935" max="2935" width="17.44140625" style="85" bestFit="1" customWidth="1"/>
    <col min="2936" max="2936" width="18.109375" style="85" bestFit="1" customWidth="1"/>
    <col min="2937" max="2937" width="18.33203125" style="85" bestFit="1" customWidth="1"/>
    <col min="2938" max="2938" width="17.6640625" style="85" bestFit="1" customWidth="1"/>
    <col min="2939" max="2939" width="17" style="85" bestFit="1" customWidth="1"/>
    <col min="2940" max="2940" width="15.6640625" style="85" bestFit="1" customWidth="1"/>
    <col min="2941" max="2941" width="12.88671875" style="85" bestFit="1" customWidth="1"/>
    <col min="2942" max="2942" width="14.109375" style="85" bestFit="1" customWidth="1"/>
    <col min="2943" max="2943" width="15.44140625" style="85" bestFit="1" customWidth="1"/>
    <col min="2944" max="2944" width="16.44140625" style="85" bestFit="1" customWidth="1"/>
    <col min="2945" max="2945" width="18.88671875" style="85" bestFit="1" customWidth="1"/>
    <col min="2946" max="2946" width="15" style="85" bestFit="1" customWidth="1"/>
    <col min="2947" max="2947" width="19.44140625" style="85" bestFit="1" customWidth="1"/>
    <col min="2948" max="2948" width="20.109375" style="85" bestFit="1" customWidth="1"/>
    <col min="2949" max="2949" width="17.6640625" style="85" bestFit="1" customWidth="1"/>
    <col min="2950" max="2950" width="13.44140625" style="85" bestFit="1" customWidth="1"/>
    <col min="2951" max="2951" width="15.5546875" style="85" bestFit="1" customWidth="1"/>
    <col min="2952" max="2952" width="16.88671875" style="85" bestFit="1" customWidth="1"/>
    <col min="2953" max="2953" width="15.5546875" style="85" bestFit="1" customWidth="1"/>
    <col min="2954" max="2954" width="16.44140625" style="85" bestFit="1" customWidth="1"/>
    <col min="2955" max="2955" width="18.88671875" style="85" bestFit="1" customWidth="1"/>
    <col min="2956" max="2957" width="13.44140625" style="85" bestFit="1" customWidth="1"/>
    <col min="2958" max="2958" width="16.109375" style="85" bestFit="1" customWidth="1"/>
    <col min="2959" max="2960" width="13.44140625" style="85" bestFit="1" customWidth="1"/>
    <col min="2961" max="2961" width="17.109375" style="85" bestFit="1" customWidth="1"/>
    <col min="2962" max="2962" width="14" style="85" bestFit="1" customWidth="1"/>
    <col min="2963" max="2963" width="17.5546875" style="85" bestFit="1" customWidth="1"/>
    <col min="2964" max="2964" width="14.33203125" style="85" bestFit="1" customWidth="1"/>
    <col min="2965" max="2965" width="17.5546875" style="85" bestFit="1" customWidth="1"/>
    <col min="2966" max="2966" width="17.44140625" style="85" bestFit="1" customWidth="1"/>
    <col min="2967" max="2967" width="19.33203125" style="85" bestFit="1" customWidth="1"/>
    <col min="2968" max="2968" width="14.33203125" style="85" bestFit="1" customWidth="1"/>
    <col min="2969" max="2969" width="18" style="85" bestFit="1" customWidth="1"/>
    <col min="2970" max="2970" width="17.88671875" style="85" bestFit="1" customWidth="1"/>
    <col min="2971" max="2971" width="18.6640625" style="85" bestFit="1" customWidth="1"/>
    <col min="2972" max="2972" width="15.109375" style="85" bestFit="1" customWidth="1"/>
    <col min="2973" max="2973" width="19.5546875" style="85" bestFit="1" customWidth="1"/>
    <col min="2974" max="2974" width="19.109375" style="85" bestFit="1" customWidth="1"/>
    <col min="2975" max="2975" width="19" style="85" bestFit="1" customWidth="1"/>
    <col min="2976" max="2976" width="14.6640625" style="85" bestFit="1" customWidth="1"/>
    <col min="2977" max="2977" width="15" style="85" bestFit="1" customWidth="1"/>
    <col min="2978" max="2978" width="15.6640625" style="85" bestFit="1" customWidth="1"/>
    <col min="2979" max="2979" width="13" style="85" bestFit="1" customWidth="1"/>
    <col min="2980" max="2980" width="17" style="85" bestFit="1" customWidth="1"/>
    <col min="2981" max="2981" width="15.5546875" style="85" bestFit="1" customWidth="1"/>
    <col min="2982" max="2982" width="13" style="85" bestFit="1" customWidth="1"/>
    <col min="2983" max="2983" width="13.44140625" style="85" bestFit="1" customWidth="1"/>
    <col min="2984" max="2984" width="13.33203125" style="85" bestFit="1" customWidth="1"/>
    <col min="2985" max="2985" width="13.44140625" style="85" bestFit="1" customWidth="1"/>
    <col min="2986" max="2986" width="15.5546875" style="85" bestFit="1" customWidth="1"/>
    <col min="2987" max="2987" width="13" style="85" bestFit="1" customWidth="1"/>
    <col min="2988" max="2988" width="13.44140625" style="85" bestFit="1" customWidth="1"/>
    <col min="2989" max="2989" width="13" style="85" bestFit="1" customWidth="1"/>
    <col min="2990" max="2990" width="16.109375" style="85" bestFit="1" customWidth="1"/>
    <col min="2991" max="2991" width="17.44140625" style="85" bestFit="1" customWidth="1"/>
    <col min="2992" max="2992" width="16" style="85" bestFit="1" customWidth="1"/>
    <col min="2993" max="2993" width="13.88671875" style="85" bestFit="1" customWidth="1"/>
    <col min="2994" max="2994" width="16.33203125" style="85" bestFit="1" customWidth="1"/>
    <col min="2995" max="2995" width="14.33203125" style="85" bestFit="1" customWidth="1"/>
    <col min="2996" max="2996" width="17.88671875" style="85" bestFit="1" customWidth="1"/>
    <col min="2997" max="2997" width="15.5546875" style="85" bestFit="1" customWidth="1"/>
    <col min="2998" max="2998" width="18.6640625" style="85" bestFit="1" customWidth="1"/>
    <col min="2999" max="2999" width="16" style="85" bestFit="1" customWidth="1"/>
    <col min="3000" max="3000" width="16.109375" style="85" bestFit="1" customWidth="1"/>
    <col min="3001" max="3001" width="15" style="85" bestFit="1" customWidth="1"/>
    <col min="3002" max="3002" width="18.33203125" style="85" bestFit="1" customWidth="1"/>
    <col min="3003" max="3003" width="16.88671875" style="85" bestFit="1" customWidth="1"/>
    <col min="3004" max="3004" width="14.109375" style="85" bestFit="1" customWidth="1"/>
    <col min="3005" max="3005" width="14.6640625" style="85" bestFit="1" customWidth="1"/>
    <col min="3006" max="3006" width="14.33203125" style="85" bestFit="1" customWidth="1"/>
    <col min="3007" max="3007" width="13.44140625" style="85" bestFit="1" customWidth="1"/>
    <col min="3008" max="3008" width="18" style="85" bestFit="1" customWidth="1"/>
    <col min="3009" max="3009" width="14.5546875" style="85" bestFit="1" customWidth="1"/>
    <col min="3010" max="3010" width="13.44140625" style="85" bestFit="1" customWidth="1"/>
    <col min="3011" max="3011" width="17.44140625" style="85" bestFit="1" customWidth="1"/>
    <col min="3012" max="3012" width="18.109375" style="85" bestFit="1" customWidth="1"/>
    <col min="3013" max="3014" width="13" style="85" bestFit="1" customWidth="1"/>
    <col min="3015" max="3015" width="15.5546875" style="85" bestFit="1" customWidth="1"/>
    <col min="3016" max="3016" width="13" style="85" bestFit="1" customWidth="1"/>
    <col min="3017" max="3017" width="13.44140625" style="85" bestFit="1" customWidth="1"/>
    <col min="3018" max="3018" width="15.109375" style="85" bestFit="1" customWidth="1"/>
    <col min="3019" max="3019" width="13" style="85" bestFit="1" customWidth="1"/>
    <col min="3020" max="3020" width="15.44140625" style="85" bestFit="1" customWidth="1"/>
    <col min="3021" max="3021" width="15" style="85" bestFit="1" customWidth="1"/>
    <col min="3022" max="3022" width="14.33203125" style="85" bestFit="1" customWidth="1"/>
    <col min="3023" max="3025" width="13" style="85" bestFit="1" customWidth="1"/>
    <col min="3026" max="3026" width="15.109375" style="85" bestFit="1" customWidth="1"/>
    <col min="3027" max="3027" width="13" style="85" bestFit="1" customWidth="1"/>
    <col min="3028" max="3028" width="14.5546875" style="85" bestFit="1" customWidth="1"/>
    <col min="3029" max="3029" width="17.33203125" style="85" bestFit="1" customWidth="1"/>
    <col min="3030" max="3030" width="13.88671875" style="85" bestFit="1" customWidth="1"/>
    <col min="3031" max="3031" width="13" style="85" bestFit="1" customWidth="1"/>
    <col min="3032" max="3032" width="15.6640625" style="85" bestFit="1" customWidth="1"/>
    <col min="3033" max="3033" width="13" style="85" bestFit="1" customWidth="1"/>
    <col min="3034" max="3034" width="14.5546875" style="85" bestFit="1" customWidth="1"/>
    <col min="3035" max="3035" width="17.33203125" style="85" bestFit="1" customWidth="1"/>
    <col min="3036" max="3036" width="17.109375" style="85" bestFit="1" customWidth="1"/>
    <col min="3037" max="3037" width="18" style="85" bestFit="1" customWidth="1"/>
    <col min="3038" max="3039" width="14.5546875" style="85" bestFit="1" customWidth="1"/>
    <col min="3040" max="3040" width="13" style="85" bestFit="1" customWidth="1"/>
    <col min="3041" max="3041" width="14.33203125" style="85" bestFit="1" customWidth="1"/>
    <col min="3042" max="3042" width="16.5546875" style="85" bestFit="1" customWidth="1"/>
    <col min="3043" max="3044" width="13" style="85" bestFit="1" customWidth="1"/>
    <col min="3045" max="3045" width="17.88671875" style="85" bestFit="1" customWidth="1"/>
    <col min="3046" max="3046" width="15.6640625" style="85" bestFit="1" customWidth="1"/>
    <col min="3047" max="3047" width="14.109375" style="85" bestFit="1" customWidth="1"/>
    <col min="3048" max="3048" width="15.109375" style="85" bestFit="1" customWidth="1"/>
    <col min="3049" max="3049" width="18.109375" style="85" bestFit="1" customWidth="1"/>
    <col min="3050" max="3050" width="16.88671875" style="85" bestFit="1" customWidth="1"/>
    <col min="3051" max="3051" width="13" style="85" bestFit="1" customWidth="1"/>
    <col min="3052" max="3052" width="17.6640625" style="85" bestFit="1" customWidth="1"/>
    <col min="3053" max="3053" width="12.5546875" style="85" bestFit="1" customWidth="1"/>
    <col min="3054" max="3054" width="18.88671875" style="85" bestFit="1" customWidth="1"/>
    <col min="3055" max="3055" width="19.109375" style="85" bestFit="1" customWidth="1"/>
    <col min="3056" max="3056" width="18.5546875" style="85" bestFit="1" customWidth="1"/>
    <col min="3057" max="3057" width="15.88671875" style="85" bestFit="1" customWidth="1"/>
    <col min="3058" max="3058" width="18.33203125" style="85" bestFit="1" customWidth="1"/>
    <col min="3059" max="3059" width="17" style="85" bestFit="1" customWidth="1"/>
    <col min="3060" max="3060" width="18" style="85" bestFit="1" customWidth="1"/>
    <col min="3061" max="3061" width="13" style="85" bestFit="1" customWidth="1"/>
    <col min="3062" max="3062" width="13.33203125" style="85" bestFit="1" customWidth="1"/>
    <col min="3063" max="3063" width="16" style="85" bestFit="1" customWidth="1"/>
    <col min="3064" max="3065" width="18.33203125" style="85" bestFit="1" customWidth="1"/>
    <col min="3066" max="3066" width="18.5546875" style="85" bestFit="1" customWidth="1"/>
    <col min="3067" max="3067" width="13.44140625" style="85" bestFit="1" customWidth="1"/>
    <col min="3068" max="3068" width="17.44140625" style="85" bestFit="1" customWidth="1"/>
    <col min="3069" max="3069" width="18" style="85" bestFit="1" customWidth="1"/>
    <col min="3070" max="3070" width="19.109375" style="85" bestFit="1" customWidth="1"/>
    <col min="3071" max="3071" width="17.33203125" style="85" bestFit="1" customWidth="1"/>
    <col min="3072" max="3072" width="14.6640625" style="85"/>
    <col min="3073" max="3073" width="2.6640625" style="85" customWidth="1"/>
    <col min="3074" max="3074" width="1.109375" style="85" customWidth="1"/>
    <col min="3075" max="3075" width="24.44140625" style="85" customWidth="1"/>
    <col min="3076" max="3076" width="13.109375" style="85" customWidth="1"/>
    <col min="3077" max="3077" width="7.5546875" style="85" customWidth="1"/>
    <col min="3078" max="3078" width="16.44140625" style="85" customWidth="1"/>
    <col min="3079" max="3079" width="39.33203125" style="85" customWidth="1"/>
    <col min="3080" max="3080" width="19.109375" style="85" customWidth="1"/>
    <col min="3081" max="3081" width="35.109375" style="85" customWidth="1"/>
    <col min="3082" max="3082" width="32.88671875" style="85" customWidth="1"/>
    <col min="3083" max="3083" width="17.44140625" style="85" customWidth="1"/>
    <col min="3084" max="3084" width="11.88671875" style="85" customWidth="1"/>
    <col min="3085" max="3085" width="12" style="85" customWidth="1"/>
    <col min="3086" max="3086" width="17.44140625" style="85" customWidth="1"/>
    <col min="3087" max="3088" width="11.88671875" style="85" customWidth="1"/>
    <col min="3089" max="3089" width="12" style="85" customWidth="1"/>
    <col min="3090" max="3091" width="11.88671875" style="85" customWidth="1"/>
    <col min="3092" max="3092" width="12.5546875" style="85" customWidth="1"/>
    <col min="3093" max="3093" width="11.88671875" style="85" customWidth="1"/>
    <col min="3094" max="3094" width="12.5546875" style="85" customWidth="1"/>
    <col min="3095" max="3096" width="12.6640625" style="85" customWidth="1"/>
    <col min="3097" max="3097" width="31.6640625" style="85" customWidth="1"/>
    <col min="3098" max="3098" width="36.44140625" style="85" customWidth="1"/>
    <col min="3099" max="3099" width="33.5546875" style="85" customWidth="1"/>
    <col min="3100" max="3100" width="39.33203125" style="85" customWidth="1"/>
    <col min="3101" max="3101" width="35.6640625" style="85" customWidth="1"/>
    <col min="3102" max="3102" width="35.88671875" style="85" customWidth="1"/>
    <col min="3103" max="3103" width="34" style="85" customWidth="1"/>
    <col min="3104" max="3104" width="12.6640625" style="85" customWidth="1"/>
    <col min="3105" max="3105" width="31.6640625" style="85" bestFit="1" customWidth="1"/>
    <col min="3106" max="3106" width="36.44140625" style="85" bestFit="1" customWidth="1"/>
    <col min="3107" max="3107" width="33.5546875" style="85" bestFit="1" customWidth="1"/>
    <col min="3108" max="3108" width="39.33203125" style="85" bestFit="1" customWidth="1"/>
    <col min="3109" max="3109" width="35.6640625" style="85" bestFit="1" customWidth="1"/>
    <col min="3110" max="3110" width="35.88671875" style="85" bestFit="1" customWidth="1"/>
    <col min="3111" max="3111" width="34" style="85" bestFit="1" customWidth="1"/>
    <col min="3112" max="3112" width="12.6640625" style="85" customWidth="1"/>
    <col min="3113" max="3113" width="31.6640625" style="85" bestFit="1" customWidth="1"/>
    <col min="3114" max="3114" width="36.44140625" style="85" bestFit="1" customWidth="1"/>
    <col min="3115" max="3115" width="33.5546875" style="85" bestFit="1" customWidth="1"/>
    <col min="3116" max="3116" width="39.33203125" style="85" bestFit="1" customWidth="1"/>
    <col min="3117" max="3117" width="35.6640625" style="85" bestFit="1" customWidth="1"/>
    <col min="3118" max="3118" width="35.88671875" style="85" bestFit="1" customWidth="1"/>
    <col min="3119" max="3119" width="34" style="85" bestFit="1" customWidth="1"/>
    <col min="3120" max="3120" width="12.6640625" style="85" customWidth="1"/>
    <col min="3121" max="3121" width="13.5546875" style="85" customWidth="1"/>
    <col min="3122" max="3122" width="31.6640625" style="85" bestFit="1" customWidth="1"/>
    <col min="3123" max="3123" width="36.44140625" style="85" bestFit="1" customWidth="1"/>
    <col min="3124" max="3124" width="33.5546875" style="85" bestFit="1" customWidth="1"/>
    <col min="3125" max="3125" width="39.33203125" style="85" bestFit="1" customWidth="1"/>
    <col min="3126" max="3126" width="35.6640625" style="85" bestFit="1" customWidth="1"/>
    <col min="3127" max="3127" width="35.88671875" style="85" bestFit="1" customWidth="1"/>
    <col min="3128" max="3128" width="34" style="85" bestFit="1" customWidth="1"/>
    <col min="3129" max="3129" width="12.6640625" style="85" customWidth="1"/>
    <col min="3130" max="3130" width="31.6640625" style="85" bestFit="1" customWidth="1"/>
    <col min="3131" max="3131" width="36.44140625" style="85" bestFit="1" customWidth="1"/>
    <col min="3132" max="3132" width="33.5546875" style="85" bestFit="1" customWidth="1"/>
    <col min="3133" max="3133" width="39.33203125" style="85" bestFit="1" customWidth="1"/>
    <col min="3134" max="3134" width="35.6640625" style="85" bestFit="1" customWidth="1"/>
    <col min="3135" max="3135" width="35.88671875" style="85" bestFit="1" customWidth="1"/>
    <col min="3136" max="3136" width="34" style="85" bestFit="1" customWidth="1"/>
    <col min="3137" max="3137" width="12.6640625" style="85" customWidth="1"/>
    <col min="3138" max="3138" width="31.6640625" style="85" bestFit="1" customWidth="1"/>
    <col min="3139" max="3139" width="36.44140625" style="85" bestFit="1" customWidth="1"/>
    <col min="3140" max="3140" width="33.5546875" style="85" bestFit="1" customWidth="1"/>
    <col min="3141" max="3141" width="39.33203125" style="85" bestFit="1" customWidth="1"/>
    <col min="3142" max="3142" width="35.6640625" style="85" bestFit="1" customWidth="1"/>
    <col min="3143" max="3143" width="35.88671875" style="85" bestFit="1" customWidth="1"/>
    <col min="3144" max="3144" width="34" style="85" bestFit="1" customWidth="1"/>
    <col min="3145" max="3146" width="12.6640625" style="85" customWidth="1"/>
    <col min="3147" max="3147" width="17" style="85" bestFit="1" customWidth="1"/>
    <col min="3148" max="3148" width="16.109375" style="85" bestFit="1" customWidth="1"/>
    <col min="3149" max="3150" width="16.44140625" style="85" bestFit="1" customWidth="1"/>
    <col min="3151" max="3151" width="20" style="85" bestFit="1" customWidth="1"/>
    <col min="3152" max="3152" width="20.109375" style="85" bestFit="1" customWidth="1"/>
    <col min="3153" max="3153" width="18.109375" style="85" bestFit="1" customWidth="1"/>
    <col min="3154" max="3154" width="18.33203125" style="85" bestFit="1" customWidth="1"/>
    <col min="3155" max="3155" width="18.109375" style="85" bestFit="1" customWidth="1"/>
    <col min="3156" max="3156" width="13" style="85" bestFit="1" customWidth="1"/>
    <col min="3157" max="3157" width="15.44140625" style="85" bestFit="1" customWidth="1"/>
    <col min="3158" max="3158" width="15.6640625" style="85" bestFit="1" customWidth="1"/>
    <col min="3159" max="3159" width="19.6640625" style="85" bestFit="1" customWidth="1"/>
    <col min="3160" max="3160" width="16.44140625" style="85" bestFit="1" customWidth="1"/>
    <col min="3161" max="3161" width="17.5546875" style="85" bestFit="1" customWidth="1"/>
    <col min="3162" max="3162" width="15.88671875" style="85" bestFit="1" customWidth="1"/>
    <col min="3163" max="3163" width="17" style="85" bestFit="1" customWidth="1"/>
    <col min="3164" max="3164" width="18.5546875" style="85" bestFit="1" customWidth="1"/>
    <col min="3165" max="3165" width="19.109375" style="85" bestFit="1" customWidth="1"/>
    <col min="3166" max="3166" width="17.44140625" style="85" bestFit="1" customWidth="1"/>
    <col min="3167" max="3167" width="19.44140625" style="85" bestFit="1" customWidth="1"/>
    <col min="3168" max="3168" width="20.109375" style="85" bestFit="1" customWidth="1"/>
    <col min="3169" max="3169" width="20.33203125" style="85" bestFit="1" customWidth="1"/>
    <col min="3170" max="3170" width="20.6640625" style="85" bestFit="1" customWidth="1"/>
    <col min="3171" max="3171" width="19.88671875" style="85" bestFit="1" customWidth="1"/>
    <col min="3172" max="3172" width="17.88671875" style="85" bestFit="1" customWidth="1"/>
    <col min="3173" max="3173" width="13.33203125" style="85" bestFit="1" customWidth="1"/>
    <col min="3174" max="3174" width="19.44140625" style="85" bestFit="1" customWidth="1"/>
    <col min="3175" max="3175" width="15.6640625" style="85" bestFit="1" customWidth="1"/>
    <col min="3176" max="3176" width="18.88671875" style="85" bestFit="1" customWidth="1"/>
    <col min="3177" max="3177" width="18.5546875" style="85" bestFit="1" customWidth="1"/>
    <col min="3178" max="3178" width="14.33203125" style="85" bestFit="1" customWidth="1"/>
    <col min="3179" max="3179" width="15.33203125" style="85" bestFit="1" customWidth="1"/>
    <col min="3180" max="3180" width="16.5546875" style="85" bestFit="1" customWidth="1"/>
    <col min="3181" max="3181" width="14.44140625" style="85" bestFit="1" customWidth="1"/>
    <col min="3182" max="3182" width="15.33203125" style="85" bestFit="1" customWidth="1"/>
    <col min="3183" max="3183" width="16.109375" style="85" bestFit="1" customWidth="1"/>
    <col min="3184" max="3184" width="16" style="85" bestFit="1" customWidth="1"/>
    <col min="3185" max="3185" width="15.33203125" style="85" bestFit="1" customWidth="1"/>
    <col min="3186" max="3186" width="14.109375" style="85" bestFit="1" customWidth="1"/>
    <col min="3187" max="3187" width="18.33203125" style="85" bestFit="1" customWidth="1"/>
    <col min="3188" max="3188" width="14.44140625" style="85" bestFit="1" customWidth="1"/>
    <col min="3189" max="3189" width="14" style="85" bestFit="1" customWidth="1"/>
    <col min="3190" max="3190" width="15.33203125" style="85" bestFit="1" customWidth="1"/>
    <col min="3191" max="3191" width="17.44140625" style="85" bestFit="1" customWidth="1"/>
    <col min="3192" max="3192" width="18.109375" style="85" bestFit="1" customWidth="1"/>
    <col min="3193" max="3193" width="18.33203125" style="85" bestFit="1" customWidth="1"/>
    <col min="3194" max="3194" width="17.6640625" style="85" bestFit="1" customWidth="1"/>
    <col min="3195" max="3195" width="17" style="85" bestFit="1" customWidth="1"/>
    <col min="3196" max="3196" width="15.6640625" style="85" bestFit="1" customWidth="1"/>
    <col min="3197" max="3197" width="12.88671875" style="85" bestFit="1" customWidth="1"/>
    <col min="3198" max="3198" width="14.109375" style="85" bestFit="1" customWidth="1"/>
    <col min="3199" max="3199" width="15.44140625" style="85" bestFit="1" customWidth="1"/>
    <col min="3200" max="3200" width="16.44140625" style="85" bestFit="1" customWidth="1"/>
    <col min="3201" max="3201" width="18.88671875" style="85" bestFit="1" customWidth="1"/>
    <col min="3202" max="3202" width="15" style="85" bestFit="1" customWidth="1"/>
    <col min="3203" max="3203" width="19.44140625" style="85" bestFit="1" customWidth="1"/>
    <col min="3204" max="3204" width="20.109375" style="85" bestFit="1" customWidth="1"/>
    <col min="3205" max="3205" width="17.6640625" style="85" bestFit="1" customWidth="1"/>
    <col min="3206" max="3206" width="13.44140625" style="85" bestFit="1" customWidth="1"/>
    <col min="3207" max="3207" width="15.5546875" style="85" bestFit="1" customWidth="1"/>
    <col min="3208" max="3208" width="16.88671875" style="85" bestFit="1" customWidth="1"/>
    <col min="3209" max="3209" width="15.5546875" style="85" bestFit="1" customWidth="1"/>
    <col min="3210" max="3210" width="16.44140625" style="85" bestFit="1" customWidth="1"/>
    <col min="3211" max="3211" width="18.88671875" style="85" bestFit="1" customWidth="1"/>
    <col min="3212" max="3213" width="13.44140625" style="85" bestFit="1" customWidth="1"/>
    <col min="3214" max="3214" width="16.109375" style="85" bestFit="1" customWidth="1"/>
    <col min="3215" max="3216" width="13.44140625" style="85" bestFit="1" customWidth="1"/>
    <col min="3217" max="3217" width="17.109375" style="85" bestFit="1" customWidth="1"/>
    <col min="3218" max="3218" width="14" style="85" bestFit="1" customWidth="1"/>
    <col min="3219" max="3219" width="17.5546875" style="85" bestFit="1" customWidth="1"/>
    <col min="3220" max="3220" width="14.33203125" style="85" bestFit="1" customWidth="1"/>
    <col min="3221" max="3221" width="17.5546875" style="85" bestFit="1" customWidth="1"/>
    <col min="3222" max="3222" width="17.44140625" style="85" bestFit="1" customWidth="1"/>
    <col min="3223" max="3223" width="19.33203125" style="85" bestFit="1" customWidth="1"/>
    <col min="3224" max="3224" width="14.33203125" style="85" bestFit="1" customWidth="1"/>
    <col min="3225" max="3225" width="18" style="85" bestFit="1" customWidth="1"/>
    <col min="3226" max="3226" width="17.88671875" style="85" bestFit="1" customWidth="1"/>
    <col min="3227" max="3227" width="18.6640625" style="85" bestFit="1" customWidth="1"/>
    <col min="3228" max="3228" width="15.109375" style="85" bestFit="1" customWidth="1"/>
    <col min="3229" max="3229" width="19.5546875" style="85" bestFit="1" customWidth="1"/>
    <col min="3230" max="3230" width="19.109375" style="85" bestFit="1" customWidth="1"/>
    <col min="3231" max="3231" width="19" style="85" bestFit="1" customWidth="1"/>
    <col min="3232" max="3232" width="14.6640625" style="85" bestFit="1" customWidth="1"/>
    <col min="3233" max="3233" width="15" style="85" bestFit="1" customWidth="1"/>
    <col min="3234" max="3234" width="15.6640625" style="85" bestFit="1" customWidth="1"/>
    <col min="3235" max="3235" width="13" style="85" bestFit="1" customWidth="1"/>
    <col min="3236" max="3236" width="17" style="85" bestFit="1" customWidth="1"/>
    <col min="3237" max="3237" width="15.5546875" style="85" bestFit="1" customWidth="1"/>
    <col min="3238" max="3238" width="13" style="85" bestFit="1" customWidth="1"/>
    <col min="3239" max="3239" width="13.44140625" style="85" bestFit="1" customWidth="1"/>
    <col min="3240" max="3240" width="13.33203125" style="85" bestFit="1" customWidth="1"/>
    <col min="3241" max="3241" width="13.44140625" style="85" bestFit="1" customWidth="1"/>
    <col min="3242" max="3242" width="15.5546875" style="85" bestFit="1" customWidth="1"/>
    <col min="3243" max="3243" width="13" style="85" bestFit="1" customWidth="1"/>
    <col min="3244" max="3244" width="13.44140625" style="85" bestFit="1" customWidth="1"/>
    <col min="3245" max="3245" width="13" style="85" bestFit="1" customWidth="1"/>
    <col min="3246" max="3246" width="16.109375" style="85" bestFit="1" customWidth="1"/>
    <col min="3247" max="3247" width="17.44140625" style="85" bestFit="1" customWidth="1"/>
    <col min="3248" max="3248" width="16" style="85" bestFit="1" customWidth="1"/>
    <col min="3249" max="3249" width="13.88671875" style="85" bestFit="1" customWidth="1"/>
    <col min="3250" max="3250" width="16.33203125" style="85" bestFit="1" customWidth="1"/>
    <col min="3251" max="3251" width="14.33203125" style="85" bestFit="1" customWidth="1"/>
    <col min="3252" max="3252" width="17.88671875" style="85" bestFit="1" customWidth="1"/>
    <col min="3253" max="3253" width="15.5546875" style="85" bestFit="1" customWidth="1"/>
    <col min="3254" max="3254" width="18.6640625" style="85" bestFit="1" customWidth="1"/>
    <col min="3255" max="3255" width="16" style="85" bestFit="1" customWidth="1"/>
    <col min="3256" max="3256" width="16.109375" style="85" bestFit="1" customWidth="1"/>
    <col min="3257" max="3257" width="15" style="85" bestFit="1" customWidth="1"/>
    <col min="3258" max="3258" width="18.33203125" style="85" bestFit="1" customWidth="1"/>
    <col min="3259" max="3259" width="16.88671875" style="85" bestFit="1" customWidth="1"/>
    <col min="3260" max="3260" width="14.109375" style="85" bestFit="1" customWidth="1"/>
    <col min="3261" max="3261" width="14.6640625" style="85" bestFit="1" customWidth="1"/>
    <col min="3262" max="3262" width="14.33203125" style="85" bestFit="1" customWidth="1"/>
    <col min="3263" max="3263" width="13.44140625" style="85" bestFit="1" customWidth="1"/>
    <col min="3264" max="3264" width="18" style="85" bestFit="1" customWidth="1"/>
    <col min="3265" max="3265" width="14.5546875" style="85" bestFit="1" customWidth="1"/>
    <col min="3266" max="3266" width="13.44140625" style="85" bestFit="1" customWidth="1"/>
    <col min="3267" max="3267" width="17.44140625" style="85" bestFit="1" customWidth="1"/>
    <col min="3268" max="3268" width="18.109375" style="85" bestFit="1" customWidth="1"/>
    <col min="3269" max="3270" width="13" style="85" bestFit="1" customWidth="1"/>
    <col min="3271" max="3271" width="15.5546875" style="85" bestFit="1" customWidth="1"/>
    <col min="3272" max="3272" width="13" style="85" bestFit="1" customWidth="1"/>
    <col min="3273" max="3273" width="13.44140625" style="85" bestFit="1" customWidth="1"/>
    <col min="3274" max="3274" width="15.109375" style="85" bestFit="1" customWidth="1"/>
    <col min="3275" max="3275" width="13" style="85" bestFit="1" customWidth="1"/>
    <col min="3276" max="3276" width="15.44140625" style="85" bestFit="1" customWidth="1"/>
    <col min="3277" max="3277" width="15" style="85" bestFit="1" customWidth="1"/>
    <col min="3278" max="3278" width="14.33203125" style="85" bestFit="1" customWidth="1"/>
    <col min="3279" max="3281" width="13" style="85" bestFit="1" customWidth="1"/>
    <col min="3282" max="3282" width="15.109375" style="85" bestFit="1" customWidth="1"/>
    <col min="3283" max="3283" width="13" style="85" bestFit="1" customWidth="1"/>
    <col min="3284" max="3284" width="14.5546875" style="85" bestFit="1" customWidth="1"/>
    <col min="3285" max="3285" width="17.33203125" style="85" bestFit="1" customWidth="1"/>
    <col min="3286" max="3286" width="13.88671875" style="85" bestFit="1" customWidth="1"/>
    <col min="3287" max="3287" width="13" style="85" bestFit="1" customWidth="1"/>
    <col min="3288" max="3288" width="15.6640625" style="85" bestFit="1" customWidth="1"/>
    <col min="3289" max="3289" width="13" style="85" bestFit="1" customWidth="1"/>
    <col min="3290" max="3290" width="14.5546875" style="85" bestFit="1" customWidth="1"/>
    <col min="3291" max="3291" width="17.33203125" style="85" bestFit="1" customWidth="1"/>
    <col min="3292" max="3292" width="17.109375" style="85" bestFit="1" customWidth="1"/>
    <col min="3293" max="3293" width="18" style="85" bestFit="1" customWidth="1"/>
    <col min="3294" max="3295" width="14.5546875" style="85" bestFit="1" customWidth="1"/>
    <col min="3296" max="3296" width="13" style="85" bestFit="1" customWidth="1"/>
    <col min="3297" max="3297" width="14.33203125" style="85" bestFit="1" customWidth="1"/>
    <col min="3298" max="3298" width="16.5546875" style="85" bestFit="1" customWidth="1"/>
    <col min="3299" max="3300" width="13" style="85" bestFit="1" customWidth="1"/>
    <col min="3301" max="3301" width="17.88671875" style="85" bestFit="1" customWidth="1"/>
    <col min="3302" max="3302" width="15.6640625" style="85" bestFit="1" customWidth="1"/>
    <col min="3303" max="3303" width="14.109375" style="85" bestFit="1" customWidth="1"/>
    <col min="3304" max="3304" width="15.109375" style="85" bestFit="1" customWidth="1"/>
    <col min="3305" max="3305" width="18.109375" style="85" bestFit="1" customWidth="1"/>
    <col min="3306" max="3306" width="16.88671875" style="85" bestFit="1" customWidth="1"/>
    <col min="3307" max="3307" width="13" style="85" bestFit="1" customWidth="1"/>
    <col min="3308" max="3308" width="17.6640625" style="85" bestFit="1" customWidth="1"/>
    <col min="3309" max="3309" width="12.5546875" style="85" bestFit="1" customWidth="1"/>
    <col min="3310" max="3310" width="18.88671875" style="85" bestFit="1" customWidth="1"/>
    <col min="3311" max="3311" width="19.109375" style="85" bestFit="1" customWidth="1"/>
    <col min="3312" max="3312" width="18.5546875" style="85" bestFit="1" customWidth="1"/>
    <col min="3313" max="3313" width="15.88671875" style="85" bestFit="1" customWidth="1"/>
    <col min="3314" max="3314" width="18.33203125" style="85" bestFit="1" customWidth="1"/>
    <col min="3315" max="3315" width="17" style="85" bestFit="1" customWidth="1"/>
    <col min="3316" max="3316" width="18" style="85" bestFit="1" customWidth="1"/>
    <col min="3317" max="3317" width="13" style="85" bestFit="1" customWidth="1"/>
    <col min="3318" max="3318" width="13.33203125" style="85" bestFit="1" customWidth="1"/>
    <col min="3319" max="3319" width="16" style="85" bestFit="1" customWidth="1"/>
    <col min="3320" max="3321" width="18.33203125" style="85" bestFit="1" customWidth="1"/>
    <col min="3322" max="3322" width="18.5546875" style="85" bestFit="1" customWidth="1"/>
    <col min="3323" max="3323" width="13.44140625" style="85" bestFit="1" customWidth="1"/>
    <col min="3324" max="3324" width="17.44140625" style="85" bestFit="1" customWidth="1"/>
    <col min="3325" max="3325" width="18" style="85" bestFit="1" customWidth="1"/>
    <col min="3326" max="3326" width="19.109375" style="85" bestFit="1" customWidth="1"/>
    <col min="3327" max="3327" width="17.33203125" style="85" bestFit="1" customWidth="1"/>
    <col min="3328" max="3328" width="14.6640625" style="85"/>
    <col min="3329" max="3329" width="2.6640625" style="85" customWidth="1"/>
    <col min="3330" max="3330" width="1.109375" style="85" customWidth="1"/>
    <col min="3331" max="3331" width="24.44140625" style="85" customWidth="1"/>
    <col min="3332" max="3332" width="13.109375" style="85" customWidth="1"/>
    <col min="3333" max="3333" width="7.5546875" style="85" customWidth="1"/>
    <col min="3334" max="3334" width="16.44140625" style="85" customWidth="1"/>
    <col min="3335" max="3335" width="39.33203125" style="85" customWidth="1"/>
    <col min="3336" max="3336" width="19.109375" style="85" customWidth="1"/>
    <col min="3337" max="3337" width="35.109375" style="85" customWidth="1"/>
    <col min="3338" max="3338" width="32.88671875" style="85" customWidth="1"/>
    <col min="3339" max="3339" width="17.44140625" style="85" customWidth="1"/>
    <col min="3340" max="3340" width="11.88671875" style="85" customWidth="1"/>
    <col min="3341" max="3341" width="12" style="85" customWidth="1"/>
    <col min="3342" max="3342" width="17.44140625" style="85" customWidth="1"/>
    <col min="3343" max="3344" width="11.88671875" style="85" customWidth="1"/>
    <col min="3345" max="3345" width="12" style="85" customWidth="1"/>
    <col min="3346" max="3347" width="11.88671875" style="85" customWidth="1"/>
    <col min="3348" max="3348" width="12.5546875" style="85" customWidth="1"/>
    <col min="3349" max="3349" width="11.88671875" style="85" customWidth="1"/>
    <col min="3350" max="3350" width="12.5546875" style="85" customWidth="1"/>
    <col min="3351" max="3352" width="12.6640625" style="85" customWidth="1"/>
    <col min="3353" max="3353" width="31.6640625" style="85" customWidth="1"/>
    <col min="3354" max="3354" width="36.44140625" style="85" customWidth="1"/>
    <col min="3355" max="3355" width="33.5546875" style="85" customWidth="1"/>
    <col min="3356" max="3356" width="39.33203125" style="85" customWidth="1"/>
    <col min="3357" max="3357" width="35.6640625" style="85" customWidth="1"/>
    <col min="3358" max="3358" width="35.88671875" style="85" customWidth="1"/>
    <col min="3359" max="3359" width="34" style="85" customWidth="1"/>
    <col min="3360" max="3360" width="12.6640625" style="85" customWidth="1"/>
    <col min="3361" max="3361" width="31.6640625" style="85" bestFit="1" customWidth="1"/>
    <col min="3362" max="3362" width="36.44140625" style="85" bestFit="1" customWidth="1"/>
    <col min="3363" max="3363" width="33.5546875" style="85" bestFit="1" customWidth="1"/>
    <col min="3364" max="3364" width="39.33203125" style="85" bestFit="1" customWidth="1"/>
    <col min="3365" max="3365" width="35.6640625" style="85" bestFit="1" customWidth="1"/>
    <col min="3366" max="3366" width="35.88671875" style="85" bestFit="1" customWidth="1"/>
    <col min="3367" max="3367" width="34" style="85" bestFit="1" customWidth="1"/>
    <col min="3368" max="3368" width="12.6640625" style="85" customWidth="1"/>
    <col min="3369" max="3369" width="31.6640625" style="85" bestFit="1" customWidth="1"/>
    <col min="3370" max="3370" width="36.44140625" style="85" bestFit="1" customWidth="1"/>
    <col min="3371" max="3371" width="33.5546875" style="85" bestFit="1" customWidth="1"/>
    <col min="3372" max="3372" width="39.33203125" style="85" bestFit="1" customWidth="1"/>
    <col min="3373" max="3373" width="35.6640625" style="85" bestFit="1" customWidth="1"/>
    <col min="3374" max="3374" width="35.88671875" style="85" bestFit="1" customWidth="1"/>
    <col min="3375" max="3375" width="34" style="85" bestFit="1" customWidth="1"/>
    <col min="3376" max="3376" width="12.6640625" style="85" customWidth="1"/>
    <col min="3377" max="3377" width="13.5546875" style="85" customWidth="1"/>
    <col min="3378" max="3378" width="31.6640625" style="85" bestFit="1" customWidth="1"/>
    <col min="3379" max="3379" width="36.44140625" style="85" bestFit="1" customWidth="1"/>
    <col min="3380" max="3380" width="33.5546875" style="85" bestFit="1" customWidth="1"/>
    <col min="3381" max="3381" width="39.33203125" style="85" bestFit="1" customWidth="1"/>
    <col min="3382" max="3382" width="35.6640625" style="85" bestFit="1" customWidth="1"/>
    <col min="3383" max="3383" width="35.88671875" style="85" bestFit="1" customWidth="1"/>
    <col min="3384" max="3384" width="34" style="85" bestFit="1" customWidth="1"/>
    <col min="3385" max="3385" width="12.6640625" style="85" customWidth="1"/>
    <col min="3386" max="3386" width="31.6640625" style="85" bestFit="1" customWidth="1"/>
    <col min="3387" max="3387" width="36.44140625" style="85" bestFit="1" customWidth="1"/>
    <col min="3388" max="3388" width="33.5546875" style="85" bestFit="1" customWidth="1"/>
    <col min="3389" max="3389" width="39.33203125" style="85" bestFit="1" customWidth="1"/>
    <col min="3390" max="3390" width="35.6640625" style="85" bestFit="1" customWidth="1"/>
    <col min="3391" max="3391" width="35.88671875" style="85" bestFit="1" customWidth="1"/>
    <col min="3392" max="3392" width="34" style="85" bestFit="1" customWidth="1"/>
    <col min="3393" max="3393" width="12.6640625" style="85" customWidth="1"/>
    <col min="3394" max="3394" width="31.6640625" style="85" bestFit="1" customWidth="1"/>
    <col min="3395" max="3395" width="36.44140625" style="85" bestFit="1" customWidth="1"/>
    <col min="3396" max="3396" width="33.5546875" style="85" bestFit="1" customWidth="1"/>
    <col min="3397" max="3397" width="39.33203125" style="85" bestFit="1" customWidth="1"/>
    <col min="3398" max="3398" width="35.6640625" style="85" bestFit="1" customWidth="1"/>
    <col min="3399" max="3399" width="35.88671875" style="85" bestFit="1" customWidth="1"/>
    <col min="3400" max="3400" width="34" style="85" bestFit="1" customWidth="1"/>
    <col min="3401" max="3402" width="12.6640625" style="85" customWidth="1"/>
    <col min="3403" max="3403" width="17" style="85" bestFit="1" customWidth="1"/>
    <col min="3404" max="3404" width="16.109375" style="85" bestFit="1" customWidth="1"/>
    <col min="3405" max="3406" width="16.44140625" style="85" bestFit="1" customWidth="1"/>
    <col min="3407" max="3407" width="20" style="85" bestFit="1" customWidth="1"/>
    <col min="3408" max="3408" width="20.109375" style="85" bestFit="1" customWidth="1"/>
    <col min="3409" max="3409" width="18.109375" style="85" bestFit="1" customWidth="1"/>
    <col min="3410" max="3410" width="18.33203125" style="85" bestFit="1" customWidth="1"/>
    <col min="3411" max="3411" width="18.109375" style="85" bestFit="1" customWidth="1"/>
    <col min="3412" max="3412" width="13" style="85" bestFit="1" customWidth="1"/>
    <col min="3413" max="3413" width="15.44140625" style="85" bestFit="1" customWidth="1"/>
    <col min="3414" max="3414" width="15.6640625" style="85" bestFit="1" customWidth="1"/>
    <col min="3415" max="3415" width="19.6640625" style="85" bestFit="1" customWidth="1"/>
    <col min="3416" max="3416" width="16.44140625" style="85" bestFit="1" customWidth="1"/>
    <col min="3417" max="3417" width="17.5546875" style="85" bestFit="1" customWidth="1"/>
    <col min="3418" max="3418" width="15.88671875" style="85" bestFit="1" customWidth="1"/>
    <col min="3419" max="3419" width="17" style="85" bestFit="1" customWidth="1"/>
    <col min="3420" max="3420" width="18.5546875" style="85" bestFit="1" customWidth="1"/>
    <col min="3421" max="3421" width="19.109375" style="85" bestFit="1" customWidth="1"/>
    <col min="3422" max="3422" width="17.44140625" style="85" bestFit="1" customWidth="1"/>
    <col min="3423" max="3423" width="19.44140625" style="85" bestFit="1" customWidth="1"/>
    <col min="3424" max="3424" width="20.109375" style="85" bestFit="1" customWidth="1"/>
    <col min="3425" max="3425" width="20.33203125" style="85" bestFit="1" customWidth="1"/>
    <col min="3426" max="3426" width="20.6640625" style="85" bestFit="1" customWidth="1"/>
    <col min="3427" max="3427" width="19.88671875" style="85" bestFit="1" customWidth="1"/>
    <col min="3428" max="3428" width="17.88671875" style="85" bestFit="1" customWidth="1"/>
    <col min="3429" max="3429" width="13.33203125" style="85" bestFit="1" customWidth="1"/>
    <col min="3430" max="3430" width="19.44140625" style="85" bestFit="1" customWidth="1"/>
    <col min="3431" max="3431" width="15.6640625" style="85" bestFit="1" customWidth="1"/>
    <col min="3432" max="3432" width="18.88671875" style="85" bestFit="1" customWidth="1"/>
    <col min="3433" max="3433" width="18.5546875" style="85" bestFit="1" customWidth="1"/>
    <col min="3434" max="3434" width="14.33203125" style="85" bestFit="1" customWidth="1"/>
    <col min="3435" max="3435" width="15.33203125" style="85" bestFit="1" customWidth="1"/>
    <col min="3436" max="3436" width="16.5546875" style="85" bestFit="1" customWidth="1"/>
    <col min="3437" max="3437" width="14.44140625" style="85" bestFit="1" customWidth="1"/>
    <col min="3438" max="3438" width="15.33203125" style="85" bestFit="1" customWidth="1"/>
    <col min="3439" max="3439" width="16.109375" style="85" bestFit="1" customWidth="1"/>
    <col min="3440" max="3440" width="16" style="85" bestFit="1" customWidth="1"/>
    <col min="3441" max="3441" width="15.33203125" style="85" bestFit="1" customWidth="1"/>
    <col min="3442" max="3442" width="14.109375" style="85" bestFit="1" customWidth="1"/>
    <col min="3443" max="3443" width="18.33203125" style="85" bestFit="1" customWidth="1"/>
    <col min="3444" max="3444" width="14.44140625" style="85" bestFit="1" customWidth="1"/>
    <col min="3445" max="3445" width="14" style="85" bestFit="1" customWidth="1"/>
    <col min="3446" max="3446" width="15.33203125" style="85" bestFit="1" customWidth="1"/>
    <col min="3447" max="3447" width="17.44140625" style="85" bestFit="1" customWidth="1"/>
    <col min="3448" max="3448" width="18.109375" style="85" bestFit="1" customWidth="1"/>
    <col min="3449" max="3449" width="18.33203125" style="85" bestFit="1" customWidth="1"/>
    <col min="3450" max="3450" width="17.6640625" style="85" bestFit="1" customWidth="1"/>
    <col min="3451" max="3451" width="17" style="85" bestFit="1" customWidth="1"/>
    <col min="3452" max="3452" width="15.6640625" style="85" bestFit="1" customWidth="1"/>
    <col min="3453" max="3453" width="12.88671875" style="85" bestFit="1" customWidth="1"/>
    <col min="3454" max="3454" width="14.109375" style="85" bestFit="1" customWidth="1"/>
    <col min="3455" max="3455" width="15.44140625" style="85" bestFit="1" customWidth="1"/>
    <col min="3456" max="3456" width="16.44140625" style="85" bestFit="1" customWidth="1"/>
    <col min="3457" max="3457" width="18.88671875" style="85" bestFit="1" customWidth="1"/>
    <col min="3458" max="3458" width="15" style="85" bestFit="1" customWidth="1"/>
    <col min="3459" max="3459" width="19.44140625" style="85" bestFit="1" customWidth="1"/>
    <col min="3460" max="3460" width="20.109375" style="85" bestFit="1" customWidth="1"/>
    <col min="3461" max="3461" width="17.6640625" style="85" bestFit="1" customWidth="1"/>
    <col min="3462" max="3462" width="13.44140625" style="85" bestFit="1" customWidth="1"/>
    <col min="3463" max="3463" width="15.5546875" style="85" bestFit="1" customWidth="1"/>
    <col min="3464" max="3464" width="16.88671875" style="85" bestFit="1" customWidth="1"/>
    <col min="3465" max="3465" width="15.5546875" style="85" bestFit="1" customWidth="1"/>
    <col min="3466" max="3466" width="16.44140625" style="85" bestFit="1" customWidth="1"/>
    <col min="3467" max="3467" width="18.88671875" style="85" bestFit="1" customWidth="1"/>
    <col min="3468" max="3469" width="13.44140625" style="85" bestFit="1" customWidth="1"/>
    <col min="3470" max="3470" width="16.109375" style="85" bestFit="1" customWidth="1"/>
    <col min="3471" max="3472" width="13.44140625" style="85" bestFit="1" customWidth="1"/>
    <col min="3473" max="3473" width="17.109375" style="85" bestFit="1" customWidth="1"/>
    <col min="3474" max="3474" width="14" style="85" bestFit="1" customWidth="1"/>
    <col min="3475" max="3475" width="17.5546875" style="85" bestFit="1" customWidth="1"/>
    <col min="3476" max="3476" width="14.33203125" style="85" bestFit="1" customWidth="1"/>
    <col min="3477" max="3477" width="17.5546875" style="85" bestFit="1" customWidth="1"/>
    <col min="3478" max="3478" width="17.44140625" style="85" bestFit="1" customWidth="1"/>
    <col min="3479" max="3479" width="19.33203125" style="85" bestFit="1" customWidth="1"/>
    <col min="3480" max="3480" width="14.33203125" style="85" bestFit="1" customWidth="1"/>
    <col min="3481" max="3481" width="18" style="85" bestFit="1" customWidth="1"/>
    <col min="3482" max="3482" width="17.88671875" style="85" bestFit="1" customWidth="1"/>
    <col min="3483" max="3483" width="18.6640625" style="85" bestFit="1" customWidth="1"/>
    <col min="3484" max="3484" width="15.109375" style="85" bestFit="1" customWidth="1"/>
    <col min="3485" max="3485" width="19.5546875" style="85" bestFit="1" customWidth="1"/>
    <col min="3486" max="3486" width="19.109375" style="85" bestFit="1" customWidth="1"/>
    <col min="3487" max="3487" width="19" style="85" bestFit="1" customWidth="1"/>
    <col min="3488" max="3488" width="14.6640625" style="85" bestFit="1" customWidth="1"/>
    <col min="3489" max="3489" width="15" style="85" bestFit="1" customWidth="1"/>
    <col min="3490" max="3490" width="15.6640625" style="85" bestFit="1" customWidth="1"/>
    <col min="3491" max="3491" width="13" style="85" bestFit="1" customWidth="1"/>
    <col min="3492" max="3492" width="17" style="85" bestFit="1" customWidth="1"/>
    <col min="3493" max="3493" width="15.5546875" style="85" bestFit="1" customWidth="1"/>
    <col min="3494" max="3494" width="13" style="85" bestFit="1" customWidth="1"/>
    <col min="3495" max="3495" width="13.44140625" style="85" bestFit="1" customWidth="1"/>
    <col min="3496" max="3496" width="13.33203125" style="85" bestFit="1" customWidth="1"/>
    <col min="3497" max="3497" width="13.44140625" style="85" bestFit="1" customWidth="1"/>
    <col min="3498" max="3498" width="15.5546875" style="85" bestFit="1" customWidth="1"/>
    <col min="3499" max="3499" width="13" style="85" bestFit="1" customWidth="1"/>
    <col min="3500" max="3500" width="13.44140625" style="85" bestFit="1" customWidth="1"/>
    <col min="3501" max="3501" width="13" style="85" bestFit="1" customWidth="1"/>
    <col min="3502" max="3502" width="16.109375" style="85" bestFit="1" customWidth="1"/>
    <col min="3503" max="3503" width="17.44140625" style="85" bestFit="1" customWidth="1"/>
    <col min="3504" max="3504" width="16" style="85" bestFit="1" customWidth="1"/>
    <col min="3505" max="3505" width="13.88671875" style="85" bestFit="1" customWidth="1"/>
    <col min="3506" max="3506" width="16.33203125" style="85" bestFit="1" customWidth="1"/>
    <col min="3507" max="3507" width="14.33203125" style="85" bestFit="1" customWidth="1"/>
    <col min="3508" max="3508" width="17.88671875" style="85" bestFit="1" customWidth="1"/>
    <col min="3509" max="3509" width="15.5546875" style="85" bestFit="1" customWidth="1"/>
    <col min="3510" max="3510" width="18.6640625" style="85" bestFit="1" customWidth="1"/>
    <col min="3511" max="3511" width="16" style="85" bestFit="1" customWidth="1"/>
    <col min="3512" max="3512" width="16.109375" style="85" bestFit="1" customWidth="1"/>
    <col min="3513" max="3513" width="15" style="85" bestFit="1" customWidth="1"/>
    <col min="3514" max="3514" width="18.33203125" style="85" bestFit="1" customWidth="1"/>
    <col min="3515" max="3515" width="16.88671875" style="85" bestFit="1" customWidth="1"/>
    <col min="3516" max="3516" width="14.109375" style="85" bestFit="1" customWidth="1"/>
    <col min="3517" max="3517" width="14.6640625" style="85" bestFit="1" customWidth="1"/>
    <col min="3518" max="3518" width="14.33203125" style="85" bestFit="1" customWidth="1"/>
    <col min="3519" max="3519" width="13.44140625" style="85" bestFit="1" customWidth="1"/>
    <col min="3520" max="3520" width="18" style="85" bestFit="1" customWidth="1"/>
    <col min="3521" max="3521" width="14.5546875" style="85" bestFit="1" customWidth="1"/>
    <col min="3522" max="3522" width="13.44140625" style="85" bestFit="1" customWidth="1"/>
    <col min="3523" max="3523" width="17.44140625" style="85" bestFit="1" customWidth="1"/>
    <col min="3524" max="3524" width="18.109375" style="85" bestFit="1" customWidth="1"/>
    <col min="3525" max="3526" width="13" style="85" bestFit="1" customWidth="1"/>
    <col min="3527" max="3527" width="15.5546875" style="85" bestFit="1" customWidth="1"/>
    <col min="3528" max="3528" width="13" style="85" bestFit="1" customWidth="1"/>
    <col min="3529" max="3529" width="13.44140625" style="85" bestFit="1" customWidth="1"/>
    <col min="3530" max="3530" width="15.109375" style="85" bestFit="1" customWidth="1"/>
    <col min="3531" max="3531" width="13" style="85" bestFit="1" customWidth="1"/>
    <col min="3532" max="3532" width="15.44140625" style="85" bestFit="1" customWidth="1"/>
    <col min="3533" max="3533" width="15" style="85" bestFit="1" customWidth="1"/>
    <col min="3534" max="3534" width="14.33203125" style="85" bestFit="1" customWidth="1"/>
    <col min="3535" max="3537" width="13" style="85" bestFit="1" customWidth="1"/>
    <col min="3538" max="3538" width="15.109375" style="85" bestFit="1" customWidth="1"/>
    <col min="3539" max="3539" width="13" style="85" bestFit="1" customWidth="1"/>
    <col min="3540" max="3540" width="14.5546875" style="85" bestFit="1" customWidth="1"/>
    <col min="3541" max="3541" width="17.33203125" style="85" bestFit="1" customWidth="1"/>
    <col min="3542" max="3542" width="13.88671875" style="85" bestFit="1" customWidth="1"/>
    <col min="3543" max="3543" width="13" style="85" bestFit="1" customWidth="1"/>
    <col min="3544" max="3544" width="15.6640625" style="85" bestFit="1" customWidth="1"/>
    <col min="3545" max="3545" width="13" style="85" bestFit="1" customWidth="1"/>
    <col min="3546" max="3546" width="14.5546875" style="85" bestFit="1" customWidth="1"/>
    <col min="3547" max="3547" width="17.33203125" style="85" bestFit="1" customWidth="1"/>
    <col min="3548" max="3548" width="17.109375" style="85" bestFit="1" customWidth="1"/>
    <col min="3549" max="3549" width="18" style="85" bestFit="1" customWidth="1"/>
    <col min="3550" max="3551" width="14.5546875" style="85" bestFit="1" customWidth="1"/>
    <col min="3552" max="3552" width="13" style="85" bestFit="1" customWidth="1"/>
    <col min="3553" max="3553" width="14.33203125" style="85" bestFit="1" customWidth="1"/>
    <col min="3554" max="3554" width="16.5546875" style="85" bestFit="1" customWidth="1"/>
    <col min="3555" max="3556" width="13" style="85" bestFit="1" customWidth="1"/>
    <col min="3557" max="3557" width="17.88671875" style="85" bestFit="1" customWidth="1"/>
    <col min="3558" max="3558" width="15.6640625" style="85" bestFit="1" customWidth="1"/>
    <col min="3559" max="3559" width="14.109375" style="85" bestFit="1" customWidth="1"/>
    <col min="3560" max="3560" width="15.109375" style="85" bestFit="1" customWidth="1"/>
    <col min="3561" max="3561" width="18.109375" style="85" bestFit="1" customWidth="1"/>
    <col min="3562" max="3562" width="16.88671875" style="85" bestFit="1" customWidth="1"/>
    <col min="3563" max="3563" width="13" style="85" bestFit="1" customWidth="1"/>
    <col min="3564" max="3564" width="17.6640625" style="85" bestFit="1" customWidth="1"/>
    <col min="3565" max="3565" width="12.5546875" style="85" bestFit="1" customWidth="1"/>
    <col min="3566" max="3566" width="18.88671875" style="85" bestFit="1" customWidth="1"/>
    <col min="3567" max="3567" width="19.109375" style="85" bestFit="1" customWidth="1"/>
    <col min="3568" max="3568" width="18.5546875" style="85" bestFit="1" customWidth="1"/>
    <col min="3569" max="3569" width="15.88671875" style="85" bestFit="1" customWidth="1"/>
    <col min="3570" max="3570" width="18.33203125" style="85" bestFit="1" customWidth="1"/>
    <col min="3571" max="3571" width="17" style="85" bestFit="1" customWidth="1"/>
    <col min="3572" max="3572" width="18" style="85" bestFit="1" customWidth="1"/>
    <col min="3573" max="3573" width="13" style="85" bestFit="1" customWidth="1"/>
    <col min="3574" max="3574" width="13.33203125" style="85" bestFit="1" customWidth="1"/>
    <col min="3575" max="3575" width="16" style="85" bestFit="1" customWidth="1"/>
    <col min="3576" max="3577" width="18.33203125" style="85" bestFit="1" customWidth="1"/>
    <col min="3578" max="3578" width="18.5546875" style="85" bestFit="1" customWidth="1"/>
    <col min="3579" max="3579" width="13.44140625" style="85" bestFit="1" customWidth="1"/>
    <col min="3580" max="3580" width="17.44140625" style="85" bestFit="1" customWidth="1"/>
    <col min="3581" max="3581" width="18" style="85" bestFit="1" customWidth="1"/>
    <col min="3582" max="3582" width="19.109375" style="85" bestFit="1" customWidth="1"/>
    <col min="3583" max="3583" width="17.33203125" style="85" bestFit="1" customWidth="1"/>
    <col min="3584" max="3584" width="14.6640625" style="85"/>
    <col min="3585" max="3585" width="2.6640625" style="85" customWidth="1"/>
    <col min="3586" max="3586" width="1.109375" style="85" customWidth="1"/>
    <col min="3587" max="3587" width="24.44140625" style="85" customWidth="1"/>
    <col min="3588" max="3588" width="13.109375" style="85" customWidth="1"/>
    <col min="3589" max="3589" width="7.5546875" style="85" customWidth="1"/>
    <col min="3590" max="3590" width="16.44140625" style="85" customWidth="1"/>
    <col min="3591" max="3591" width="39.33203125" style="85" customWidth="1"/>
    <col min="3592" max="3592" width="19.109375" style="85" customWidth="1"/>
    <col min="3593" max="3593" width="35.109375" style="85" customWidth="1"/>
    <col min="3594" max="3594" width="32.88671875" style="85" customWidth="1"/>
    <col min="3595" max="3595" width="17.44140625" style="85" customWidth="1"/>
    <col min="3596" max="3596" width="11.88671875" style="85" customWidth="1"/>
    <col min="3597" max="3597" width="12" style="85" customWidth="1"/>
    <col min="3598" max="3598" width="17.44140625" style="85" customWidth="1"/>
    <col min="3599" max="3600" width="11.88671875" style="85" customWidth="1"/>
    <col min="3601" max="3601" width="12" style="85" customWidth="1"/>
    <col min="3602" max="3603" width="11.88671875" style="85" customWidth="1"/>
    <col min="3604" max="3604" width="12.5546875" style="85" customWidth="1"/>
    <col min="3605" max="3605" width="11.88671875" style="85" customWidth="1"/>
    <col min="3606" max="3606" width="12.5546875" style="85" customWidth="1"/>
    <col min="3607" max="3608" width="12.6640625" style="85" customWidth="1"/>
    <col min="3609" max="3609" width="31.6640625" style="85" customWidth="1"/>
    <col min="3610" max="3610" width="36.44140625" style="85" customWidth="1"/>
    <col min="3611" max="3611" width="33.5546875" style="85" customWidth="1"/>
    <col min="3612" max="3612" width="39.33203125" style="85" customWidth="1"/>
    <col min="3613" max="3613" width="35.6640625" style="85" customWidth="1"/>
    <col min="3614" max="3614" width="35.88671875" style="85" customWidth="1"/>
    <col min="3615" max="3615" width="34" style="85" customWidth="1"/>
    <col min="3616" max="3616" width="12.6640625" style="85" customWidth="1"/>
    <col min="3617" max="3617" width="31.6640625" style="85" bestFit="1" customWidth="1"/>
    <col min="3618" max="3618" width="36.44140625" style="85" bestFit="1" customWidth="1"/>
    <col min="3619" max="3619" width="33.5546875" style="85" bestFit="1" customWidth="1"/>
    <col min="3620" max="3620" width="39.33203125" style="85" bestFit="1" customWidth="1"/>
    <col min="3621" max="3621" width="35.6640625" style="85" bestFit="1" customWidth="1"/>
    <col min="3622" max="3622" width="35.88671875" style="85" bestFit="1" customWidth="1"/>
    <col min="3623" max="3623" width="34" style="85" bestFit="1" customWidth="1"/>
    <col min="3624" max="3624" width="12.6640625" style="85" customWidth="1"/>
    <col min="3625" max="3625" width="31.6640625" style="85" bestFit="1" customWidth="1"/>
    <col min="3626" max="3626" width="36.44140625" style="85" bestFit="1" customWidth="1"/>
    <col min="3627" max="3627" width="33.5546875" style="85" bestFit="1" customWidth="1"/>
    <col min="3628" max="3628" width="39.33203125" style="85" bestFit="1" customWidth="1"/>
    <col min="3629" max="3629" width="35.6640625" style="85" bestFit="1" customWidth="1"/>
    <col min="3630" max="3630" width="35.88671875" style="85" bestFit="1" customWidth="1"/>
    <col min="3631" max="3631" width="34" style="85" bestFit="1" customWidth="1"/>
    <col min="3632" max="3632" width="12.6640625" style="85" customWidth="1"/>
    <col min="3633" max="3633" width="13.5546875" style="85" customWidth="1"/>
    <col min="3634" max="3634" width="31.6640625" style="85" bestFit="1" customWidth="1"/>
    <col min="3635" max="3635" width="36.44140625" style="85" bestFit="1" customWidth="1"/>
    <col min="3636" max="3636" width="33.5546875" style="85" bestFit="1" customWidth="1"/>
    <col min="3637" max="3637" width="39.33203125" style="85" bestFit="1" customWidth="1"/>
    <col min="3638" max="3638" width="35.6640625" style="85" bestFit="1" customWidth="1"/>
    <col min="3639" max="3639" width="35.88671875" style="85" bestFit="1" customWidth="1"/>
    <col min="3640" max="3640" width="34" style="85" bestFit="1" customWidth="1"/>
    <col min="3641" max="3641" width="12.6640625" style="85" customWidth="1"/>
    <col min="3642" max="3642" width="31.6640625" style="85" bestFit="1" customWidth="1"/>
    <col min="3643" max="3643" width="36.44140625" style="85" bestFit="1" customWidth="1"/>
    <col min="3644" max="3644" width="33.5546875" style="85" bestFit="1" customWidth="1"/>
    <col min="3645" max="3645" width="39.33203125" style="85" bestFit="1" customWidth="1"/>
    <col min="3646" max="3646" width="35.6640625" style="85" bestFit="1" customWidth="1"/>
    <col min="3647" max="3647" width="35.88671875" style="85" bestFit="1" customWidth="1"/>
    <col min="3648" max="3648" width="34" style="85" bestFit="1" customWidth="1"/>
    <col min="3649" max="3649" width="12.6640625" style="85" customWidth="1"/>
    <col min="3650" max="3650" width="31.6640625" style="85" bestFit="1" customWidth="1"/>
    <col min="3651" max="3651" width="36.44140625" style="85" bestFit="1" customWidth="1"/>
    <col min="3652" max="3652" width="33.5546875" style="85" bestFit="1" customWidth="1"/>
    <col min="3653" max="3653" width="39.33203125" style="85" bestFit="1" customWidth="1"/>
    <col min="3654" max="3654" width="35.6640625" style="85" bestFit="1" customWidth="1"/>
    <col min="3655" max="3655" width="35.88671875" style="85" bestFit="1" customWidth="1"/>
    <col min="3656" max="3656" width="34" style="85" bestFit="1" customWidth="1"/>
    <col min="3657" max="3658" width="12.6640625" style="85" customWidth="1"/>
    <col min="3659" max="3659" width="17" style="85" bestFit="1" customWidth="1"/>
    <col min="3660" max="3660" width="16.109375" style="85" bestFit="1" customWidth="1"/>
    <col min="3661" max="3662" width="16.44140625" style="85" bestFit="1" customWidth="1"/>
    <col min="3663" max="3663" width="20" style="85" bestFit="1" customWidth="1"/>
    <col min="3664" max="3664" width="20.109375" style="85" bestFit="1" customWidth="1"/>
    <col min="3665" max="3665" width="18.109375" style="85" bestFit="1" customWidth="1"/>
    <col min="3666" max="3666" width="18.33203125" style="85" bestFit="1" customWidth="1"/>
    <col min="3667" max="3667" width="18.109375" style="85" bestFit="1" customWidth="1"/>
    <col min="3668" max="3668" width="13" style="85" bestFit="1" customWidth="1"/>
    <col min="3669" max="3669" width="15.44140625" style="85" bestFit="1" customWidth="1"/>
    <col min="3670" max="3670" width="15.6640625" style="85" bestFit="1" customWidth="1"/>
    <col min="3671" max="3671" width="19.6640625" style="85" bestFit="1" customWidth="1"/>
    <col min="3672" max="3672" width="16.44140625" style="85" bestFit="1" customWidth="1"/>
    <col min="3673" max="3673" width="17.5546875" style="85" bestFit="1" customWidth="1"/>
    <col min="3674" max="3674" width="15.88671875" style="85" bestFit="1" customWidth="1"/>
    <col min="3675" max="3675" width="17" style="85" bestFit="1" customWidth="1"/>
    <col min="3676" max="3676" width="18.5546875" style="85" bestFit="1" customWidth="1"/>
    <col min="3677" max="3677" width="19.109375" style="85" bestFit="1" customWidth="1"/>
    <col min="3678" max="3678" width="17.44140625" style="85" bestFit="1" customWidth="1"/>
    <col min="3679" max="3679" width="19.44140625" style="85" bestFit="1" customWidth="1"/>
    <col min="3680" max="3680" width="20.109375" style="85" bestFit="1" customWidth="1"/>
    <col min="3681" max="3681" width="20.33203125" style="85" bestFit="1" customWidth="1"/>
    <col min="3682" max="3682" width="20.6640625" style="85" bestFit="1" customWidth="1"/>
    <col min="3683" max="3683" width="19.88671875" style="85" bestFit="1" customWidth="1"/>
    <col min="3684" max="3684" width="17.88671875" style="85" bestFit="1" customWidth="1"/>
    <col min="3685" max="3685" width="13.33203125" style="85" bestFit="1" customWidth="1"/>
    <col min="3686" max="3686" width="19.44140625" style="85" bestFit="1" customWidth="1"/>
    <col min="3687" max="3687" width="15.6640625" style="85" bestFit="1" customWidth="1"/>
    <col min="3688" max="3688" width="18.88671875" style="85" bestFit="1" customWidth="1"/>
    <col min="3689" max="3689" width="18.5546875" style="85" bestFit="1" customWidth="1"/>
    <col min="3690" max="3690" width="14.33203125" style="85" bestFit="1" customWidth="1"/>
    <col min="3691" max="3691" width="15.33203125" style="85" bestFit="1" customWidth="1"/>
    <col min="3692" max="3692" width="16.5546875" style="85" bestFit="1" customWidth="1"/>
    <col min="3693" max="3693" width="14.44140625" style="85" bestFit="1" customWidth="1"/>
    <col min="3694" max="3694" width="15.33203125" style="85" bestFit="1" customWidth="1"/>
    <col min="3695" max="3695" width="16.109375" style="85" bestFit="1" customWidth="1"/>
    <col min="3696" max="3696" width="16" style="85" bestFit="1" customWidth="1"/>
    <col min="3697" max="3697" width="15.33203125" style="85" bestFit="1" customWidth="1"/>
    <col min="3698" max="3698" width="14.109375" style="85" bestFit="1" customWidth="1"/>
    <col min="3699" max="3699" width="18.33203125" style="85" bestFit="1" customWidth="1"/>
    <col min="3700" max="3700" width="14.44140625" style="85" bestFit="1" customWidth="1"/>
    <col min="3701" max="3701" width="14" style="85" bestFit="1" customWidth="1"/>
    <col min="3702" max="3702" width="15.33203125" style="85" bestFit="1" customWidth="1"/>
    <col min="3703" max="3703" width="17.44140625" style="85" bestFit="1" customWidth="1"/>
    <col min="3704" max="3704" width="18.109375" style="85" bestFit="1" customWidth="1"/>
    <col min="3705" max="3705" width="18.33203125" style="85" bestFit="1" customWidth="1"/>
    <col min="3706" max="3706" width="17.6640625" style="85" bestFit="1" customWidth="1"/>
    <col min="3707" max="3707" width="17" style="85" bestFit="1" customWidth="1"/>
    <col min="3708" max="3708" width="15.6640625" style="85" bestFit="1" customWidth="1"/>
    <col min="3709" max="3709" width="12.88671875" style="85" bestFit="1" customWidth="1"/>
    <col min="3710" max="3710" width="14.109375" style="85" bestFit="1" customWidth="1"/>
    <col min="3711" max="3711" width="15.44140625" style="85" bestFit="1" customWidth="1"/>
    <col min="3712" max="3712" width="16.44140625" style="85" bestFit="1" customWidth="1"/>
    <col min="3713" max="3713" width="18.88671875" style="85" bestFit="1" customWidth="1"/>
    <col min="3714" max="3714" width="15" style="85" bestFit="1" customWidth="1"/>
    <col min="3715" max="3715" width="19.44140625" style="85" bestFit="1" customWidth="1"/>
    <col min="3716" max="3716" width="20.109375" style="85" bestFit="1" customWidth="1"/>
    <col min="3717" max="3717" width="17.6640625" style="85" bestFit="1" customWidth="1"/>
    <col min="3718" max="3718" width="13.44140625" style="85" bestFit="1" customWidth="1"/>
    <col min="3719" max="3719" width="15.5546875" style="85" bestFit="1" customWidth="1"/>
    <col min="3720" max="3720" width="16.88671875" style="85" bestFit="1" customWidth="1"/>
    <col min="3721" max="3721" width="15.5546875" style="85" bestFit="1" customWidth="1"/>
    <col min="3722" max="3722" width="16.44140625" style="85" bestFit="1" customWidth="1"/>
    <col min="3723" max="3723" width="18.88671875" style="85" bestFit="1" customWidth="1"/>
    <col min="3724" max="3725" width="13.44140625" style="85" bestFit="1" customWidth="1"/>
    <col min="3726" max="3726" width="16.109375" style="85" bestFit="1" customWidth="1"/>
    <col min="3727" max="3728" width="13.44140625" style="85" bestFit="1" customWidth="1"/>
    <col min="3729" max="3729" width="17.109375" style="85" bestFit="1" customWidth="1"/>
    <col min="3730" max="3730" width="14" style="85" bestFit="1" customWidth="1"/>
    <col min="3731" max="3731" width="17.5546875" style="85" bestFit="1" customWidth="1"/>
    <col min="3732" max="3732" width="14.33203125" style="85" bestFit="1" customWidth="1"/>
    <col min="3733" max="3733" width="17.5546875" style="85" bestFit="1" customWidth="1"/>
    <col min="3734" max="3734" width="17.44140625" style="85" bestFit="1" customWidth="1"/>
    <col min="3735" max="3735" width="19.33203125" style="85" bestFit="1" customWidth="1"/>
    <col min="3736" max="3736" width="14.33203125" style="85" bestFit="1" customWidth="1"/>
    <col min="3737" max="3737" width="18" style="85" bestFit="1" customWidth="1"/>
    <col min="3738" max="3738" width="17.88671875" style="85" bestFit="1" customWidth="1"/>
    <col min="3739" max="3739" width="18.6640625" style="85" bestFit="1" customWidth="1"/>
    <col min="3740" max="3740" width="15.109375" style="85" bestFit="1" customWidth="1"/>
    <col min="3741" max="3741" width="19.5546875" style="85" bestFit="1" customWidth="1"/>
    <col min="3742" max="3742" width="19.109375" style="85" bestFit="1" customWidth="1"/>
    <col min="3743" max="3743" width="19" style="85" bestFit="1" customWidth="1"/>
    <col min="3744" max="3744" width="14.6640625" style="85" bestFit="1" customWidth="1"/>
    <col min="3745" max="3745" width="15" style="85" bestFit="1" customWidth="1"/>
    <col min="3746" max="3746" width="15.6640625" style="85" bestFit="1" customWidth="1"/>
    <col min="3747" max="3747" width="13" style="85" bestFit="1" customWidth="1"/>
    <col min="3748" max="3748" width="17" style="85" bestFit="1" customWidth="1"/>
    <col min="3749" max="3749" width="15.5546875" style="85" bestFit="1" customWidth="1"/>
    <col min="3750" max="3750" width="13" style="85" bestFit="1" customWidth="1"/>
    <col min="3751" max="3751" width="13.44140625" style="85" bestFit="1" customWidth="1"/>
    <col min="3752" max="3752" width="13.33203125" style="85" bestFit="1" customWidth="1"/>
    <col min="3753" max="3753" width="13.44140625" style="85" bestFit="1" customWidth="1"/>
    <col min="3754" max="3754" width="15.5546875" style="85" bestFit="1" customWidth="1"/>
    <col min="3755" max="3755" width="13" style="85" bestFit="1" customWidth="1"/>
    <col min="3756" max="3756" width="13.44140625" style="85" bestFit="1" customWidth="1"/>
    <col min="3757" max="3757" width="13" style="85" bestFit="1" customWidth="1"/>
    <col min="3758" max="3758" width="16.109375" style="85" bestFit="1" customWidth="1"/>
    <col min="3759" max="3759" width="17.44140625" style="85" bestFit="1" customWidth="1"/>
    <col min="3760" max="3760" width="16" style="85" bestFit="1" customWidth="1"/>
    <col min="3761" max="3761" width="13.88671875" style="85" bestFit="1" customWidth="1"/>
    <col min="3762" max="3762" width="16.33203125" style="85" bestFit="1" customWidth="1"/>
    <col min="3763" max="3763" width="14.33203125" style="85" bestFit="1" customWidth="1"/>
    <col min="3764" max="3764" width="17.88671875" style="85" bestFit="1" customWidth="1"/>
    <col min="3765" max="3765" width="15.5546875" style="85" bestFit="1" customWidth="1"/>
    <col min="3766" max="3766" width="18.6640625" style="85" bestFit="1" customWidth="1"/>
    <col min="3767" max="3767" width="16" style="85" bestFit="1" customWidth="1"/>
    <col min="3768" max="3768" width="16.109375" style="85" bestFit="1" customWidth="1"/>
    <col min="3769" max="3769" width="15" style="85" bestFit="1" customWidth="1"/>
    <col min="3770" max="3770" width="18.33203125" style="85" bestFit="1" customWidth="1"/>
    <col min="3771" max="3771" width="16.88671875" style="85" bestFit="1" customWidth="1"/>
    <col min="3772" max="3772" width="14.109375" style="85" bestFit="1" customWidth="1"/>
    <col min="3773" max="3773" width="14.6640625" style="85" bestFit="1" customWidth="1"/>
    <col min="3774" max="3774" width="14.33203125" style="85" bestFit="1" customWidth="1"/>
    <col min="3775" max="3775" width="13.44140625" style="85" bestFit="1" customWidth="1"/>
    <col min="3776" max="3776" width="18" style="85" bestFit="1" customWidth="1"/>
    <col min="3777" max="3777" width="14.5546875" style="85" bestFit="1" customWidth="1"/>
    <col min="3778" max="3778" width="13.44140625" style="85" bestFit="1" customWidth="1"/>
    <col min="3779" max="3779" width="17.44140625" style="85" bestFit="1" customWidth="1"/>
    <col min="3780" max="3780" width="18.109375" style="85" bestFit="1" customWidth="1"/>
    <col min="3781" max="3782" width="13" style="85" bestFit="1" customWidth="1"/>
    <col min="3783" max="3783" width="15.5546875" style="85" bestFit="1" customWidth="1"/>
    <col min="3784" max="3784" width="13" style="85" bestFit="1" customWidth="1"/>
    <col min="3785" max="3785" width="13.44140625" style="85" bestFit="1" customWidth="1"/>
    <col min="3786" max="3786" width="15.109375" style="85" bestFit="1" customWidth="1"/>
    <col min="3787" max="3787" width="13" style="85" bestFit="1" customWidth="1"/>
    <col min="3788" max="3788" width="15.44140625" style="85" bestFit="1" customWidth="1"/>
    <col min="3789" max="3789" width="15" style="85" bestFit="1" customWidth="1"/>
    <col min="3790" max="3790" width="14.33203125" style="85" bestFit="1" customWidth="1"/>
    <col min="3791" max="3793" width="13" style="85" bestFit="1" customWidth="1"/>
    <col min="3794" max="3794" width="15.109375" style="85" bestFit="1" customWidth="1"/>
    <col min="3795" max="3795" width="13" style="85" bestFit="1" customWidth="1"/>
    <col min="3796" max="3796" width="14.5546875" style="85" bestFit="1" customWidth="1"/>
    <col min="3797" max="3797" width="17.33203125" style="85" bestFit="1" customWidth="1"/>
    <col min="3798" max="3798" width="13.88671875" style="85" bestFit="1" customWidth="1"/>
    <col min="3799" max="3799" width="13" style="85" bestFit="1" customWidth="1"/>
    <col min="3800" max="3800" width="15.6640625" style="85" bestFit="1" customWidth="1"/>
    <col min="3801" max="3801" width="13" style="85" bestFit="1" customWidth="1"/>
    <col min="3802" max="3802" width="14.5546875" style="85" bestFit="1" customWidth="1"/>
    <col min="3803" max="3803" width="17.33203125" style="85" bestFit="1" customWidth="1"/>
    <col min="3804" max="3804" width="17.109375" style="85" bestFit="1" customWidth="1"/>
    <col min="3805" max="3805" width="18" style="85" bestFit="1" customWidth="1"/>
    <col min="3806" max="3807" width="14.5546875" style="85" bestFit="1" customWidth="1"/>
    <col min="3808" max="3808" width="13" style="85" bestFit="1" customWidth="1"/>
    <col min="3809" max="3809" width="14.33203125" style="85" bestFit="1" customWidth="1"/>
    <col min="3810" max="3810" width="16.5546875" style="85" bestFit="1" customWidth="1"/>
    <col min="3811" max="3812" width="13" style="85" bestFit="1" customWidth="1"/>
    <col min="3813" max="3813" width="17.88671875" style="85" bestFit="1" customWidth="1"/>
    <col min="3814" max="3814" width="15.6640625" style="85" bestFit="1" customWidth="1"/>
    <col min="3815" max="3815" width="14.109375" style="85" bestFit="1" customWidth="1"/>
    <col min="3816" max="3816" width="15.109375" style="85" bestFit="1" customWidth="1"/>
    <col min="3817" max="3817" width="18.109375" style="85" bestFit="1" customWidth="1"/>
    <col min="3818" max="3818" width="16.88671875" style="85" bestFit="1" customWidth="1"/>
    <col min="3819" max="3819" width="13" style="85" bestFit="1" customWidth="1"/>
    <col min="3820" max="3820" width="17.6640625" style="85" bestFit="1" customWidth="1"/>
    <col min="3821" max="3821" width="12.5546875" style="85" bestFit="1" customWidth="1"/>
    <col min="3822" max="3822" width="18.88671875" style="85" bestFit="1" customWidth="1"/>
    <col min="3823" max="3823" width="19.109375" style="85" bestFit="1" customWidth="1"/>
    <col min="3824" max="3824" width="18.5546875" style="85" bestFit="1" customWidth="1"/>
    <col min="3825" max="3825" width="15.88671875" style="85" bestFit="1" customWidth="1"/>
    <col min="3826" max="3826" width="18.33203125" style="85" bestFit="1" customWidth="1"/>
    <col min="3827" max="3827" width="17" style="85" bestFit="1" customWidth="1"/>
    <col min="3828" max="3828" width="18" style="85" bestFit="1" customWidth="1"/>
    <col min="3829" max="3829" width="13" style="85" bestFit="1" customWidth="1"/>
    <col min="3830" max="3830" width="13.33203125" style="85" bestFit="1" customWidth="1"/>
    <col min="3831" max="3831" width="16" style="85" bestFit="1" customWidth="1"/>
    <col min="3832" max="3833" width="18.33203125" style="85" bestFit="1" customWidth="1"/>
    <col min="3834" max="3834" width="18.5546875" style="85" bestFit="1" customWidth="1"/>
    <col min="3835" max="3835" width="13.44140625" style="85" bestFit="1" customWidth="1"/>
    <col min="3836" max="3836" width="17.44140625" style="85" bestFit="1" customWidth="1"/>
    <col min="3837" max="3837" width="18" style="85" bestFit="1" customWidth="1"/>
    <col min="3838" max="3838" width="19.109375" style="85" bestFit="1" customWidth="1"/>
    <col min="3839" max="3839" width="17.33203125" style="85" bestFit="1" customWidth="1"/>
    <col min="3840" max="3840" width="14.6640625" style="85"/>
    <col min="3841" max="3841" width="2.6640625" style="85" customWidth="1"/>
    <col min="3842" max="3842" width="1.109375" style="85" customWidth="1"/>
    <col min="3843" max="3843" width="24.44140625" style="85" customWidth="1"/>
    <col min="3844" max="3844" width="13.109375" style="85" customWidth="1"/>
    <col min="3845" max="3845" width="7.5546875" style="85" customWidth="1"/>
    <col min="3846" max="3846" width="16.44140625" style="85" customWidth="1"/>
    <col min="3847" max="3847" width="39.33203125" style="85" customWidth="1"/>
    <col min="3848" max="3848" width="19.109375" style="85" customWidth="1"/>
    <col min="3849" max="3849" width="35.109375" style="85" customWidth="1"/>
    <col min="3850" max="3850" width="32.88671875" style="85" customWidth="1"/>
    <col min="3851" max="3851" width="17.44140625" style="85" customWidth="1"/>
    <col min="3852" max="3852" width="11.88671875" style="85" customWidth="1"/>
    <col min="3853" max="3853" width="12" style="85" customWidth="1"/>
    <col min="3854" max="3854" width="17.44140625" style="85" customWidth="1"/>
    <col min="3855" max="3856" width="11.88671875" style="85" customWidth="1"/>
    <col min="3857" max="3857" width="12" style="85" customWidth="1"/>
    <col min="3858" max="3859" width="11.88671875" style="85" customWidth="1"/>
    <col min="3860" max="3860" width="12.5546875" style="85" customWidth="1"/>
    <col min="3861" max="3861" width="11.88671875" style="85" customWidth="1"/>
    <col min="3862" max="3862" width="12.5546875" style="85" customWidth="1"/>
    <col min="3863" max="3864" width="12.6640625" style="85" customWidth="1"/>
    <col min="3865" max="3865" width="31.6640625" style="85" customWidth="1"/>
    <col min="3866" max="3866" width="36.44140625" style="85" customWidth="1"/>
    <col min="3867" max="3867" width="33.5546875" style="85" customWidth="1"/>
    <col min="3868" max="3868" width="39.33203125" style="85" customWidth="1"/>
    <col min="3869" max="3869" width="35.6640625" style="85" customWidth="1"/>
    <col min="3870" max="3870" width="35.88671875" style="85" customWidth="1"/>
    <col min="3871" max="3871" width="34" style="85" customWidth="1"/>
    <col min="3872" max="3872" width="12.6640625" style="85" customWidth="1"/>
    <col min="3873" max="3873" width="31.6640625" style="85" bestFit="1" customWidth="1"/>
    <col min="3874" max="3874" width="36.44140625" style="85" bestFit="1" customWidth="1"/>
    <col min="3875" max="3875" width="33.5546875" style="85" bestFit="1" customWidth="1"/>
    <col min="3876" max="3876" width="39.33203125" style="85" bestFit="1" customWidth="1"/>
    <col min="3877" max="3877" width="35.6640625" style="85" bestFit="1" customWidth="1"/>
    <col min="3878" max="3878" width="35.88671875" style="85" bestFit="1" customWidth="1"/>
    <col min="3879" max="3879" width="34" style="85" bestFit="1" customWidth="1"/>
    <col min="3880" max="3880" width="12.6640625" style="85" customWidth="1"/>
    <col min="3881" max="3881" width="31.6640625" style="85" bestFit="1" customWidth="1"/>
    <col min="3882" max="3882" width="36.44140625" style="85" bestFit="1" customWidth="1"/>
    <col min="3883" max="3883" width="33.5546875" style="85" bestFit="1" customWidth="1"/>
    <col min="3884" max="3884" width="39.33203125" style="85" bestFit="1" customWidth="1"/>
    <col min="3885" max="3885" width="35.6640625" style="85" bestFit="1" customWidth="1"/>
    <col min="3886" max="3886" width="35.88671875" style="85" bestFit="1" customWidth="1"/>
    <col min="3887" max="3887" width="34" style="85" bestFit="1" customWidth="1"/>
    <col min="3888" max="3888" width="12.6640625" style="85" customWidth="1"/>
    <col min="3889" max="3889" width="13.5546875" style="85" customWidth="1"/>
    <col min="3890" max="3890" width="31.6640625" style="85" bestFit="1" customWidth="1"/>
    <col min="3891" max="3891" width="36.44140625" style="85" bestFit="1" customWidth="1"/>
    <col min="3892" max="3892" width="33.5546875" style="85" bestFit="1" customWidth="1"/>
    <col min="3893" max="3893" width="39.33203125" style="85" bestFit="1" customWidth="1"/>
    <col min="3894" max="3894" width="35.6640625" style="85" bestFit="1" customWidth="1"/>
    <col min="3895" max="3895" width="35.88671875" style="85" bestFit="1" customWidth="1"/>
    <col min="3896" max="3896" width="34" style="85" bestFit="1" customWidth="1"/>
    <col min="3897" max="3897" width="12.6640625" style="85" customWidth="1"/>
    <col min="3898" max="3898" width="31.6640625" style="85" bestFit="1" customWidth="1"/>
    <col min="3899" max="3899" width="36.44140625" style="85" bestFit="1" customWidth="1"/>
    <col min="3900" max="3900" width="33.5546875" style="85" bestFit="1" customWidth="1"/>
    <col min="3901" max="3901" width="39.33203125" style="85" bestFit="1" customWidth="1"/>
    <col min="3902" max="3902" width="35.6640625" style="85" bestFit="1" customWidth="1"/>
    <col min="3903" max="3903" width="35.88671875" style="85" bestFit="1" customWidth="1"/>
    <col min="3904" max="3904" width="34" style="85" bestFit="1" customWidth="1"/>
    <col min="3905" max="3905" width="12.6640625" style="85" customWidth="1"/>
    <col min="3906" max="3906" width="31.6640625" style="85" bestFit="1" customWidth="1"/>
    <col min="3907" max="3907" width="36.44140625" style="85" bestFit="1" customWidth="1"/>
    <col min="3908" max="3908" width="33.5546875" style="85" bestFit="1" customWidth="1"/>
    <col min="3909" max="3909" width="39.33203125" style="85" bestFit="1" customWidth="1"/>
    <col min="3910" max="3910" width="35.6640625" style="85" bestFit="1" customWidth="1"/>
    <col min="3911" max="3911" width="35.88671875" style="85" bestFit="1" customWidth="1"/>
    <col min="3912" max="3912" width="34" style="85" bestFit="1" customWidth="1"/>
    <col min="3913" max="3914" width="12.6640625" style="85" customWidth="1"/>
    <col min="3915" max="3915" width="17" style="85" bestFit="1" customWidth="1"/>
    <col min="3916" max="3916" width="16.109375" style="85" bestFit="1" customWidth="1"/>
    <col min="3917" max="3918" width="16.44140625" style="85" bestFit="1" customWidth="1"/>
    <col min="3919" max="3919" width="20" style="85" bestFit="1" customWidth="1"/>
    <col min="3920" max="3920" width="20.109375" style="85" bestFit="1" customWidth="1"/>
    <col min="3921" max="3921" width="18.109375" style="85" bestFit="1" customWidth="1"/>
    <col min="3922" max="3922" width="18.33203125" style="85" bestFit="1" customWidth="1"/>
    <col min="3923" max="3923" width="18.109375" style="85" bestFit="1" customWidth="1"/>
    <col min="3924" max="3924" width="13" style="85" bestFit="1" customWidth="1"/>
    <col min="3925" max="3925" width="15.44140625" style="85" bestFit="1" customWidth="1"/>
    <col min="3926" max="3926" width="15.6640625" style="85" bestFit="1" customWidth="1"/>
    <col min="3927" max="3927" width="19.6640625" style="85" bestFit="1" customWidth="1"/>
    <col min="3928" max="3928" width="16.44140625" style="85" bestFit="1" customWidth="1"/>
    <col min="3929" max="3929" width="17.5546875" style="85" bestFit="1" customWidth="1"/>
    <col min="3930" max="3930" width="15.88671875" style="85" bestFit="1" customWidth="1"/>
    <col min="3931" max="3931" width="17" style="85" bestFit="1" customWidth="1"/>
    <col min="3932" max="3932" width="18.5546875" style="85" bestFit="1" customWidth="1"/>
    <col min="3933" max="3933" width="19.109375" style="85" bestFit="1" customWidth="1"/>
    <col min="3934" max="3934" width="17.44140625" style="85" bestFit="1" customWidth="1"/>
    <col min="3935" max="3935" width="19.44140625" style="85" bestFit="1" customWidth="1"/>
    <col min="3936" max="3936" width="20.109375" style="85" bestFit="1" customWidth="1"/>
    <col min="3937" max="3937" width="20.33203125" style="85" bestFit="1" customWidth="1"/>
    <col min="3938" max="3938" width="20.6640625" style="85" bestFit="1" customWidth="1"/>
    <col min="3939" max="3939" width="19.88671875" style="85" bestFit="1" customWidth="1"/>
    <col min="3940" max="3940" width="17.88671875" style="85" bestFit="1" customWidth="1"/>
    <col min="3941" max="3941" width="13.33203125" style="85" bestFit="1" customWidth="1"/>
    <col min="3942" max="3942" width="19.44140625" style="85" bestFit="1" customWidth="1"/>
    <col min="3943" max="3943" width="15.6640625" style="85" bestFit="1" customWidth="1"/>
    <col min="3944" max="3944" width="18.88671875" style="85" bestFit="1" customWidth="1"/>
    <col min="3945" max="3945" width="18.5546875" style="85" bestFit="1" customWidth="1"/>
    <col min="3946" max="3946" width="14.33203125" style="85" bestFit="1" customWidth="1"/>
    <col min="3947" max="3947" width="15.33203125" style="85" bestFit="1" customWidth="1"/>
    <col min="3948" max="3948" width="16.5546875" style="85" bestFit="1" customWidth="1"/>
    <col min="3949" max="3949" width="14.44140625" style="85" bestFit="1" customWidth="1"/>
    <col min="3950" max="3950" width="15.33203125" style="85" bestFit="1" customWidth="1"/>
    <col min="3951" max="3951" width="16.109375" style="85" bestFit="1" customWidth="1"/>
    <col min="3952" max="3952" width="16" style="85" bestFit="1" customWidth="1"/>
    <col min="3953" max="3953" width="15.33203125" style="85" bestFit="1" customWidth="1"/>
    <col min="3954" max="3954" width="14.109375" style="85" bestFit="1" customWidth="1"/>
    <col min="3955" max="3955" width="18.33203125" style="85" bestFit="1" customWidth="1"/>
    <col min="3956" max="3956" width="14.44140625" style="85" bestFit="1" customWidth="1"/>
    <col min="3957" max="3957" width="14" style="85" bestFit="1" customWidth="1"/>
    <col min="3958" max="3958" width="15.33203125" style="85" bestFit="1" customWidth="1"/>
    <col min="3959" max="3959" width="17.44140625" style="85" bestFit="1" customWidth="1"/>
    <col min="3960" max="3960" width="18.109375" style="85" bestFit="1" customWidth="1"/>
    <col min="3961" max="3961" width="18.33203125" style="85" bestFit="1" customWidth="1"/>
    <col min="3962" max="3962" width="17.6640625" style="85" bestFit="1" customWidth="1"/>
    <col min="3963" max="3963" width="17" style="85" bestFit="1" customWidth="1"/>
    <col min="3964" max="3964" width="15.6640625" style="85" bestFit="1" customWidth="1"/>
    <col min="3965" max="3965" width="12.88671875" style="85" bestFit="1" customWidth="1"/>
    <col min="3966" max="3966" width="14.109375" style="85" bestFit="1" customWidth="1"/>
    <col min="3967" max="3967" width="15.44140625" style="85" bestFit="1" customWidth="1"/>
    <col min="3968" max="3968" width="16.44140625" style="85" bestFit="1" customWidth="1"/>
    <col min="3969" max="3969" width="18.88671875" style="85" bestFit="1" customWidth="1"/>
    <col min="3970" max="3970" width="15" style="85" bestFit="1" customWidth="1"/>
    <col min="3971" max="3971" width="19.44140625" style="85" bestFit="1" customWidth="1"/>
    <col min="3972" max="3972" width="20.109375" style="85" bestFit="1" customWidth="1"/>
    <col min="3973" max="3973" width="17.6640625" style="85" bestFit="1" customWidth="1"/>
    <col min="3974" max="3974" width="13.44140625" style="85" bestFit="1" customWidth="1"/>
    <col min="3975" max="3975" width="15.5546875" style="85" bestFit="1" customWidth="1"/>
    <col min="3976" max="3976" width="16.88671875" style="85" bestFit="1" customWidth="1"/>
    <col min="3977" max="3977" width="15.5546875" style="85" bestFit="1" customWidth="1"/>
    <col min="3978" max="3978" width="16.44140625" style="85" bestFit="1" customWidth="1"/>
    <col min="3979" max="3979" width="18.88671875" style="85" bestFit="1" customWidth="1"/>
    <col min="3980" max="3981" width="13.44140625" style="85" bestFit="1" customWidth="1"/>
    <col min="3982" max="3982" width="16.109375" style="85" bestFit="1" customWidth="1"/>
    <col min="3983" max="3984" width="13.44140625" style="85" bestFit="1" customWidth="1"/>
    <col min="3985" max="3985" width="17.109375" style="85" bestFit="1" customWidth="1"/>
    <col min="3986" max="3986" width="14" style="85" bestFit="1" customWidth="1"/>
    <col min="3987" max="3987" width="17.5546875" style="85" bestFit="1" customWidth="1"/>
    <col min="3988" max="3988" width="14.33203125" style="85" bestFit="1" customWidth="1"/>
    <col min="3989" max="3989" width="17.5546875" style="85" bestFit="1" customWidth="1"/>
    <col min="3990" max="3990" width="17.44140625" style="85" bestFit="1" customWidth="1"/>
    <col min="3991" max="3991" width="19.33203125" style="85" bestFit="1" customWidth="1"/>
    <col min="3992" max="3992" width="14.33203125" style="85" bestFit="1" customWidth="1"/>
    <col min="3993" max="3993" width="18" style="85" bestFit="1" customWidth="1"/>
    <col min="3994" max="3994" width="17.88671875" style="85" bestFit="1" customWidth="1"/>
    <col min="3995" max="3995" width="18.6640625" style="85" bestFit="1" customWidth="1"/>
    <col min="3996" max="3996" width="15.109375" style="85" bestFit="1" customWidth="1"/>
    <col min="3997" max="3997" width="19.5546875" style="85" bestFit="1" customWidth="1"/>
    <col min="3998" max="3998" width="19.109375" style="85" bestFit="1" customWidth="1"/>
    <col min="3999" max="3999" width="19" style="85" bestFit="1" customWidth="1"/>
    <col min="4000" max="4000" width="14.6640625" style="85" bestFit="1" customWidth="1"/>
    <col min="4001" max="4001" width="15" style="85" bestFit="1" customWidth="1"/>
    <col min="4002" max="4002" width="15.6640625" style="85" bestFit="1" customWidth="1"/>
    <col min="4003" max="4003" width="13" style="85" bestFit="1" customWidth="1"/>
    <col min="4004" max="4004" width="17" style="85" bestFit="1" customWidth="1"/>
    <col min="4005" max="4005" width="15.5546875" style="85" bestFit="1" customWidth="1"/>
    <col min="4006" max="4006" width="13" style="85" bestFit="1" customWidth="1"/>
    <col min="4007" max="4007" width="13.44140625" style="85" bestFit="1" customWidth="1"/>
    <col min="4008" max="4008" width="13.33203125" style="85" bestFit="1" customWidth="1"/>
    <col min="4009" max="4009" width="13.44140625" style="85" bestFit="1" customWidth="1"/>
    <col min="4010" max="4010" width="15.5546875" style="85" bestFit="1" customWidth="1"/>
    <col min="4011" max="4011" width="13" style="85" bestFit="1" customWidth="1"/>
    <col min="4012" max="4012" width="13.44140625" style="85" bestFit="1" customWidth="1"/>
    <col min="4013" max="4013" width="13" style="85" bestFit="1" customWidth="1"/>
    <col min="4014" max="4014" width="16.109375" style="85" bestFit="1" customWidth="1"/>
    <col min="4015" max="4015" width="17.44140625" style="85" bestFit="1" customWidth="1"/>
    <col min="4016" max="4016" width="16" style="85" bestFit="1" customWidth="1"/>
    <col min="4017" max="4017" width="13.88671875" style="85" bestFit="1" customWidth="1"/>
    <col min="4018" max="4018" width="16.33203125" style="85" bestFit="1" customWidth="1"/>
    <col min="4019" max="4019" width="14.33203125" style="85" bestFit="1" customWidth="1"/>
    <col min="4020" max="4020" width="17.88671875" style="85" bestFit="1" customWidth="1"/>
    <col min="4021" max="4021" width="15.5546875" style="85" bestFit="1" customWidth="1"/>
    <col min="4022" max="4022" width="18.6640625" style="85" bestFit="1" customWidth="1"/>
    <col min="4023" max="4023" width="16" style="85" bestFit="1" customWidth="1"/>
    <col min="4024" max="4024" width="16.109375" style="85" bestFit="1" customWidth="1"/>
    <col min="4025" max="4025" width="15" style="85" bestFit="1" customWidth="1"/>
    <col min="4026" max="4026" width="18.33203125" style="85" bestFit="1" customWidth="1"/>
    <col min="4027" max="4027" width="16.88671875" style="85" bestFit="1" customWidth="1"/>
    <col min="4028" max="4028" width="14.109375" style="85" bestFit="1" customWidth="1"/>
    <col min="4029" max="4029" width="14.6640625" style="85" bestFit="1" customWidth="1"/>
    <col min="4030" max="4030" width="14.33203125" style="85" bestFit="1" customWidth="1"/>
    <col min="4031" max="4031" width="13.44140625" style="85" bestFit="1" customWidth="1"/>
    <col min="4032" max="4032" width="18" style="85" bestFit="1" customWidth="1"/>
    <col min="4033" max="4033" width="14.5546875" style="85" bestFit="1" customWidth="1"/>
    <col min="4034" max="4034" width="13.44140625" style="85" bestFit="1" customWidth="1"/>
    <col min="4035" max="4035" width="17.44140625" style="85" bestFit="1" customWidth="1"/>
    <col min="4036" max="4036" width="18.109375" style="85" bestFit="1" customWidth="1"/>
    <col min="4037" max="4038" width="13" style="85" bestFit="1" customWidth="1"/>
    <col min="4039" max="4039" width="15.5546875" style="85" bestFit="1" customWidth="1"/>
    <col min="4040" max="4040" width="13" style="85" bestFit="1" customWidth="1"/>
    <col min="4041" max="4041" width="13.44140625" style="85" bestFit="1" customWidth="1"/>
    <col min="4042" max="4042" width="15.109375" style="85" bestFit="1" customWidth="1"/>
    <col min="4043" max="4043" width="13" style="85" bestFit="1" customWidth="1"/>
    <col min="4044" max="4044" width="15.44140625" style="85" bestFit="1" customWidth="1"/>
    <col min="4045" max="4045" width="15" style="85" bestFit="1" customWidth="1"/>
    <col min="4046" max="4046" width="14.33203125" style="85" bestFit="1" customWidth="1"/>
    <col min="4047" max="4049" width="13" style="85" bestFit="1" customWidth="1"/>
    <col min="4050" max="4050" width="15.109375" style="85" bestFit="1" customWidth="1"/>
    <col min="4051" max="4051" width="13" style="85" bestFit="1" customWidth="1"/>
    <col min="4052" max="4052" width="14.5546875" style="85" bestFit="1" customWidth="1"/>
    <col min="4053" max="4053" width="17.33203125" style="85" bestFit="1" customWidth="1"/>
    <col min="4054" max="4054" width="13.88671875" style="85" bestFit="1" customWidth="1"/>
    <col min="4055" max="4055" width="13" style="85" bestFit="1" customWidth="1"/>
    <col min="4056" max="4056" width="15.6640625" style="85" bestFit="1" customWidth="1"/>
    <col min="4057" max="4057" width="13" style="85" bestFit="1" customWidth="1"/>
    <col min="4058" max="4058" width="14.5546875" style="85" bestFit="1" customWidth="1"/>
    <col min="4059" max="4059" width="17.33203125" style="85" bestFit="1" customWidth="1"/>
    <col min="4060" max="4060" width="17.109375" style="85" bestFit="1" customWidth="1"/>
    <col min="4061" max="4061" width="18" style="85" bestFit="1" customWidth="1"/>
    <col min="4062" max="4063" width="14.5546875" style="85" bestFit="1" customWidth="1"/>
    <col min="4064" max="4064" width="13" style="85" bestFit="1" customWidth="1"/>
    <col min="4065" max="4065" width="14.33203125" style="85" bestFit="1" customWidth="1"/>
    <col min="4066" max="4066" width="16.5546875" style="85" bestFit="1" customWidth="1"/>
    <col min="4067" max="4068" width="13" style="85" bestFit="1" customWidth="1"/>
    <col min="4069" max="4069" width="17.88671875" style="85" bestFit="1" customWidth="1"/>
    <col min="4070" max="4070" width="15.6640625" style="85" bestFit="1" customWidth="1"/>
    <col min="4071" max="4071" width="14.109375" style="85" bestFit="1" customWidth="1"/>
    <col min="4072" max="4072" width="15.109375" style="85" bestFit="1" customWidth="1"/>
    <col min="4073" max="4073" width="18.109375" style="85" bestFit="1" customWidth="1"/>
    <col min="4074" max="4074" width="16.88671875" style="85" bestFit="1" customWidth="1"/>
    <col min="4075" max="4075" width="13" style="85" bestFit="1" customWidth="1"/>
    <col min="4076" max="4076" width="17.6640625" style="85" bestFit="1" customWidth="1"/>
    <col min="4077" max="4077" width="12.5546875" style="85" bestFit="1" customWidth="1"/>
    <col min="4078" max="4078" width="18.88671875" style="85" bestFit="1" customWidth="1"/>
    <col min="4079" max="4079" width="19.109375" style="85" bestFit="1" customWidth="1"/>
    <col min="4080" max="4080" width="18.5546875" style="85" bestFit="1" customWidth="1"/>
    <col min="4081" max="4081" width="15.88671875" style="85" bestFit="1" customWidth="1"/>
    <col min="4082" max="4082" width="18.33203125" style="85" bestFit="1" customWidth="1"/>
    <col min="4083" max="4083" width="17" style="85" bestFit="1" customWidth="1"/>
    <col min="4084" max="4084" width="18" style="85" bestFit="1" customWidth="1"/>
    <col min="4085" max="4085" width="13" style="85" bestFit="1" customWidth="1"/>
    <col min="4086" max="4086" width="13.33203125" style="85" bestFit="1" customWidth="1"/>
    <col min="4087" max="4087" width="16" style="85" bestFit="1" customWidth="1"/>
    <col min="4088" max="4089" width="18.33203125" style="85" bestFit="1" customWidth="1"/>
    <col min="4090" max="4090" width="18.5546875" style="85" bestFit="1" customWidth="1"/>
    <col min="4091" max="4091" width="13.44140625" style="85" bestFit="1" customWidth="1"/>
    <col min="4092" max="4092" width="17.44140625" style="85" bestFit="1" customWidth="1"/>
    <col min="4093" max="4093" width="18" style="85" bestFit="1" customWidth="1"/>
    <col min="4094" max="4094" width="19.109375" style="85" bestFit="1" customWidth="1"/>
    <col min="4095" max="4095" width="17.33203125" style="85" bestFit="1" customWidth="1"/>
    <col min="4096" max="4096" width="14.6640625" style="85"/>
    <col min="4097" max="4097" width="2.6640625" style="85" customWidth="1"/>
    <col min="4098" max="4098" width="1.109375" style="85" customWidth="1"/>
    <col min="4099" max="4099" width="24.44140625" style="85" customWidth="1"/>
    <col min="4100" max="4100" width="13.109375" style="85" customWidth="1"/>
    <col min="4101" max="4101" width="7.5546875" style="85" customWidth="1"/>
    <col min="4102" max="4102" width="16.44140625" style="85" customWidth="1"/>
    <col min="4103" max="4103" width="39.33203125" style="85" customWidth="1"/>
    <col min="4104" max="4104" width="19.109375" style="85" customWidth="1"/>
    <col min="4105" max="4105" width="35.109375" style="85" customWidth="1"/>
    <col min="4106" max="4106" width="32.88671875" style="85" customWidth="1"/>
    <col min="4107" max="4107" width="17.44140625" style="85" customWidth="1"/>
    <col min="4108" max="4108" width="11.88671875" style="85" customWidth="1"/>
    <col min="4109" max="4109" width="12" style="85" customWidth="1"/>
    <col min="4110" max="4110" width="17.44140625" style="85" customWidth="1"/>
    <col min="4111" max="4112" width="11.88671875" style="85" customWidth="1"/>
    <col min="4113" max="4113" width="12" style="85" customWidth="1"/>
    <col min="4114" max="4115" width="11.88671875" style="85" customWidth="1"/>
    <col min="4116" max="4116" width="12.5546875" style="85" customWidth="1"/>
    <col min="4117" max="4117" width="11.88671875" style="85" customWidth="1"/>
    <col min="4118" max="4118" width="12.5546875" style="85" customWidth="1"/>
    <col min="4119" max="4120" width="12.6640625" style="85" customWidth="1"/>
    <col min="4121" max="4121" width="31.6640625" style="85" customWidth="1"/>
    <col min="4122" max="4122" width="36.44140625" style="85" customWidth="1"/>
    <col min="4123" max="4123" width="33.5546875" style="85" customWidth="1"/>
    <col min="4124" max="4124" width="39.33203125" style="85" customWidth="1"/>
    <col min="4125" max="4125" width="35.6640625" style="85" customWidth="1"/>
    <col min="4126" max="4126" width="35.88671875" style="85" customWidth="1"/>
    <col min="4127" max="4127" width="34" style="85" customWidth="1"/>
    <col min="4128" max="4128" width="12.6640625" style="85" customWidth="1"/>
    <col min="4129" max="4129" width="31.6640625" style="85" bestFit="1" customWidth="1"/>
    <col min="4130" max="4130" width="36.44140625" style="85" bestFit="1" customWidth="1"/>
    <col min="4131" max="4131" width="33.5546875" style="85" bestFit="1" customWidth="1"/>
    <col min="4132" max="4132" width="39.33203125" style="85" bestFit="1" customWidth="1"/>
    <col min="4133" max="4133" width="35.6640625" style="85" bestFit="1" customWidth="1"/>
    <col min="4134" max="4134" width="35.88671875" style="85" bestFit="1" customWidth="1"/>
    <col min="4135" max="4135" width="34" style="85" bestFit="1" customWidth="1"/>
    <col min="4136" max="4136" width="12.6640625" style="85" customWidth="1"/>
    <col min="4137" max="4137" width="31.6640625" style="85" bestFit="1" customWidth="1"/>
    <col min="4138" max="4138" width="36.44140625" style="85" bestFit="1" customWidth="1"/>
    <col min="4139" max="4139" width="33.5546875" style="85" bestFit="1" customWidth="1"/>
    <col min="4140" max="4140" width="39.33203125" style="85" bestFit="1" customWidth="1"/>
    <col min="4141" max="4141" width="35.6640625" style="85" bestFit="1" customWidth="1"/>
    <col min="4142" max="4142" width="35.88671875" style="85" bestFit="1" customWidth="1"/>
    <col min="4143" max="4143" width="34" style="85" bestFit="1" customWidth="1"/>
    <col min="4144" max="4144" width="12.6640625" style="85" customWidth="1"/>
    <col min="4145" max="4145" width="13.5546875" style="85" customWidth="1"/>
    <col min="4146" max="4146" width="31.6640625" style="85" bestFit="1" customWidth="1"/>
    <col min="4147" max="4147" width="36.44140625" style="85" bestFit="1" customWidth="1"/>
    <col min="4148" max="4148" width="33.5546875" style="85" bestFit="1" customWidth="1"/>
    <col min="4149" max="4149" width="39.33203125" style="85" bestFit="1" customWidth="1"/>
    <col min="4150" max="4150" width="35.6640625" style="85" bestFit="1" customWidth="1"/>
    <col min="4151" max="4151" width="35.88671875" style="85" bestFit="1" customWidth="1"/>
    <col min="4152" max="4152" width="34" style="85" bestFit="1" customWidth="1"/>
    <col min="4153" max="4153" width="12.6640625" style="85" customWidth="1"/>
    <col min="4154" max="4154" width="31.6640625" style="85" bestFit="1" customWidth="1"/>
    <col min="4155" max="4155" width="36.44140625" style="85" bestFit="1" customWidth="1"/>
    <col min="4156" max="4156" width="33.5546875" style="85" bestFit="1" customWidth="1"/>
    <col min="4157" max="4157" width="39.33203125" style="85" bestFit="1" customWidth="1"/>
    <col min="4158" max="4158" width="35.6640625" style="85" bestFit="1" customWidth="1"/>
    <col min="4159" max="4159" width="35.88671875" style="85" bestFit="1" customWidth="1"/>
    <col min="4160" max="4160" width="34" style="85" bestFit="1" customWidth="1"/>
    <col min="4161" max="4161" width="12.6640625" style="85" customWidth="1"/>
    <col min="4162" max="4162" width="31.6640625" style="85" bestFit="1" customWidth="1"/>
    <col min="4163" max="4163" width="36.44140625" style="85" bestFit="1" customWidth="1"/>
    <col min="4164" max="4164" width="33.5546875" style="85" bestFit="1" customWidth="1"/>
    <col min="4165" max="4165" width="39.33203125" style="85" bestFit="1" customWidth="1"/>
    <col min="4166" max="4166" width="35.6640625" style="85" bestFit="1" customWidth="1"/>
    <col min="4167" max="4167" width="35.88671875" style="85" bestFit="1" customWidth="1"/>
    <col min="4168" max="4168" width="34" style="85" bestFit="1" customWidth="1"/>
    <col min="4169" max="4170" width="12.6640625" style="85" customWidth="1"/>
    <col min="4171" max="4171" width="17" style="85" bestFit="1" customWidth="1"/>
    <col min="4172" max="4172" width="16.109375" style="85" bestFit="1" customWidth="1"/>
    <col min="4173" max="4174" width="16.44140625" style="85" bestFit="1" customWidth="1"/>
    <col min="4175" max="4175" width="20" style="85" bestFit="1" customWidth="1"/>
    <col min="4176" max="4176" width="20.109375" style="85" bestFit="1" customWidth="1"/>
    <col min="4177" max="4177" width="18.109375" style="85" bestFit="1" customWidth="1"/>
    <col min="4178" max="4178" width="18.33203125" style="85" bestFit="1" customWidth="1"/>
    <col min="4179" max="4179" width="18.109375" style="85" bestFit="1" customWidth="1"/>
    <col min="4180" max="4180" width="13" style="85" bestFit="1" customWidth="1"/>
    <col min="4181" max="4181" width="15.44140625" style="85" bestFit="1" customWidth="1"/>
    <col min="4182" max="4182" width="15.6640625" style="85" bestFit="1" customWidth="1"/>
    <col min="4183" max="4183" width="19.6640625" style="85" bestFit="1" customWidth="1"/>
    <col min="4184" max="4184" width="16.44140625" style="85" bestFit="1" customWidth="1"/>
    <col min="4185" max="4185" width="17.5546875" style="85" bestFit="1" customWidth="1"/>
    <col min="4186" max="4186" width="15.88671875" style="85" bestFit="1" customWidth="1"/>
    <col min="4187" max="4187" width="17" style="85" bestFit="1" customWidth="1"/>
    <col min="4188" max="4188" width="18.5546875" style="85" bestFit="1" customWidth="1"/>
    <col min="4189" max="4189" width="19.109375" style="85" bestFit="1" customWidth="1"/>
    <col min="4190" max="4190" width="17.44140625" style="85" bestFit="1" customWidth="1"/>
    <col min="4191" max="4191" width="19.44140625" style="85" bestFit="1" customWidth="1"/>
    <col min="4192" max="4192" width="20.109375" style="85" bestFit="1" customWidth="1"/>
    <col min="4193" max="4193" width="20.33203125" style="85" bestFit="1" customWidth="1"/>
    <col min="4194" max="4194" width="20.6640625" style="85" bestFit="1" customWidth="1"/>
    <col min="4195" max="4195" width="19.88671875" style="85" bestFit="1" customWidth="1"/>
    <col min="4196" max="4196" width="17.88671875" style="85" bestFit="1" customWidth="1"/>
    <col min="4197" max="4197" width="13.33203125" style="85" bestFit="1" customWidth="1"/>
    <col min="4198" max="4198" width="19.44140625" style="85" bestFit="1" customWidth="1"/>
    <col min="4199" max="4199" width="15.6640625" style="85" bestFit="1" customWidth="1"/>
    <col min="4200" max="4200" width="18.88671875" style="85" bestFit="1" customWidth="1"/>
    <col min="4201" max="4201" width="18.5546875" style="85" bestFit="1" customWidth="1"/>
    <col min="4202" max="4202" width="14.33203125" style="85" bestFit="1" customWidth="1"/>
    <col min="4203" max="4203" width="15.33203125" style="85" bestFit="1" customWidth="1"/>
    <col min="4204" max="4204" width="16.5546875" style="85" bestFit="1" customWidth="1"/>
    <col min="4205" max="4205" width="14.44140625" style="85" bestFit="1" customWidth="1"/>
    <col min="4206" max="4206" width="15.33203125" style="85" bestFit="1" customWidth="1"/>
    <col min="4207" max="4207" width="16.109375" style="85" bestFit="1" customWidth="1"/>
    <col min="4208" max="4208" width="16" style="85" bestFit="1" customWidth="1"/>
    <col min="4209" max="4209" width="15.33203125" style="85" bestFit="1" customWidth="1"/>
    <col min="4210" max="4210" width="14.109375" style="85" bestFit="1" customWidth="1"/>
    <col min="4211" max="4211" width="18.33203125" style="85" bestFit="1" customWidth="1"/>
    <col min="4212" max="4212" width="14.44140625" style="85" bestFit="1" customWidth="1"/>
    <col min="4213" max="4213" width="14" style="85" bestFit="1" customWidth="1"/>
    <col min="4214" max="4214" width="15.33203125" style="85" bestFit="1" customWidth="1"/>
    <col min="4215" max="4215" width="17.44140625" style="85" bestFit="1" customWidth="1"/>
    <col min="4216" max="4216" width="18.109375" style="85" bestFit="1" customWidth="1"/>
    <col min="4217" max="4217" width="18.33203125" style="85" bestFit="1" customWidth="1"/>
    <col min="4218" max="4218" width="17.6640625" style="85" bestFit="1" customWidth="1"/>
    <col min="4219" max="4219" width="17" style="85" bestFit="1" customWidth="1"/>
    <col min="4220" max="4220" width="15.6640625" style="85" bestFit="1" customWidth="1"/>
    <col min="4221" max="4221" width="12.88671875" style="85" bestFit="1" customWidth="1"/>
    <col min="4222" max="4222" width="14.109375" style="85" bestFit="1" customWidth="1"/>
    <col min="4223" max="4223" width="15.44140625" style="85" bestFit="1" customWidth="1"/>
    <col min="4224" max="4224" width="16.44140625" style="85" bestFit="1" customWidth="1"/>
    <col min="4225" max="4225" width="18.88671875" style="85" bestFit="1" customWidth="1"/>
    <col min="4226" max="4226" width="15" style="85" bestFit="1" customWidth="1"/>
    <col min="4227" max="4227" width="19.44140625" style="85" bestFit="1" customWidth="1"/>
    <col min="4228" max="4228" width="20.109375" style="85" bestFit="1" customWidth="1"/>
    <col min="4229" max="4229" width="17.6640625" style="85" bestFit="1" customWidth="1"/>
    <col min="4230" max="4230" width="13.44140625" style="85" bestFit="1" customWidth="1"/>
    <col min="4231" max="4231" width="15.5546875" style="85" bestFit="1" customWidth="1"/>
    <col min="4232" max="4232" width="16.88671875" style="85" bestFit="1" customWidth="1"/>
    <col min="4233" max="4233" width="15.5546875" style="85" bestFit="1" customWidth="1"/>
    <col min="4234" max="4234" width="16.44140625" style="85" bestFit="1" customWidth="1"/>
    <col min="4235" max="4235" width="18.88671875" style="85" bestFit="1" customWidth="1"/>
    <col min="4236" max="4237" width="13.44140625" style="85" bestFit="1" customWidth="1"/>
    <col min="4238" max="4238" width="16.109375" style="85" bestFit="1" customWidth="1"/>
    <col min="4239" max="4240" width="13.44140625" style="85" bestFit="1" customWidth="1"/>
    <col min="4241" max="4241" width="17.109375" style="85" bestFit="1" customWidth="1"/>
    <col min="4242" max="4242" width="14" style="85" bestFit="1" customWidth="1"/>
    <col min="4243" max="4243" width="17.5546875" style="85" bestFit="1" customWidth="1"/>
    <col min="4244" max="4244" width="14.33203125" style="85" bestFit="1" customWidth="1"/>
    <col min="4245" max="4245" width="17.5546875" style="85" bestFit="1" customWidth="1"/>
    <col min="4246" max="4246" width="17.44140625" style="85" bestFit="1" customWidth="1"/>
    <col min="4247" max="4247" width="19.33203125" style="85" bestFit="1" customWidth="1"/>
    <col min="4248" max="4248" width="14.33203125" style="85" bestFit="1" customWidth="1"/>
    <col min="4249" max="4249" width="18" style="85" bestFit="1" customWidth="1"/>
    <col min="4250" max="4250" width="17.88671875" style="85" bestFit="1" customWidth="1"/>
    <col min="4251" max="4251" width="18.6640625" style="85" bestFit="1" customWidth="1"/>
    <col min="4252" max="4252" width="15.109375" style="85" bestFit="1" customWidth="1"/>
    <col min="4253" max="4253" width="19.5546875" style="85" bestFit="1" customWidth="1"/>
    <col min="4254" max="4254" width="19.109375" style="85" bestFit="1" customWidth="1"/>
    <col min="4255" max="4255" width="19" style="85" bestFit="1" customWidth="1"/>
    <col min="4256" max="4256" width="14.6640625" style="85" bestFit="1" customWidth="1"/>
    <col min="4257" max="4257" width="15" style="85" bestFit="1" customWidth="1"/>
    <col min="4258" max="4258" width="15.6640625" style="85" bestFit="1" customWidth="1"/>
    <col min="4259" max="4259" width="13" style="85" bestFit="1" customWidth="1"/>
    <col min="4260" max="4260" width="17" style="85" bestFit="1" customWidth="1"/>
    <col min="4261" max="4261" width="15.5546875" style="85" bestFit="1" customWidth="1"/>
    <col min="4262" max="4262" width="13" style="85" bestFit="1" customWidth="1"/>
    <col min="4263" max="4263" width="13.44140625" style="85" bestFit="1" customWidth="1"/>
    <col min="4264" max="4264" width="13.33203125" style="85" bestFit="1" customWidth="1"/>
    <col min="4265" max="4265" width="13.44140625" style="85" bestFit="1" customWidth="1"/>
    <col min="4266" max="4266" width="15.5546875" style="85" bestFit="1" customWidth="1"/>
    <col min="4267" max="4267" width="13" style="85" bestFit="1" customWidth="1"/>
    <col min="4268" max="4268" width="13.44140625" style="85" bestFit="1" customWidth="1"/>
    <col min="4269" max="4269" width="13" style="85" bestFit="1" customWidth="1"/>
    <col min="4270" max="4270" width="16.109375" style="85" bestFit="1" customWidth="1"/>
    <col min="4271" max="4271" width="17.44140625" style="85" bestFit="1" customWidth="1"/>
    <col min="4272" max="4272" width="16" style="85" bestFit="1" customWidth="1"/>
    <col min="4273" max="4273" width="13.88671875" style="85" bestFit="1" customWidth="1"/>
    <col min="4274" max="4274" width="16.33203125" style="85" bestFit="1" customWidth="1"/>
    <col min="4275" max="4275" width="14.33203125" style="85" bestFit="1" customWidth="1"/>
    <col min="4276" max="4276" width="17.88671875" style="85" bestFit="1" customWidth="1"/>
    <col min="4277" max="4277" width="15.5546875" style="85" bestFit="1" customWidth="1"/>
    <col min="4278" max="4278" width="18.6640625" style="85" bestFit="1" customWidth="1"/>
    <col min="4279" max="4279" width="16" style="85" bestFit="1" customWidth="1"/>
    <col min="4280" max="4280" width="16.109375" style="85" bestFit="1" customWidth="1"/>
    <col min="4281" max="4281" width="15" style="85" bestFit="1" customWidth="1"/>
    <col min="4282" max="4282" width="18.33203125" style="85" bestFit="1" customWidth="1"/>
    <col min="4283" max="4283" width="16.88671875" style="85" bestFit="1" customWidth="1"/>
    <col min="4284" max="4284" width="14.109375" style="85" bestFit="1" customWidth="1"/>
    <col min="4285" max="4285" width="14.6640625" style="85" bestFit="1" customWidth="1"/>
    <col min="4286" max="4286" width="14.33203125" style="85" bestFit="1" customWidth="1"/>
    <col min="4287" max="4287" width="13.44140625" style="85" bestFit="1" customWidth="1"/>
    <col min="4288" max="4288" width="18" style="85" bestFit="1" customWidth="1"/>
    <col min="4289" max="4289" width="14.5546875" style="85" bestFit="1" customWidth="1"/>
    <col min="4290" max="4290" width="13.44140625" style="85" bestFit="1" customWidth="1"/>
    <col min="4291" max="4291" width="17.44140625" style="85" bestFit="1" customWidth="1"/>
    <col min="4292" max="4292" width="18.109375" style="85" bestFit="1" customWidth="1"/>
    <col min="4293" max="4294" width="13" style="85" bestFit="1" customWidth="1"/>
    <col min="4295" max="4295" width="15.5546875" style="85" bestFit="1" customWidth="1"/>
    <col min="4296" max="4296" width="13" style="85" bestFit="1" customWidth="1"/>
    <col min="4297" max="4297" width="13.44140625" style="85" bestFit="1" customWidth="1"/>
    <col min="4298" max="4298" width="15.109375" style="85" bestFit="1" customWidth="1"/>
    <col min="4299" max="4299" width="13" style="85" bestFit="1" customWidth="1"/>
    <col min="4300" max="4300" width="15.44140625" style="85" bestFit="1" customWidth="1"/>
    <col min="4301" max="4301" width="15" style="85" bestFit="1" customWidth="1"/>
    <col min="4302" max="4302" width="14.33203125" style="85" bestFit="1" customWidth="1"/>
    <col min="4303" max="4305" width="13" style="85" bestFit="1" customWidth="1"/>
    <col min="4306" max="4306" width="15.109375" style="85" bestFit="1" customWidth="1"/>
    <col min="4307" max="4307" width="13" style="85" bestFit="1" customWidth="1"/>
    <col min="4308" max="4308" width="14.5546875" style="85" bestFit="1" customWidth="1"/>
    <col min="4309" max="4309" width="17.33203125" style="85" bestFit="1" customWidth="1"/>
    <col min="4310" max="4310" width="13.88671875" style="85" bestFit="1" customWidth="1"/>
    <col min="4311" max="4311" width="13" style="85" bestFit="1" customWidth="1"/>
    <col min="4312" max="4312" width="15.6640625" style="85" bestFit="1" customWidth="1"/>
    <col min="4313" max="4313" width="13" style="85" bestFit="1" customWidth="1"/>
    <col min="4314" max="4314" width="14.5546875" style="85" bestFit="1" customWidth="1"/>
    <col min="4315" max="4315" width="17.33203125" style="85" bestFit="1" customWidth="1"/>
    <col min="4316" max="4316" width="17.109375" style="85" bestFit="1" customWidth="1"/>
    <col min="4317" max="4317" width="18" style="85" bestFit="1" customWidth="1"/>
    <col min="4318" max="4319" width="14.5546875" style="85" bestFit="1" customWidth="1"/>
    <col min="4320" max="4320" width="13" style="85" bestFit="1" customWidth="1"/>
    <col min="4321" max="4321" width="14.33203125" style="85" bestFit="1" customWidth="1"/>
    <col min="4322" max="4322" width="16.5546875" style="85" bestFit="1" customWidth="1"/>
    <col min="4323" max="4324" width="13" style="85" bestFit="1" customWidth="1"/>
    <col min="4325" max="4325" width="17.88671875" style="85" bestFit="1" customWidth="1"/>
    <col min="4326" max="4326" width="15.6640625" style="85" bestFit="1" customWidth="1"/>
    <col min="4327" max="4327" width="14.109375" style="85" bestFit="1" customWidth="1"/>
    <col min="4328" max="4328" width="15.109375" style="85" bestFit="1" customWidth="1"/>
    <col min="4329" max="4329" width="18.109375" style="85" bestFit="1" customWidth="1"/>
    <col min="4330" max="4330" width="16.88671875" style="85" bestFit="1" customWidth="1"/>
    <col min="4331" max="4331" width="13" style="85" bestFit="1" customWidth="1"/>
    <col min="4332" max="4332" width="17.6640625" style="85" bestFit="1" customWidth="1"/>
    <col min="4333" max="4333" width="12.5546875" style="85" bestFit="1" customWidth="1"/>
    <col min="4334" max="4334" width="18.88671875" style="85" bestFit="1" customWidth="1"/>
    <col min="4335" max="4335" width="19.109375" style="85" bestFit="1" customWidth="1"/>
    <col min="4336" max="4336" width="18.5546875" style="85" bestFit="1" customWidth="1"/>
    <col min="4337" max="4337" width="15.88671875" style="85" bestFit="1" customWidth="1"/>
    <col min="4338" max="4338" width="18.33203125" style="85" bestFit="1" customWidth="1"/>
    <col min="4339" max="4339" width="17" style="85" bestFit="1" customWidth="1"/>
    <col min="4340" max="4340" width="18" style="85" bestFit="1" customWidth="1"/>
    <col min="4341" max="4341" width="13" style="85" bestFit="1" customWidth="1"/>
    <col min="4342" max="4342" width="13.33203125" style="85" bestFit="1" customWidth="1"/>
    <col min="4343" max="4343" width="16" style="85" bestFit="1" customWidth="1"/>
    <col min="4344" max="4345" width="18.33203125" style="85" bestFit="1" customWidth="1"/>
    <col min="4346" max="4346" width="18.5546875" style="85" bestFit="1" customWidth="1"/>
    <col min="4347" max="4347" width="13.44140625" style="85" bestFit="1" customWidth="1"/>
    <col min="4348" max="4348" width="17.44140625" style="85" bestFit="1" customWidth="1"/>
    <col min="4349" max="4349" width="18" style="85" bestFit="1" customWidth="1"/>
    <col min="4350" max="4350" width="19.109375" style="85" bestFit="1" customWidth="1"/>
    <col min="4351" max="4351" width="17.33203125" style="85" bestFit="1" customWidth="1"/>
    <col min="4352" max="4352" width="14.6640625" style="85"/>
    <col min="4353" max="4353" width="2.6640625" style="85" customWidth="1"/>
    <col min="4354" max="4354" width="1.109375" style="85" customWidth="1"/>
    <col min="4355" max="4355" width="24.44140625" style="85" customWidth="1"/>
    <col min="4356" max="4356" width="13.109375" style="85" customWidth="1"/>
    <col min="4357" max="4357" width="7.5546875" style="85" customWidth="1"/>
    <col min="4358" max="4358" width="16.44140625" style="85" customWidth="1"/>
    <col min="4359" max="4359" width="39.33203125" style="85" customWidth="1"/>
    <col min="4360" max="4360" width="19.109375" style="85" customWidth="1"/>
    <col min="4361" max="4361" width="35.109375" style="85" customWidth="1"/>
    <col min="4362" max="4362" width="32.88671875" style="85" customWidth="1"/>
    <col min="4363" max="4363" width="17.44140625" style="85" customWidth="1"/>
    <col min="4364" max="4364" width="11.88671875" style="85" customWidth="1"/>
    <col min="4365" max="4365" width="12" style="85" customWidth="1"/>
    <col min="4366" max="4366" width="17.44140625" style="85" customWidth="1"/>
    <col min="4367" max="4368" width="11.88671875" style="85" customWidth="1"/>
    <col min="4369" max="4369" width="12" style="85" customWidth="1"/>
    <col min="4370" max="4371" width="11.88671875" style="85" customWidth="1"/>
    <col min="4372" max="4372" width="12.5546875" style="85" customWidth="1"/>
    <col min="4373" max="4373" width="11.88671875" style="85" customWidth="1"/>
    <col min="4374" max="4374" width="12.5546875" style="85" customWidth="1"/>
    <col min="4375" max="4376" width="12.6640625" style="85" customWidth="1"/>
    <col min="4377" max="4377" width="31.6640625" style="85" customWidth="1"/>
    <col min="4378" max="4378" width="36.44140625" style="85" customWidth="1"/>
    <col min="4379" max="4379" width="33.5546875" style="85" customWidth="1"/>
    <col min="4380" max="4380" width="39.33203125" style="85" customWidth="1"/>
    <col min="4381" max="4381" width="35.6640625" style="85" customWidth="1"/>
    <col min="4382" max="4382" width="35.88671875" style="85" customWidth="1"/>
    <col min="4383" max="4383" width="34" style="85" customWidth="1"/>
    <col min="4384" max="4384" width="12.6640625" style="85" customWidth="1"/>
    <col min="4385" max="4385" width="31.6640625" style="85" bestFit="1" customWidth="1"/>
    <col min="4386" max="4386" width="36.44140625" style="85" bestFit="1" customWidth="1"/>
    <col min="4387" max="4387" width="33.5546875" style="85" bestFit="1" customWidth="1"/>
    <col min="4388" max="4388" width="39.33203125" style="85" bestFit="1" customWidth="1"/>
    <col min="4389" max="4389" width="35.6640625" style="85" bestFit="1" customWidth="1"/>
    <col min="4390" max="4390" width="35.88671875" style="85" bestFit="1" customWidth="1"/>
    <col min="4391" max="4391" width="34" style="85" bestFit="1" customWidth="1"/>
    <col min="4392" max="4392" width="12.6640625" style="85" customWidth="1"/>
    <col min="4393" max="4393" width="31.6640625" style="85" bestFit="1" customWidth="1"/>
    <col min="4394" max="4394" width="36.44140625" style="85" bestFit="1" customWidth="1"/>
    <col min="4395" max="4395" width="33.5546875" style="85" bestFit="1" customWidth="1"/>
    <col min="4396" max="4396" width="39.33203125" style="85" bestFit="1" customWidth="1"/>
    <col min="4397" max="4397" width="35.6640625" style="85" bestFit="1" customWidth="1"/>
    <col min="4398" max="4398" width="35.88671875" style="85" bestFit="1" customWidth="1"/>
    <col min="4399" max="4399" width="34" style="85" bestFit="1" customWidth="1"/>
    <col min="4400" max="4400" width="12.6640625" style="85" customWidth="1"/>
    <col min="4401" max="4401" width="13.5546875" style="85" customWidth="1"/>
    <col min="4402" max="4402" width="31.6640625" style="85" bestFit="1" customWidth="1"/>
    <col min="4403" max="4403" width="36.44140625" style="85" bestFit="1" customWidth="1"/>
    <col min="4404" max="4404" width="33.5546875" style="85" bestFit="1" customWidth="1"/>
    <col min="4405" max="4405" width="39.33203125" style="85" bestFit="1" customWidth="1"/>
    <col min="4406" max="4406" width="35.6640625" style="85" bestFit="1" customWidth="1"/>
    <col min="4407" max="4407" width="35.88671875" style="85" bestFit="1" customWidth="1"/>
    <col min="4408" max="4408" width="34" style="85" bestFit="1" customWidth="1"/>
    <col min="4409" max="4409" width="12.6640625" style="85" customWidth="1"/>
    <col min="4410" max="4410" width="31.6640625" style="85" bestFit="1" customWidth="1"/>
    <col min="4411" max="4411" width="36.44140625" style="85" bestFit="1" customWidth="1"/>
    <col min="4412" max="4412" width="33.5546875" style="85" bestFit="1" customWidth="1"/>
    <col min="4413" max="4413" width="39.33203125" style="85" bestFit="1" customWidth="1"/>
    <col min="4414" max="4414" width="35.6640625" style="85" bestFit="1" customWidth="1"/>
    <col min="4415" max="4415" width="35.88671875" style="85" bestFit="1" customWidth="1"/>
    <col min="4416" max="4416" width="34" style="85" bestFit="1" customWidth="1"/>
    <col min="4417" max="4417" width="12.6640625" style="85" customWidth="1"/>
    <col min="4418" max="4418" width="31.6640625" style="85" bestFit="1" customWidth="1"/>
    <col min="4419" max="4419" width="36.44140625" style="85" bestFit="1" customWidth="1"/>
    <col min="4420" max="4420" width="33.5546875" style="85" bestFit="1" customWidth="1"/>
    <col min="4421" max="4421" width="39.33203125" style="85" bestFit="1" customWidth="1"/>
    <col min="4422" max="4422" width="35.6640625" style="85" bestFit="1" customWidth="1"/>
    <col min="4423" max="4423" width="35.88671875" style="85" bestFit="1" customWidth="1"/>
    <col min="4424" max="4424" width="34" style="85" bestFit="1" customWidth="1"/>
    <col min="4425" max="4426" width="12.6640625" style="85" customWidth="1"/>
    <col min="4427" max="4427" width="17" style="85" bestFit="1" customWidth="1"/>
    <col min="4428" max="4428" width="16.109375" style="85" bestFit="1" customWidth="1"/>
    <col min="4429" max="4430" width="16.44140625" style="85" bestFit="1" customWidth="1"/>
    <col min="4431" max="4431" width="20" style="85" bestFit="1" customWidth="1"/>
    <col min="4432" max="4432" width="20.109375" style="85" bestFit="1" customWidth="1"/>
    <col min="4433" max="4433" width="18.109375" style="85" bestFit="1" customWidth="1"/>
    <col min="4434" max="4434" width="18.33203125" style="85" bestFit="1" customWidth="1"/>
    <col min="4435" max="4435" width="18.109375" style="85" bestFit="1" customWidth="1"/>
    <col min="4436" max="4436" width="13" style="85" bestFit="1" customWidth="1"/>
    <col min="4437" max="4437" width="15.44140625" style="85" bestFit="1" customWidth="1"/>
    <col min="4438" max="4438" width="15.6640625" style="85" bestFit="1" customWidth="1"/>
    <col min="4439" max="4439" width="19.6640625" style="85" bestFit="1" customWidth="1"/>
    <col min="4440" max="4440" width="16.44140625" style="85" bestFit="1" customWidth="1"/>
    <col min="4441" max="4441" width="17.5546875" style="85" bestFit="1" customWidth="1"/>
    <col min="4442" max="4442" width="15.88671875" style="85" bestFit="1" customWidth="1"/>
    <col min="4443" max="4443" width="17" style="85" bestFit="1" customWidth="1"/>
    <col min="4444" max="4444" width="18.5546875" style="85" bestFit="1" customWidth="1"/>
    <col min="4445" max="4445" width="19.109375" style="85" bestFit="1" customWidth="1"/>
    <col min="4446" max="4446" width="17.44140625" style="85" bestFit="1" customWidth="1"/>
    <col min="4447" max="4447" width="19.44140625" style="85" bestFit="1" customWidth="1"/>
    <col min="4448" max="4448" width="20.109375" style="85" bestFit="1" customWidth="1"/>
    <col min="4449" max="4449" width="20.33203125" style="85" bestFit="1" customWidth="1"/>
    <col min="4450" max="4450" width="20.6640625" style="85" bestFit="1" customWidth="1"/>
    <col min="4451" max="4451" width="19.88671875" style="85" bestFit="1" customWidth="1"/>
    <col min="4452" max="4452" width="17.88671875" style="85" bestFit="1" customWidth="1"/>
    <col min="4453" max="4453" width="13.33203125" style="85" bestFit="1" customWidth="1"/>
    <col min="4454" max="4454" width="19.44140625" style="85" bestFit="1" customWidth="1"/>
    <col min="4455" max="4455" width="15.6640625" style="85" bestFit="1" customWidth="1"/>
    <col min="4456" max="4456" width="18.88671875" style="85" bestFit="1" customWidth="1"/>
    <col min="4457" max="4457" width="18.5546875" style="85" bestFit="1" customWidth="1"/>
    <col min="4458" max="4458" width="14.33203125" style="85" bestFit="1" customWidth="1"/>
    <col min="4459" max="4459" width="15.33203125" style="85" bestFit="1" customWidth="1"/>
    <col min="4460" max="4460" width="16.5546875" style="85" bestFit="1" customWidth="1"/>
    <col min="4461" max="4461" width="14.44140625" style="85" bestFit="1" customWidth="1"/>
    <col min="4462" max="4462" width="15.33203125" style="85" bestFit="1" customWidth="1"/>
    <col min="4463" max="4463" width="16.109375" style="85" bestFit="1" customWidth="1"/>
    <col min="4464" max="4464" width="16" style="85" bestFit="1" customWidth="1"/>
    <col min="4465" max="4465" width="15.33203125" style="85" bestFit="1" customWidth="1"/>
    <col min="4466" max="4466" width="14.109375" style="85" bestFit="1" customWidth="1"/>
    <col min="4467" max="4467" width="18.33203125" style="85" bestFit="1" customWidth="1"/>
    <col min="4468" max="4468" width="14.44140625" style="85" bestFit="1" customWidth="1"/>
    <col min="4469" max="4469" width="14" style="85" bestFit="1" customWidth="1"/>
    <col min="4470" max="4470" width="15.33203125" style="85" bestFit="1" customWidth="1"/>
    <col min="4471" max="4471" width="17.44140625" style="85" bestFit="1" customWidth="1"/>
    <col min="4472" max="4472" width="18.109375" style="85" bestFit="1" customWidth="1"/>
    <col min="4473" max="4473" width="18.33203125" style="85" bestFit="1" customWidth="1"/>
    <col min="4474" max="4474" width="17.6640625" style="85" bestFit="1" customWidth="1"/>
    <col min="4475" max="4475" width="17" style="85" bestFit="1" customWidth="1"/>
    <col min="4476" max="4476" width="15.6640625" style="85" bestFit="1" customWidth="1"/>
    <col min="4477" max="4477" width="12.88671875" style="85" bestFit="1" customWidth="1"/>
    <col min="4478" max="4478" width="14.109375" style="85" bestFit="1" customWidth="1"/>
    <col min="4479" max="4479" width="15.44140625" style="85" bestFit="1" customWidth="1"/>
    <col min="4480" max="4480" width="16.44140625" style="85" bestFit="1" customWidth="1"/>
    <col min="4481" max="4481" width="18.88671875" style="85" bestFit="1" customWidth="1"/>
    <col min="4482" max="4482" width="15" style="85" bestFit="1" customWidth="1"/>
    <col min="4483" max="4483" width="19.44140625" style="85" bestFit="1" customWidth="1"/>
    <col min="4484" max="4484" width="20.109375" style="85" bestFit="1" customWidth="1"/>
    <col min="4485" max="4485" width="17.6640625" style="85" bestFit="1" customWidth="1"/>
    <col min="4486" max="4486" width="13.44140625" style="85" bestFit="1" customWidth="1"/>
    <col min="4487" max="4487" width="15.5546875" style="85" bestFit="1" customWidth="1"/>
    <col min="4488" max="4488" width="16.88671875" style="85" bestFit="1" customWidth="1"/>
    <col min="4489" max="4489" width="15.5546875" style="85" bestFit="1" customWidth="1"/>
    <col min="4490" max="4490" width="16.44140625" style="85" bestFit="1" customWidth="1"/>
    <col min="4491" max="4491" width="18.88671875" style="85" bestFit="1" customWidth="1"/>
    <col min="4492" max="4493" width="13.44140625" style="85" bestFit="1" customWidth="1"/>
    <col min="4494" max="4494" width="16.109375" style="85" bestFit="1" customWidth="1"/>
    <col min="4495" max="4496" width="13.44140625" style="85" bestFit="1" customWidth="1"/>
    <col min="4497" max="4497" width="17.109375" style="85" bestFit="1" customWidth="1"/>
    <col min="4498" max="4498" width="14" style="85" bestFit="1" customWidth="1"/>
    <col min="4499" max="4499" width="17.5546875" style="85" bestFit="1" customWidth="1"/>
    <col min="4500" max="4500" width="14.33203125" style="85" bestFit="1" customWidth="1"/>
    <col min="4501" max="4501" width="17.5546875" style="85" bestFit="1" customWidth="1"/>
    <col min="4502" max="4502" width="17.44140625" style="85" bestFit="1" customWidth="1"/>
    <col min="4503" max="4503" width="19.33203125" style="85" bestFit="1" customWidth="1"/>
    <col min="4504" max="4504" width="14.33203125" style="85" bestFit="1" customWidth="1"/>
    <col min="4505" max="4505" width="18" style="85" bestFit="1" customWidth="1"/>
    <col min="4506" max="4506" width="17.88671875" style="85" bestFit="1" customWidth="1"/>
    <col min="4507" max="4507" width="18.6640625" style="85" bestFit="1" customWidth="1"/>
    <col min="4508" max="4508" width="15.109375" style="85" bestFit="1" customWidth="1"/>
    <col min="4509" max="4509" width="19.5546875" style="85" bestFit="1" customWidth="1"/>
    <col min="4510" max="4510" width="19.109375" style="85" bestFit="1" customWidth="1"/>
    <col min="4511" max="4511" width="19" style="85" bestFit="1" customWidth="1"/>
    <col min="4512" max="4512" width="14.6640625" style="85" bestFit="1" customWidth="1"/>
    <col min="4513" max="4513" width="15" style="85" bestFit="1" customWidth="1"/>
    <col min="4514" max="4514" width="15.6640625" style="85" bestFit="1" customWidth="1"/>
    <col min="4515" max="4515" width="13" style="85" bestFit="1" customWidth="1"/>
    <col min="4516" max="4516" width="17" style="85" bestFit="1" customWidth="1"/>
    <col min="4517" max="4517" width="15.5546875" style="85" bestFit="1" customWidth="1"/>
    <col min="4518" max="4518" width="13" style="85" bestFit="1" customWidth="1"/>
    <col min="4519" max="4519" width="13.44140625" style="85" bestFit="1" customWidth="1"/>
    <col min="4520" max="4520" width="13.33203125" style="85" bestFit="1" customWidth="1"/>
    <col min="4521" max="4521" width="13.44140625" style="85" bestFit="1" customWidth="1"/>
    <col min="4522" max="4522" width="15.5546875" style="85" bestFit="1" customWidth="1"/>
    <col min="4523" max="4523" width="13" style="85" bestFit="1" customWidth="1"/>
    <col min="4524" max="4524" width="13.44140625" style="85" bestFit="1" customWidth="1"/>
    <col min="4525" max="4525" width="13" style="85" bestFit="1" customWidth="1"/>
    <col min="4526" max="4526" width="16.109375" style="85" bestFit="1" customWidth="1"/>
    <col min="4527" max="4527" width="17.44140625" style="85" bestFit="1" customWidth="1"/>
    <col min="4528" max="4528" width="16" style="85" bestFit="1" customWidth="1"/>
    <col min="4529" max="4529" width="13.88671875" style="85" bestFit="1" customWidth="1"/>
    <col min="4530" max="4530" width="16.33203125" style="85" bestFit="1" customWidth="1"/>
    <col min="4531" max="4531" width="14.33203125" style="85" bestFit="1" customWidth="1"/>
    <col min="4532" max="4532" width="17.88671875" style="85" bestFit="1" customWidth="1"/>
    <col min="4533" max="4533" width="15.5546875" style="85" bestFit="1" customWidth="1"/>
    <col min="4534" max="4534" width="18.6640625" style="85" bestFit="1" customWidth="1"/>
    <col min="4535" max="4535" width="16" style="85" bestFit="1" customWidth="1"/>
    <col min="4536" max="4536" width="16.109375" style="85" bestFit="1" customWidth="1"/>
    <col min="4537" max="4537" width="15" style="85" bestFit="1" customWidth="1"/>
    <col min="4538" max="4538" width="18.33203125" style="85" bestFit="1" customWidth="1"/>
    <col min="4539" max="4539" width="16.88671875" style="85" bestFit="1" customWidth="1"/>
    <col min="4540" max="4540" width="14.109375" style="85" bestFit="1" customWidth="1"/>
    <col min="4541" max="4541" width="14.6640625" style="85" bestFit="1" customWidth="1"/>
    <col min="4542" max="4542" width="14.33203125" style="85" bestFit="1" customWidth="1"/>
    <col min="4543" max="4543" width="13.44140625" style="85" bestFit="1" customWidth="1"/>
    <col min="4544" max="4544" width="18" style="85" bestFit="1" customWidth="1"/>
    <col min="4545" max="4545" width="14.5546875" style="85" bestFit="1" customWidth="1"/>
    <col min="4546" max="4546" width="13.44140625" style="85" bestFit="1" customWidth="1"/>
    <col min="4547" max="4547" width="17.44140625" style="85" bestFit="1" customWidth="1"/>
    <col min="4548" max="4548" width="18.109375" style="85" bestFit="1" customWidth="1"/>
    <col min="4549" max="4550" width="13" style="85" bestFit="1" customWidth="1"/>
    <col min="4551" max="4551" width="15.5546875" style="85" bestFit="1" customWidth="1"/>
    <col min="4552" max="4552" width="13" style="85" bestFit="1" customWidth="1"/>
    <col min="4553" max="4553" width="13.44140625" style="85" bestFit="1" customWidth="1"/>
    <col min="4554" max="4554" width="15.109375" style="85" bestFit="1" customWidth="1"/>
    <col min="4555" max="4555" width="13" style="85" bestFit="1" customWidth="1"/>
    <col min="4556" max="4556" width="15.44140625" style="85" bestFit="1" customWidth="1"/>
    <col min="4557" max="4557" width="15" style="85" bestFit="1" customWidth="1"/>
    <col min="4558" max="4558" width="14.33203125" style="85" bestFit="1" customWidth="1"/>
    <col min="4559" max="4561" width="13" style="85" bestFit="1" customWidth="1"/>
    <col min="4562" max="4562" width="15.109375" style="85" bestFit="1" customWidth="1"/>
    <col min="4563" max="4563" width="13" style="85" bestFit="1" customWidth="1"/>
    <col min="4564" max="4564" width="14.5546875" style="85" bestFit="1" customWidth="1"/>
    <col min="4565" max="4565" width="17.33203125" style="85" bestFit="1" customWidth="1"/>
    <col min="4566" max="4566" width="13.88671875" style="85" bestFit="1" customWidth="1"/>
    <col min="4567" max="4567" width="13" style="85" bestFit="1" customWidth="1"/>
    <col min="4568" max="4568" width="15.6640625" style="85" bestFit="1" customWidth="1"/>
    <col min="4569" max="4569" width="13" style="85" bestFit="1" customWidth="1"/>
    <col min="4570" max="4570" width="14.5546875" style="85" bestFit="1" customWidth="1"/>
    <col min="4571" max="4571" width="17.33203125" style="85" bestFit="1" customWidth="1"/>
    <col min="4572" max="4572" width="17.109375" style="85" bestFit="1" customWidth="1"/>
    <col min="4573" max="4573" width="18" style="85" bestFit="1" customWidth="1"/>
    <col min="4574" max="4575" width="14.5546875" style="85" bestFit="1" customWidth="1"/>
    <col min="4576" max="4576" width="13" style="85" bestFit="1" customWidth="1"/>
    <col min="4577" max="4577" width="14.33203125" style="85" bestFit="1" customWidth="1"/>
    <col min="4578" max="4578" width="16.5546875" style="85" bestFit="1" customWidth="1"/>
    <col min="4579" max="4580" width="13" style="85" bestFit="1" customWidth="1"/>
    <col min="4581" max="4581" width="17.88671875" style="85" bestFit="1" customWidth="1"/>
    <col min="4582" max="4582" width="15.6640625" style="85" bestFit="1" customWidth="1"/>
    <col min="4583" max="4583" width="14.109375" style="85" bestFit="1" customWidth="1"/>
    <col min="4584" max="4584" width="15.109375" style="85" bestFit="1" customWidth="1"/>
    <col min="4585" max="4585" width="18.109375" style="85" bestFit="1" customWidth="1"/>
    <col min="4586" max="4586" width="16.88671875" style="85" bestFit="1" customWidth="1"/>
    <col min="4587" max="4587" width="13" style="85" bestFit="1" customWidth="1"/>
    <col min="4588" max="4588" width="17.6640625" style="85" bestFit="1" customWidth="1"/>
    <col min="4589" max="4589" width="12.5546875" style="85" bestFit="1" customWidth="1"/>
    <col min="4590" max="4590" width="18.88671875" style="85" bestFit="1" customWidth="1"/>
    <col min="4591" max="4591" width="19.109375" style="85" bestFit="1" customWidth="1"/>
    <col min="4592" max="4592" width="18.5546875" style="85" bestFit="1" customWidth="1"/>
    <col min="4593" max="4593" width="15.88671875" style="85" bestFit="1" customWidth="1"/>
    <col min="4594" max="4594" width="18.33203125" style="85" bestFit="1" customWidth="1"/>
    <col min="4595" max="4595" width="17" style="85" bestFit="1" customWidth="1"/>
    <col min="4596" max="4596" width="18" style="85" bestFit="1" customWidth="1"/>
    <col min="4597" max="4597" width="13" style="85" bestFit="1" customWidth="1"/>
    <col min="4598" max="4598" width="13.33203125" style="85" bestFit="1" customWidth="1"/>
    <col min="4599" max="4599" width="16" style="85" bestFit="1" customWidth="1"/>
    <col min="4600" max="4601" width="18.33203125" style="85" bestFit="1" customWidth="1"/>
    <col min="4602" max="4602" width="18.5546875" style="85" bestFit="1" customWidth="1"/>
    <col min="4603" max="4603" width="13.44140625" style="85" bestFit="1" customWidth="1"/>
    <col min="4604" max="4604" width="17.44140625" style="85" bestFit="1" customWidth="1"/>
    <col min="4605" max="4605" width="18" style="85" bestFit="1" customWidth="1"/>
    <col min="4606" max="4606" width="19.109375" style="85" bestFit="1" customWidth="1"/>
    <col min="4607" max="4607" width="17.33203125" style="85" bestFit="1" customWidth="1"/>
    <col min="4608" max="4608" width="14.6640625" style="85"/>
    <col min="4609" max="4609" width="2.6640625" style="85" customWidth="1"/>
    <col min="4610" max="4610" width="1.109375" style="85" customWidth="1"/>
    <col min="4611" max="4611" width="24.44140625" style="85" customWidth="1"/>
    <col min="4612" max="4612" width="13.109375" style="85" customWidth="1"/>
    <col min="4613" max="4613" width="7.5546875" style="85" customWidth="1"/>
    <col min="4614" max="4614" width="16.44140625" style="85" customWidth="1"/>
    <col min="4615" max="4615" width="39.33203125" style="85" customWidth="1"/>
    <col min="4616" max="4616" width="19.109375" style="85" customWidth="1"/>
    <col min="4617" max="4617" width="35.109375" style="85" customWidth="1"/>
    <col min="4618" max="4618" width="32.88671875" style="85" customWidth="1"/>
    <col min="4619" max="4619" width="17.44140625" style="85" customWidth="1"/>
    <col min="4620" max="4620" width="11.88671875" style="85" customWidth="1"/>
    <col min="4621" max="4621" width="12" style="85" customWidth="1"/>
    <col min="4622" max="4622" width="17.44140625" style="85" customWidth="1"/>
    <col min="4623" max="4624" width="11.88671875" style="85" customWidth="1"/>
    <col min="4625" max="4625" width="12" style="85" customWidth="1"/>
    <col min="4626" max="4627" width="11.88671875" style="85" customWidth="1"/>
    <col min="4628" max="4628" width="12.5546875" style="85" customWidth="1"/>
    <col min="4629" max="4629" width="11.88671875" style="85" customWidth="1"/>
    <col min="4630" max="4630" width="12.5546875" style="85" customWidth="1"/>
    <col min="4631" max="4632" width="12.6640625" style="85" customWidth="1"/>
    <col min="4633" max="4633" width="31.6640625" style="85" customWidth="1"/>
    <col min="4634" max="4634" width="36.44140625" style="85" customWidth="1"/>
    <col min="4635" max="4635" width="33.5546875" style="85" customWidth="1"/>
    <col min="4636" max="4636" width="39.33203125" style="85" customWidth="1"/>
    <col min="4637" max="4637" width="35.6640625" style="85" customWidth="1"/>
    <col min="4638" max="4638" width="35.88671875" style="85" customWidth="1"/>
    <col min="4639" max="4639" width="34" style="85" customWidth="1"/>
    <col min="4640" max="4640" width="12.6640625" style="85" customWidth="1"/>
    <col min="4641" max="4641" width="31.6640625" style="85" bestFit="1" customWidth="1"/>
    <col min="4642" max="4642" width="36.44140625" style="85" bestFit="1" customWidth="1"/>
    <col min="4643" max="4643" width="33.5546875" style="85" bestFit="1" customWidth="1"/>
    <col min="4644" max="4644" width="39.33203125" style="85" bestFit="1" customWidth="1"/>
    <col min="4645" max="4645" width="35.6640625" style="85" bestFit="1" customWidth="1"/>
    <col min="4646" max="4646" width="35.88671875" style="85" bestFit="1" customWidth="1"/>
    <col min="4647" max="4647" width="34" style="85" bestFit="1" customWidth="1"/>
    <col min="4648" max="4648" width="12.6640625" style="85" customWidth="1"/>
    <col min="4649" max="4649" width="31.6640625" style="85" bestFit="1" customWidth="1"/>
    <col min="4650" max="4650" width="36.44140625" style="85" bestFit="1" customWidth="1"/>
    <col min="4651" max="4651" width="33.5546875" style="85" bestFit="1" customWidth="1"/>
    <col min="4652" max="4652" width="39.33203125" style="85" bestFit="1" customWidth="1"/>
    <col min="4653" max="4653" width="35.6640625" style="85" bestFit="1" customWidth="1"/>
    <col min="4654" max="4654" width="35.88671875" style="85" bestFit="1" customWidth="1"/>
    <col min="4655" max="4655" width="34" style="85" bestFit="1" customWidth="1"/>
    <col min="4656" max="4656" width="12.6640625" style="85" customWidth="1"/>
    <col min="4657" max="4657" width="13.5546875" style="85" customWidth="1"/>
    <col min="4658" max="4658" width="31.6640625" style="85" bestFit="1" customWidth="1"/>
    <col min="4659" max="4659" width="36.44140625" style="85" bestFit="1" customWidth="1"/>
    <col min="4660" max="4660" width="33.5546875" style="85" bestFit="1" customWidth="1"/>
    <col min="4661" max="4661" width="39.33203125" style="85" bestFit="1" customWidth="1"/>
    <col min="4662" max="4662" width="35.6640625" style="85" bestFit="1" customWidth="1"/>
    <col min="4663" max="4663" width="35.88671875" style="85" bestFit="1" customWidth="1"/>
    <col min="4664" max="4664" width="34" style="85" bestFit="1" customWidth="1"/>
    <col min="4665" max="4665" width="12.6640625" style="85" customWidth="1"/>
    <col min="4666" max="4666" width="31.6640625" style="85" bestFit="1" customWidth="1"/>
    <col min="4667" max="4667" width="36.44140625" style="85" bestFit="1" customWidth="1"/>
    <col min="4668" max="4668" width="33.5546875" style="85" bestFit="1" customWidth="1"/>
    <col min="4669" max="4669" width="39.33203125" style="85" bestFit="1" customWidth="1"/>
    <col min="4670" max="4670" width="35.6640625" style="85" bestFit="1" customWidth="1"/>
    <col min="4671" max="4671" width="35.88671875" style="85" bestFit="1" customWidth="1"/>
    <col min="4672" max="4672" width="34" style="85" bestFit="1" customWidth="1"/>
    <col min="4673" max="4673" width="12.6640625" style="85" customWidth="1"/>
    <col min="4674" max="4674" width="31.6640625" style="85" bestFit="1" customWidth="1"/>
    <col min="4675" max="4675" width="36.44140625" style="85" bestFit="1" customWidth="1"/>
    <col min="4676" max="4676" width="33.5546875" style="85" bestFit="1" customWidth="1"/>
    <col min="4677" max="4677" width="39.33203125" style="85" bestFit="1" customWidth="1"/>
    <col min="4678" max="4678" width="35.6640625" style="85" bestFit="1" customWidth="1"/>
    <col min="4679" max="4679" width="35.88671875" style="85" bestFit="1" customWidth="1"/>
    <col min="4680" max="4680" width="34" style="85" bestFit="1" customWidth="1"/>
    <col min="4681" max="4682" width="12.6640625" style="85" customWidth="1"/>
    <col min="4683" max="4683" width="17" style="85" bestFit="1" customWidth="1"/>
    <col min="4684" max="4684" width="16.109375" style="85" bestFit="1" customWidth="1"/>
    <col min="4685" max="4686" width="16.44140625" style="85" bestFit="1" customWidth="1"/>
    <col min="4687" max="4687" width="20" style="85" bestFit="1" customWidth="1"/>
    <col min="4688" max="4688" width="20.109375" style="85" bestFit="1" customWidth="1"/>
    <col min="4689" max="4689" width="18.109375" style="85" bestFit="1" customWidth="1"/>
    <col min="4690" max="4690" width="18.33203125" style="85" bestFit="1" customWidth="1"/>
    <col min="4691" max="4691" width="18.109375" style="85" bestFit="1" customWidth="1"/>
    <col min="4692" max="4692" width="13" style="85" bestFit="1" customWidth="1"/>
    <col min="4693" max="4693" width="15.44140625" style="85" bestFit="1" customWidth="1"/>
    <col min="4694" max="4694" width="15.6640625" style="85" bestFit="1" customWidth="1"/>
    <col min="4695" max="4695" width="19.6640625" style="85" bestFit="1" customWidth="1"/>
    <col min="4696" max="4696" width="16.44140625" style="85" bestFit="1" customWidth="1"/>
    <col min="4697" max="4697" width="17.5546875" style="85" bestFit="1" customWidth="1"/>
    <col min="4698" max="4698" width="15.88671875" style="85" bestFit="1" customWidth="1"/>
    <col min="4699" max="4699" width="17" style="85" bestFit="1" customWidth="1"/>
    <col min="4700" max="4700" width="18.5546875" style="85" bestFit="1" customWidth="1"/>
    <col min="4701" max="4701" width="19.109375" style="85" bestFit="1" customWidth="1"/>
    <col min="4702" max="4702" width="17.44140625" style="85" bestFit="1" customWidth="1"/>
    <col min="4703" max="4703" width="19.44140625" style="85" bestFit="1" customWidth="1"/>
    <col min="4704" max="4704" width="20.109375" style="85" bestFit="1" customWidth="1"/>
    <col min="4705" max="4705" width="20.33203125" style="85" bestFit="1" customWidth="1"/>
    <col min="4706" max="4706" width="20.6640625" style="85" bestFit="1" customWidth="1"/>
    <col min="4707" max="4707" width="19.88671875" style="85" bestFit="1" customWidth="1"/>
    <col min="4708" max="4708" width="17.88671875" style="85" bestFit="1" customWidth="1"/>
    <col min="4709" max="4709" width="13.33203125" style="85" bestFit="1" customWidth="1"/>
    <col min="4710" max="4710" width="19.44140625" style="85" bestFit="1" customWidth="1"/>
    <col min="4711" max="4711" width="15.6640625" style="85" bestFit="1" customWidth="1"/>
    <col min="4712" max="4712" width="18.88671875" style="85" bestFit="1" customWidth="1"/>
    <col min="4713" max="4713" width="18.5546875" style="85" bestFit="1" customWidth="1"/>
    <col min="4714" max="4714" width="14.33203125" style="85" bestFit="1" customWidth="1"/>
    <col min="4715" max="4715" width="15.33203125" style="85" bestFit="1" customWidth="1"/>
    <col min="4716" max="4716" width="16.5546875" style="85" bestFit="1" customWidth="1"/>
    <col min="4717" max="4717" width="14.44140625" style="85" bestFit="1" customWidth="1"/>
    <col min="4718" max="4718" width="15.33203125" style="85" bestFit="1" customWidth="1"/>
    <col min="4719" max="4719" width="16.109375" style="85" bestFit="1" customWidth="1"/>
    <col min="4720" max="4720" width="16" style="85" bestFit="1" customWidth="1"/>
    <col min="4721" max="4721" width="15.33203125" style="85" bestFit="1" customWidth="1"/>
    <col min="4722" max="4722" width="14.109375" style="85" bestFit="1" customWidth="1"/>
    <col min="4723" max="4723" width="18.33203125" style="85" bestFit="1" customWidth="1"/>
    <col min="4724" max="4724" width="14.44140625" style="85" bestFit="1" customWidth="1"/>
    <col min="4725" max="4725" width="14" style="85" bestFit="1" customWidth="1"/>
    <col min="4726" max="4726" width="15.33203125" style="85" bestFit="1" customWidth="1"/>
    <col min="4727" max="4727" width="17.44140625" style="85" bestFit="1" customWidth="1"/>
    <col min="4728" max="4728" width="18.109375" style="85" bestFit="1" customWidth="1"/>
    <col min="4729" max="4729" width="18.33203125" style="85" bestFit="1" customWidth="1"/>
    <col min="4730" max="4730" width="17.6640625" style="85" bestFit="1" customWidth="1"/>
    <col min="4731" max="4731" width="17" style="85" bestFit="1" customWidth="1"/>
    <col min="4732" max="4732" width="15.6640625" style="85" bestFit="1" customWidth="1"/>
    <col min="4733" max="4733" width="12.88671875" style="85" bestFit="1" customWidth="1"/>
    <col min="4734" max="4734" width="14.109375" style="85" bestFit="1" customWidth="1"/>
    <col min="4735" max="4735" width="15.44140625" style="85" bestFit="1" customWidth="1"/>
    <col min="4736" max="4736" width="16.44140625" style="85" bestFit="1" customWidth="1"/>
    <col min="4737" max="4737" width="18.88671875" style="85" bestFit="1" customWidth="1"/>
    <col min="4738" max="4738" width="15" style="85" bestFit="1" customWidth="1"/>
    <col min="4739" max="4739" width="19.44140625" style="85" bestFit="1" customWidth="1"/>
    <col min="4740" max="4740" width="20.109375" style="85" bestFit="1" customWidth="1"/>
    <col min="4741" max="4741" width="17.6640625" style="85" bestFit="1" customWidth="1"/>
    <col min="4742" max="4742" width="13.44140625" style="85" bestFit="1" customWidth="1"/>
    <col min="4743" max="4743" width="15.5546875" style="85" bestFit="1" customWidth="1"/>
    <col min="4744" max="4744" width="16.88671875" style="85" bestFit="1" customWidth="1"/>
    <col min="4745" max="4745" width="15.5546875" style="85" bestFit="1" customWidth="1"/>
    <col min="4746" max="4746" width="16.44140625" style="85" bestFit="1" customWidth="1"/>
    <col min="4747" max="4747" width="18.88671875" style="85" bestFit="1" customWidth="1"/>
    <col min="4748" max="4749" width="13.44140625" style="85" bestFit="1" customWidth="1"/>
    <col min="4750" max="4750" width="16.109375" style="85" bestFit="1" customWidth="1"/>
    <col min="4751" max="4752" width="13.44140625" style="85" bestFit="1" customWidth="1"/>
    <col min="4753" max="4753" width="17.109375" style="85" bestFit="1" customWidth="1"/>
    <col min="4754" max="4754" width="14" style="85" bestFit="1" customWidth="1"/>
    <col min="4755" max="4755" width="17.5546875" style="85" bestFit="1" customWidth="1"/>
    <col min="4756" max="4756" width="14.33203125" style="85" bestFit="1" customWidth="1"/>
    <col min="4757" max="4757" width="17.5546875" style="85" bestFit="1" customWidth="1"/>
    <col min="4758" max="4758" width="17.44140625" style="85" bestFit="1" customWidth="1"/>
    <col min="4759" max="4759" width="19.33203125" style="85" bestFit="1" customWidth="1"/>
    <col min="4760" max="4760" width="14.33203125" style="85" bestFit="1" customWidth="1"/>
    <col min="4761" max="4761" width="18" style="85" bestFit="1" customWidth="1"/>
    <col min="4762" max="4762" width="17.88671875" style="85" bestFit="1" customWidth="1"/>
    <col min="4763" max="4763" width="18.6640625" style="85" bestFit="1" customWidth="1"/>
    <col min="4764" max="4764" width="15.109375" style="85" bestFit="1" customWidth="1"/>
    <col min="4765" max="4765" width="19.5546875" style="85" bestFit="1" customWidth="1"/>
    <col min="4766" max="4766" width="19.109375" style="85" bestFit="1" customWidth="1"/>
    <col min="4767" max="4767" width="19" style="85" bestFit="1" customWidth="1"/>
    <col min="4768" max="4768" width="14.6640625" style="85" bestFit="1" customWidth="1"/>
    <col min="4769" max="4769" width="15" style="85" bestFit="1" customWidth="1"/>
    <col min="4770" max="4770" width="15.6640625" style="85" bestFit="1" customWidth="1"/>
    <col min="4771" max="4771" width="13" style="85" bestFit="1" customWidth="1"/>
    <col min="4772" max="4772" width="17" style="85" bestFit="1" customWidth="1"/>
    <col min="4773" max="4773" width="15.5546875" style="85" bestFit="1" customWidth="1"/>
    <col min="4774" max="4774" width="13" style="85" bestFit="1" customWidth="1"/>
    <col min="4775" max="4775" width="13.44140625" style="85" bestFit="1" customWidth="1"/>
    <col min="4776" max="4776" width="13.33203125" style="85" bestFit="1" customWidth="1"/>
    <col min="4777" max="4777" width="13.44140625" style="85" bestFit="1" customWidth="1"/>
    <col min="4778" max="4778" width="15.5546875" style="85" bestFit="1" customWidth="1"/>
    <col min="4779" max="4779" width="13" style="85" bestFit="1" customWidth="1"/>
    <col min="4780" max="4780" width="13.44140625" style="85" bestFit="1" customWidth="1"/>
    <col min="4781" max="4781" width="13" style="85" bestFit="1" customWidth="1"/>
    <col min="4782" max="4782" width="16.109375" style="85" bestFit="1" customWidth="1"/>
    <col min="4783" max="4783" width="17.44140625" style="85" bestFit="1" customWidth="1"/>
    <col min="4784" max="4784" width="16" style="85" bestFit="1" customWidth="1"/>
    <col min="4785" max="4785" width="13.88671875" style="85" bestFit="1" customWidth="1"/>
    <col min="4786" max="4786" width="16.33203125" style="85" bestFit="1" customWidth="1"/>
    <col min="4787" max="4787" width="14.33203125" style="85" bestFit="1" customWidth="1"/>
    <col min="4788" max="4788" width="17.88671875" style="85" bestFit="1" customWidth="1"/>
    <col min="4789" max="4789" width="15.5546875" style="85" bestFit="1" customWidth="1"/>
    <col min="4790" max="4790" width="18.6640625" style="85" bestFit="1" customWidth="1"/>
    <col min="4791" max="4791" width="16" style="85" bestFit="1" customWidth="1"/>
    <col min="4792" max="4792" width="16.109375" style="85" bestFit="1" customWidth="1"/>
    <col min="4793" max="4793" width="15" style="85" bestFit="1" customWidth="1"/>
    <col min="4794" max="4794" width="18.33203125" style="85" bestFit="1" customWidth="1"/>
    <col min="4795" max="4795" width="16.88671875" style="85" bestFit="1" customWidth="1"/>
    <col min="4796" max="4796" width="14.109375" style="85" bestFit="1" customWidth="1"/>
    <col min="4797" max="4797" width="14.6640625" style="85" bestFit="1" customWidth="1"/>
    <col min="4798" max="4798" width="14.33203125" style="85" bestFit="1" customWidth="1"/>
    <col min="4799" max="4799" width="13.44140625" style="85" bestFit="1" customWidth="1"/>
    <col min="4800" max="4800" width="18" style="85" bestFit="1" customWidth="1"/>
    <col min="4801" max="4801" width="14.5546875" style="85" bestFit="1" customWidth="1"/>
    <col min="4802" max="4802" width="13.44140625" style="85" bestFit="1" customWidth="1"/>
    <col min="4803" max="4803" width="17.44140625" style="85" bestFit="1" customWidth="1"/>
    <col min="4804" max="4804" width="18.109375" style="85" bestFit="1" customWidth="1"/>
    <col min="4805" max="4806" width="13" style="85" bestFit="1" customWidth="1"/>
    <col min="4807" max="4807" width="15.5546875" style="85" bestFit="1" customWidth="1"/>
    <col min="4808" max="4808" width="13" style="85" bestFit="1" customWidth="1"/>
    <col min="4809" max="4809" width="13.44140625" style="85" bestFit="1" customWidth="1"/>
    <col min="4810" max="4810" width="15.109375" style="85" bestFit="1" customWidth="1"/>
    <col min="4811" max="4811" width="13" style="85" bestFit="1" customWidth="1"/>
    <col min="4812" max="4812" width="15.44140625" style="85" bestFit="1" customWidth="1"/>
    <col min="4813" max="4813" width="15" style="85" bestFit="1" customWidth="1"/>
    <col min="4814" max="4814" width="14.33203125" style="85" bestFit="1" customWidth="1"/>
    <col min="4815" max="4817" width="13" style="85" bestFit="1" customWidth="1"/>
    <col min="4818" max="4818" width="15.109375" style="85" bestFit="1" customWidth="1"/>
    <col min="4819" max="4819" width="13" style="85" bestFit="1" customWidth="1"/>
    <col min="4820" max="4820" width="14.5546875" style="85" bestFit="1" customWidth="1"/>
    <col min="4821" max="4821" width="17.33203125" style="85" bestFit="1" customWidth="1"/>
    <col min="4822" max="4822" width="13.88671875" style="85" bestFit="1" customWidth="1"/>
    <col min="4823" max="4823" width="13" style="85" bestFit="1" customWidth="1"/>
    <col min="4824" max="4824" width="15.6640625" style="85" bestFit="1" customWidth="1"/>
    <col min="4825" max="4825" width="13" style="85" bestFit="1" customWidth="1"/>
    <col min="4826" max="4826" width="14.5546875" style="85" bestFit="1" customWidth="1"/>
    <col min="4827" max="4827" width="17.33203125" style="85" bestFit="1" customWidth="1"/>
    <col min="4828" max="4828" width="17.109375" style="85" bestFit="1" customWidth="1"/>
    <col min="4829" max="4829" width="18" style="85" bestFit="1" customWidth="1"/>
    <col min="4830" max="4831" width="14.5546875" style="85" bestFit="1" customWidth="1"/>
    <col min="4832" max="4832" width="13" style="85" bestFit="1" customWidth="1"/>
    <col min="4833" max="4833" width="14.33203125" style="85" bestFit="1" customWidth="1"/>
    <col min="4834" max="4834" width="16.5546875" style="85" bestFit="1" customWidth="1"/>
    <col min="4835" max="4836" width="13" style="85" bestFit="1" customWidth="1"/>
    <col min="4837" max="4837" width="17.88671875" style="85" bestFit="1" customWidth="1"/>
    <col min="4838" max="4838" width="15.6640625" style="85" bestFit="1" customWidth="1"/>
    <col min="4839" max="4839" width="14.109375" style="85" bestFit="1" customWidth="1"/>
    <col min="4840" max="4840" width="15.109375" style="85" bestFit="1" customWidth="1"/>
    <col min="4841" max="4841" width="18.109375" style="85" bestFit="1" customWidth="1"/>
    <col min="4842" max="4842" width="16.88671875" style="85" bestFit="1" customWidth="1"/>
    <col min="4843" max="4843" width="13" style="85" bestFit="1" customWidth="1"/>
    <col min="4844" max="4844" width="17.6640625" style="85" bestFit="1" customWidth="1"/>
    <col min="4845" max="4845" width="12.5546875" style="85" bestFit="1" customWidth="1"/>
    <col min="4846" max="4846" width="18.88671875" style="85" bestFit="1" customWidth="1"/>
    <col min="4847" max="4847" width="19.109375" style="85" bestFit="1" customWidth="1"/>
    <col min="4848" max="4848" width="18.5546875" style="85" bestFit="1" customWidth="1"/>
    <col min="4849" max="4849" width="15.88671875" style="85" bestFit="1" customWidth="1"/>
    <col min="4850" max="4850" width="18.33203125" style="85" bestFit="1" customWidth="1"/>
    <col min="4851" max="4851" width="17" style="85" bestFit="1" customWidth="1"/>
    <col min="4852" max="4852" width="18" style="85" bestFit="1" customWidth="1"/>
    <col min="4853" max="4853" width="13" style="85" bestFit="1" customWidth="1"/>
    <col min="4854" max="4854" width="13.33203125" style="85" bestFit="1" customWidth="1"/>
    <col min="4855" max="4855" width="16" style="85" bestFit="1" customWidth="1"/>
    <col min="4856" max="4857" width="18.33203125" style="85" bestFit="1" customWidth="1"/>
    <col min="4858" max="4858" width="18.5546875" style="85" bestFit="1" customWidth="1"/>
    <col min="4859" max="4859" width="13.44140625" style="85" bestFit="1" customWidth="1"/>
    <col min="4860" max="4860" width="17.44140625" style="85" bestFit="1" customWidth="1"/>
    <col min="4861" max="4861" width="18" style="85" bestFit="1" customWidth="1"/>
    <col min="4862" max="4862" width="19.109375" style="85" bestFit="1" customWidth="1"/>
    <col min="4863" max="4863" width="17.33203125" style="85" bestFit="1" customWidth="1"/>
    <col min="4864" max="4864" width="14.6640625" style="85"/>
    <col min="4865" max="4865" width="2.6640625" style="85" customWidth="1"/>
    <col min="4866" max="4866" width="1.109375" style="85" customWidth="1"/>
    <col min="4867" max="4867" width="24.44140625" style="85" customWidth="1"/>
    <col min="4868" max="4868" width="13.109375" style="85" customWidth="1"/>
    <col min="4869" max="4869" width="7.5546875" style="85" customWidth="1"/>
    <col min="4870" max="4870" width="16.44140625" style="85" customWidth="1"/>
    <col min="4871" max="4871" width="39.33203125" style="85" customWidth="1"/>
    <col min="4872" max="4872" width="19.109375" style="85" customWidth="1"/>
    <col min="4873" max="4873" width="35.109375" style="85" customWidth="1"/>
    <col min="4874" max="4874" width="32.88671875" style="85" customWidth="1"/>
    <col min="4875" max="4875" width="17.44140625" style="85" customWidth="1"/>
    <col min="4876" max="4876" width="11.88671875" style="85" customWidth="1"/>
    <col min="4877" max="4877" width="12" style="85" customWidth="1"/>
    <col min="4878" max="4878" width="17.44140625" style="85" customWidth="1"/>
    <col min="4879" max="4880" width="11.88671875" style="85" customWidth="1"/>
    <col min="4881" max="4881" width="12" style="85" customWidth="1"/>
    <col min="4882" max="4883" width="11.88671875" style="85" customWidth="1"/>
    <col min="4884" max="4884" width="12.5546875" style="85" customWidth="1"/>
    <col min="4885" max="4885" width="11.88671875" style="85" customWidth="1"/>
    <col min="4886" max="4886" width="12.5546875" style="85" customWidth="1"/>
    <col min="4887" max="4888" width="12.6640625" style="85" customWidth="1"/>
    <col min="4889" max="4889" width="31.6640625" style="85" customWidth="1"/>
    <col min="4890" max="4890" width="36.44140625" style="85" customWidth="1"/>
    <col min="4891" max="4891" width="33.5546875" style="85" customWidth="1"/>
    <col min="4892" max="4892" width="39.33203125" style="85" customWidth="1"/>
    <col min="4893" max="4893" width="35.6640625" style="85" customWidth="1"/>
    <col min="4894" max="4894" width="35.88671875" style="85" customWidth="1"/>
    <col min="4895" max="4895" width="34" style="85" customWidth="1"/>
    <col min="4896" max="4896" width="12.6640625" style="85" customWidth="1"/>
    <col min="4897" max="4897" width="31.6640625" style="85" bestFit="1" customWidth="1"/>
    <col min="4898" max="4898" width="36.44140625" style="85" bestFit="1" customWidth="1"/>
    <col min="4899" max="4899" width="33.5546875" style="85" bestFit="1" customWidth="1"/>
    <col min="4900" max="4900" width="39.33203125" style="85" bestFit="1" customWidth="1"/>
    <col min="4901" max="4901" width="35.6640625" style="85" bestFit="1" customWidth="1"/>
    <col min="4902" max="4902" width="35.88671875" style="85" bestFit="1" customWidth="1"/>
    <col min="4903" max="4903" width="34" style="85" bestFit="1" customWidth="1"/>
    <col min="4904" max="4904" width="12.6640625" style="85" customWidth="1"/>
    <col min="4905" max="4905" width="31.6640625" style="85" bestFit="1" customWidth="1"/>
    <col min="4906" max="4906" width="36.44140625" style="85" bestFit="1" customWidth="1"/>
    <col min="4907" max="4907" width="33.5546875" style="85" bestFit="1" customWidth="1"/>
    <col min="4908" max="4908" width="39.33203125" style="85" bestFit="1" customWidth="1"/>
    <col min="4909" max="4909" width="35.6640625" style="85" bestFit="1" customWidth="1"/>
    <col min="4910" max="4910" width="35.88671875" style="85" bestFit="1" customWidth="1"/>
    <col min="4911" max="4911" width="34" style="85" bestFit="1" customWidth="1"/>
    <col min="4912" max="4912" width="12.6640625" style="85" customWidth="1"/>
    <col min="4913" max="4913" width="13.5546875" style="85" customWidth="1"/>
    <col min="4914" max="4914" width="31.6640625" style="85" bestFit="1" customWidth="1"/>
    <col min="4915" max="4915" width="36.44140625" style="85" bestFit="1" customWidth="1"/>
    <col min="4916" max="4916" width="33.5546875" style="85" bestFit="1" customWidth="1"/>
    <col min="4917" max="4917" width="39.33203125" style="85" bestFit="1" customWidth="1"/>
    <col min="4918" max="4918" width="35.6640625" style="85" bestFit="1" customWidth="1"/>
    <col min="4919" max="4919" width="35.88671875" style="85" bestFit="1" customWidth="1"/>
    <col min="4920" max="4920" width="34" style="85" bestFit="1" customWidth="1"/>
    <col min="4921" max="4921" width="12.6640625" style="85" customWidth="1"/>
    <col min="4922" max="4922" width="31.6640625" style="85" bestFit="1" customWidth="1"/>
    <col min="4923" max="4923" width="36.44140625" style="85" bestFit="1" customWidth="1"/>
    <col min="4924" max="4924" width="33.5546875" style="85" bestFit="1" customWidth="1"/>
    <col min="4925" max="4925" width="39.33203125" style="85" bestFit="1" customWidth="1"/>
    <col min="4926" max="4926" width="35.6640625" style="85" bestFit="1" customWidth="1"/>
    <col min="4927" max="4927" width="35.88671875" style="85" bestFit="1" customWidth="1"/>
    <col min="4928" max="4928" width="34" style="85" bestFit="1" customWidth="1"/>
    <col min="4929" max="4929" width="12.6640625" style="85" customWidth="1"/>
    <col min="4930" max="4930" width="31.6640625" style="85" bestFit="1" customWidth="1"/>
    <col min="4931" max="4931" width="36.44140625" style="85" bestFit="1" customWidth="1"/>
    <col min="4932" max="4932" width="33.5546875" style="85" bestFit="1" customWidth="1"/>
    <col min="4933" max="4933" width="39.33203125" style="85" bestFit="1" customWidth="1"/>
    <col min="4934" max="4934" width="35.6640625" style="85" bestFit="1" customWidth="1"/>
    <col min="4935" max="4935" width="35.88671875" style="85" bestFit="1" customWidth="1"/>
    <col min="4936" max="4936" width="34" style="85" bestFit="1" customWidth="1"/>
    <col min="4937" max="4938" width="12.6640625" style="85" customWidth="1"/>
    <col min="4939" max="4939" width="17" style="85" bestFit="1" customWidth="1"/>
    <col min="4940" max="4940" width="16.109375" style="85" bestFit="1" customWidth="1"/>
    <col min="4941" max="4942" width="16.44140625" style="85" bestFit="1" customWidth="1"/>
    <col min="4943" max="4943" width="20" style="85" bestFit="1" customWidth="1"/>
    <col min="4944" max="4944" width="20.109375" style="85" bestFit="1" customWidth="1"/>
    <col min="4945" max="4945" width="18.109375" style="85" bestFit="1" customWidth="1"/>
    <col min="4946" max="4946" width="18.33203125" style="85" bestFit="1" customWidth="1"/>
    <col min="4947" max="4947" width="18.109375" style="85" bestFit="1" customWidth="1"/>
    <col min="4948" max="4948" width="13" style="85" bestFit="1" customWidth="1"/>
    <col min="4949" max="4949" width="15.44140625" style="85" bestFit="1" customWidth="1"/>
    <col min="4950" max="4950" width="15.6640625" style="85" bestFit="1" customWidth="1"/>
    <col min="4951" max="4951" width="19.6640625" style="85" bestFit="1" customWidth="1"/>
    <col min="4952" max="4952" width="16.44140625" style="85" bestFit="1" customWidth="1"/>
    <col min="4953" max="4953" width="17.5546875" style="85" bestFit="1" customWidth="1"/>
    <col min="4954" max="4954" width="15.88671875" style="85" bestFit="1" customWidth="1"/>
    <col min="4955" max="4955" width="17" style="85" bestFit="1" customWidth="1"/>
    <col min="4956" max="4956" width="18.5546875" style="85" bestFit="1" customWidth="1"/>
    <col min="4957" max="4957" width="19.109375" style="85" bestFit="1" customWidth="1"/>
    <col min="4958" max="4958" width="17.44140625" style="85" bestFit="1" customWidth="1"/>
    <col min="4959" max="4959" width="19.44140625" style="85" bestFit="1" customWidth="1"/>
    <col min="4960" max="4960" width="20.109375" style="85" bestFit="1" customWidth="1"/>
    <col min="4961" max="4961" width="20.33203125" style="85" bestFit="1" customWidth="1"/>
    <col min="4962" max="4962" width="20.6640625" style="85" bestFit="1" customWidth="1"/>
    <col min="4963" max="4963" width="19.88671875" style="85" bestFit="1" customWidth="1"/>
    <col min="4964" max="4964" width="17.88671875" style="85" bestFit="1" customWidth="1"/>
    <col min="4965" max="4965" width="13.33203125" style="85" bestFit="1" customWidth="1"/>
    <col min="4966" max="4966" width="19.44140625" style="85" bestFit="1" customWidth="1"/>
    <col min="4967" max="4967" width="15.6640625" style="85" bestFit="1" customWidth="1"/>
    <col min="4968" max="4968" width="18.88671875" style="85" bestFit="1" customWidth="1"/>
    <col min="4969" max="4969" width="18.5546875" style="85" bestFit="1" customWidth="1"/>
    <col min="4970" max="4970" width="14.33203125" style="85" bestFit="1" customWidth="1"/>
    <col min="4971" max="4971" width="15.33203125" style="85" bestFit="1" customWidth="1"/>
    <col min="4972" max="4972" width="16.5546875" style="85" bestFit="1" customWidth="1"/>
    <col min="4973" max="4973" width="14.44140625" style="85" bestFit="1" customWidth="1"/>
    <col min="4974" max="4974" width="15.33203125" style="85" bestFit="1" customWidth="1"/>
    <col min="4975" max="4975" width="16.109375" style="85" bestFit="1" customWidth="1"/>
    <col min="4976" max="4976" width="16" style="85" bestFit="1" customWidth="1"/>
    <col min="4977" max="4977" width="15.33203125" style="85" bestFit="1" customWidth="1"/>
    <col min="4978" max="4978" width="14.109375" style="85" bestFit="1" customWidth="1"/>
    <col min="4979" max="4979" width="18.33203125" style="85" bestFit="1" customWidth="1"/>
    <col min="4980" max="4980" width="14.44140625" style="85" bestFit="1" customWidth="1"/>
    <col min="4981" max="4981" width="14" style="85" bestFit="1" customWidth="1"/>
    <col min="4982" max="4982" width="15.33203125" style="85" bestFit="1" customWidth="1"/>
    <col min="4983" max="4983" width="17.44140625" style="85" bestFit="1" customWidth="1"/>
    <col min="4984" max="4984" width="18.109375" style="85" bestFit="1" customWidth="1"/>
    <col min="4985" max="4985" width="18.33203125" style="85" bestFit="1" customWidth="1"/>
    <col min="4986" max="4986" width="17.6640625" style="85" bestFit="1" customWidth="1"/>
    <col min="4987" max="4987" width="17" style="85" bestFit="1" customWidth="1"/>
    <col min="4988" max="4988" width="15.6640625" style="85" bestFit="1" customWidth="1"/>
    <col min="4989" max="4989" width="12.88671875" style="85" bestFit="1" customWidth="1"/>
    <col min="4990" max="4990" width="14.109375" style="85" bestFit="1" customWidth="1"/>
    <col min="4991" max="4991" width="15.44140625" style="85" bestFit="1" customWidth="1"/>
    <col min="4992" max="4992" width="16.44140625" style="85" bestFit="1" customWidth="1"/>
    <col min="4993" max="4993" width="18.88671875" style="85" bestFit="1" customWidth="1"/>
    <col min="4994" max="4994" width="15" style="85" bestFit="1" customWidth="1"/>
    <col min="4995" max="4995" width="19.44140625" style="85" bestFit="1" customWidth="1"/>
    <col min="4996" max="4996" width="20.109375" style="85" bestFit="1" customWidth="1"/>
    <col min="4997" max="4997" width="17.6640625" style="85" bestFit="1" customWidth="1"/>
    <col min="4998" max="4998" width="13.44140625" style="85" bestFit="1" customWidth="1"/>
    <col min="4999" max="4999" width="15.5546875" style="85" bestFit="1" customWidth="1"/>
    <col min="5000" max="5000" width="16.88671875" style="85" bestFit="1" customWidth="1"/>
    <col min="5001" max="5001" width="15.5546875" style="85" bestFit="1" customWidth="1"/>
    <col min="5002" max="5002" width="16.44140625" style="85" bestFit="1" customWidth="1"/>
    <col min="5003" max="5003" width="18.88671875" style="85" bestFit="1" customWidth="1"/>
    <col min="5004" max="5005" width="13.44140625" style="85" bestFit="1" customWidth="1"/>
    <col min="5006" max="5006" width="16.109375" style="85" bestFit="1" customWidth="1"/>
    <col min="5007" max="5008" width="13.44140625" style="85" bestFit="1" customWidth="1"/>
    <col min="5009" max="5009" width="17.109375" style="85" bestFit="1" customWidth="1"/>
    <col min="5010" max="5010" width="14" style="85" bestFit="1" customWidth="1"/>
    <col min="5011" max="5011" width="17.5546875" style="85" bestFit="1" customWidth="1"/>
    <col min="5012" max="5012" width="14.33203125" style="85" bestFit="1" customWidth="1"/>
    <col min="5013" max="5013" width="17.5546875" style="85" bestFit="1" customWidth="1"/>
    <col min="5014" max="5014" width="17.44140625" style="85" bestFit="1" customWidth="1"/>
    <col min="5015" max="5015" width="19.33203125" style="85" bestFit="1" customWidth="1"/>
    <col min="5016" max="5016" width="14.33203125" style="85" bestFit="1" customWidth="1"/>
    <col min="5017" max="5017" width="18" style="85" bestFit="1" customWidth="1"/>
    <col min="5018" max="5018" width="17.88671875" style="85" bestFit="1" customWidth="1"/>
    <col min="5019" max="5019" width="18.6640625" style="85" bestFit="1" customWidth="1"/>
    <col min="5020" max="5020" width="15.109375" style="85" bestFit="1" customWidth="1"/>
    <col min="5021" max="5021" width="19.5546875" style="85" bestFit="1" customWidth="1"/>
    <col min="5022" max="5022" width="19.109375" style="85" bestFit="1" customWidth="1"/>
    <col min="5023" max="5023" width="19" style="85" bestFit="1" customWidth="1"/>
    <col min="5024" max="5024" width="14.6640625" style="85" bestFit="1" customWidth="1"/>
    <col min="5025" max="5025" width="15" style="85" bestFit="1" customWidth="1"/>
    <col min="5026" max="5026" width="15.6640625" style="85" bestFit="1" customWidth="1"/>
    <col min="5027" max="5027" width="13" style="85" bestFit="1" customWidth="1"/>
    <col min="5028" max="5028" width="17" style="85" bestFit="1" customWidth="1"/>
    <col min="5029" max="5029" width="15.5546875" style="85" bestFit="1" customWidth="1"/>
    <col min="5030" max="5030" width="13" style="85" bestFit="1" customWidth="1"/>
    <col min="5031" max="5031" width="13.44140625" style="85" bestFit="1" customWidth="1"/>
    <col min="5032" max="5032" width="13.33203125" style="85" bestFit="1" customWidth="1"/>
    <col min="5033" max="5033" width="13.44140625" style="85" bestFit="1" customWidth="1"/>
    <col min="5034" max="5034" width="15.5546875" style="85" bestFit="1" customWidth="1"/>
    <col min="5035" max="5035" width="13" style="85" bestFit="1" customWidth="1"/>
    <col min="5036" max="5036" width="13.44140625" style="85" bestFit="1" customWidth="1"/>
    <col min="5037" max="5037" width="13" style="85" bestFit="1" customWidth="1"/>
    <col min="5038" max="5038" width="16.109375" style="85" bestFit="1" customWidth="1"/>
    <col min="5039" max="5039" width="17.44140625" style="85" bestFit="1" customWidth="1"/>
    <col min="5040" max="5040" width="16" style="85" bestFit="1" customWidth="1"/>
    <col min="5041" max="5041" width="13.88671875" style="85" bestFit="1" customWidth="1"/>
    <col min="5042" max="5042" width="16.33203125" style="85" bestFit="1" customWidth="1"/>
    <col min="5043" max="5043" width="14.33203125" style="85" bestFit="1" customWidth="1"/>
    <col min="5044" max="5044" width="17.88671875" style="85" bestFit="1" customWidth="1"/>
    <col min="5045" max="5045" width="15.5546875" style="85" bestFit="1" customWidth="1"/>
    <col min="5046" max="5046" width="18.6640625" style="85" bestFit="1" customWidth="1"/>
    <col min="5047" max="5047" width="16" style="85" bestFit="1" customWidth="1"/>
    <col min="5048" max="5048" width="16.109375" style="85" bestFit="1" customWidth="1"/>
    <col min="5049" max="5049" width="15" style="85" bestFit="1" customWidth="1"/>
    <col min="5050" max="5050" width="18.33203125" style="85" bestFit="1" customWidth="1"/>
    <col min="5051" max="5051" width="16.88671875" style="85" bestFit="1" customWidth="1"/>
    <col min="5052" max="5052" width="14.109375" style="85" bestFit="1" customWidth="1"/>
    <col min="5053" max="5053" width="14.6640625" style="85" bestFit="1" customWidth="1"/>
    <col min="5054" max="5054" width="14.33203125" style="85" bestFit="1" customWidth="1"/>
    <col min="5055" max="5055" width="13.44140625" style="85" bestFit="1" customWidth="1"/>
    <col min="5056" max="5056" width="18" style="85" bestFit="1" customWidth="1"/>
    <col min="5057" max="5057" width="14.5546875" style="85" bestFit="1" customWidth="1"/>
    <col min="5058" max="5058" width="13.44140625" style="85" bestFit="1" customWidth="1"/>
    <col min="5059" max="5059" width="17.44140625" style="85" bestFit="1" customWidth="1"/>
    <col min="5060" max="5060" width="18.109375" style="85" bestFit="1" customWidth="1"/>
    <col min="5061" max="5062" width="13" style="85" bestFit="1" customWidth="1"/>
    <col min="5063" max="5063" width="15.5546875" style="85" bestFit="1" customWidth="1"/>
    <col min="5064" max="5064" width="13" style="85" bestFit="1" customWidth="1"/>
    <col min="5065" max="5065" width="13.44140625" style="85" bestFit="1" customWidth="1"/>
    <col min="5066" max="5066" width="15.109375" style="85" bestFit="1" customWidth="1"/>
    <col min="5067" max="5067" width="13" style="85" bestFit="1" customWidth="1"/>
    <col min="5068" max="5068" width="15.44140625" style="85" bestFit="1" customWidth="1"/>
    <col min="5069" max="5069" width="15" style="85" bestFit="1" customWidth="1"/>
    <col min="5070" max="5070" width="14.33203125" style="85" bestFit="1" customWidth="1"/>
    <col min="5071" max="5073" width="13" style="85" bestFit="1" customWidth="1"/>
    <col min="5074" max="5074" width="15.109375" style="85" bestFit="1" customWidth="1"/>
    <col min="5075" max="5075" width="13" style="85" bestFit="1" customWidth="1"/>
    <col min="5076" max="5076" width="14.5546875" style="85" bestFit="1" customWidth="1"/>
    <col min="5077" max="5077" width="17.33203125" style="85" bestFit="1" customWidth="1"/>
    <col min="5078" max="5078" width="13.88671875" style="85" bestFit="1" customWidth="1"/>
    <col min="5079" max="5079" width="13" style="85" bestFit="1" customWidth="1"/>
    <col min="5080" max="5080" width="15.6640625" style="85" bestFit="1" customWidth="1"/>
    <col min="5081" max="5081" width="13" style="85" bestFit="1" customWidth="1"/>
    <col min="5082" max="5082" width="14.5546875" style="85" bestFit="1" customWidth="1"/>
    <col min="5083" max="5083" width="17.33203125" style="85" bestFit="1" customWidth="1"/>
    <col min="5084" max="5084" width="17.109375" style="85" bestFit="1" customWidth="1"/>
    <col min="5085" max="5085" width="18" style="85" bestFit="1" customWidth="1"/>
    <col min="5086" max="5087" width="14.5546875" style="85" bestFit="1" customWidth="1"/>
    <col min="5088" max="5088" width="13" style="85" bestFit="1" customWidth="1"/>
    <col min="5089" max="5089" width="14.33203125" style="85" bestFit="1" customWidth="1"/>
    <col min="5090" max="5090" width="16.5546875" style="85" bestFit="1" customWidth="1"/>
    <col min="5091" max="5092" width="13" style="85" bestFit="1" customWidth="1"/>
    <col min="5093" max="5093" width="17.88671875" style="85" bestFit="1" customWidth="1"/>
    <col min="5094" max="5094" width="15.6640625" style="85" bestFit="1" customWidth="1"/>
    <col min="5095" max="5095" width="14.109375" style="85" bestFit="1" customWidth="1"/>
    <col min="5096" max="5096" width="15.109375" style="85" bestFit="1" customWidth="1"/>
    <col min="5097" max="5097" width="18.109375" style="85" bestFit="1" customWidth="1"/>
    <col min="5098" max="5098" width="16.88671875" style="85" bestFit="1" customWidth="1"/>
    <col min="5099" max="5099" width="13" style="85" bestFit="1" customWidth="1"/>
    <col min="5100" max="5100" width="17.6640625" style="85" bestFit="1" customWidth="1"/>
    <col min="5101" max="5101" width="12.5546875" style="85" bestFit="1" customWidth="1"/>
    <col min="5102" max="5102" width="18.88671875" style="85" bestFit="1" customWidth="1"/>
    <col min="5103" max="5103" width="19.109375" style="85" bestFit="1" customWidth="1"/>
    <col min="5104" max="5104" width="18.5546875" style="85" bestFit="1" customWidth="1"/>
    <col min="5105" max="5105" width="15.88671875" style="85" bestFit="1" customWidth="1"/>
    <col min="5106" max="5106" width="18.33203125" style="85" bestFit="1" customWidth="1"/>
    <col min="5107" max="5107" width="17" style="85" bestFit="1" customWidth="1"/>
    <col min="5108" max="5108" width="18" style="85" bestFit="1" customWidth="1"/>
    <col min="5109" max="5109" width="13" style="85" bestFit="1" customWidth="1"/>
    <col min="5110" max="5110" width="13.33203125" style="85" bestFit="1" customWidth="1"/>
    <col min="5111" max="5111" width="16" style="85" bestFit="1" customWidth="1"/>
    <col min="5112" max="5113" width="18.33203125" style="85" bestFit="1" customWidth="1"/>
    <col min="5114" max="5114" width="18.5546875" style="85" bestFit="1" customWidth="1"/>
    <col min="5115" max="5115" width="13.44140625" style="85" bestFit="1" customWidth="1"/>
    <col min="5116" max="5116" width="17.44140625" style="85" bestFit="1" customWidth="1"/>
    <col min="5117" max="5117" width="18" style="85" bestFit="1" customWidth="1"/>
    <col min="5118" max="5118" width="19.109375" style="85" bestFit="1" customWidth="1"/>
    <col min="5119" max="5119" width="17.33203125" style="85" bestFit="1" customWidth="1"/>
    <col min="5120" max="5120" width="14.6640625" style="85"/>
    <col min="5121" max="5121" width="2.6640625" style="85" customWidth="1"/>
    <col min="5122" max="5122" width="1.109375" style="85" customWidth="1"/>
    <col min="5123" max="5123" width="24.44140625" style="85" customWidth="1"/>
    <col min="5124" max="5124" width="13.109375" style="85" customWidth="1"/>
    <col min="5125" max="5125" width="7.5546875" style="85" customWidth="1"/>
    <col min="5126" max="5126" width="16.44140625" style="85" customWidth="1"/>
    <col min="5127" max="5127" width="39.33203125" style="85" customWidth="1"/>
    <col min="5128" max="5128" width="19.109375" style="85" customWidth="1"/>
    <col min="5129" max="5129" width="35.109375" style="85" customWidth="1"/>
    <col min="5130" max="5130" width="32.88671875" style="85" customWidth="1"/>
    <col min="5131" max="5131" width="17.44140625" style="85" customWidth="1"/>
    <col min="5132" max="5132" width="11.88671875" style="85" customWidth="1"/>
    <col min="5133" max="5133" width="12" style="85" customWidth="1"/>
    <col min="5134" max="5134" width="17.44140625" style="85" customWidth="1"/>
    <col min="5135" max="5136" width="11.88671875" style="85" customWidth="1"/>
    <col min="5137" max="5137" width="12" style="85" customWidth="1"/>
    <col min="5138" max="5139" width="11.88671875" style="85" customWidth="1"/>
    <col min="5140" max="5140" width="12.5546875" style="85" customWidth="1"/>
    <col min="5141" max="5141" width="11.88671875" style="85" customWidth="1"/>
    <col min="5142" max="5142" width="12.5546875" style="85" customWidth="1"/>
    <col min="5143" max="5144" width="12.6640625" style="85" customWidth="1"/>
    <col min="5145" max="5145" width="31.6640625" style="85" customWidth="1"/>
    <col min="5146" max="5146" width="36.44140625" style="85" customWidth="1"/>
    <col min="5147" max="5147" width="33.5546875" style="85" customWidth="1"/>
    <col min="5148" max="5148" width="39.33203125" style="85" customWidth="1"/>
    <col min="5149" max="5149" width="35.6640625" style="85" customWidth="1"/>
    <col min="5150" max="5150" width="35.88671875" style="85" customWidth="1"/>
    <col min="5151" max="5151" width="34" style="85" customWidth="1"/>
    <col min="5152" max="5152" width="12.6640625" style="85" customWidth="1"/>
    <col min="5153" max="5153" width="31.6640625" style="85" bestFit="1" customWidth="1"/>
    <col min="5154" max="5154" width="36.44140625" style="85" bestFit="1" customWidth="1"/>
    <col min="5155" max="5155" width="33.5546875" style="85" bestFit="1" customWidth="1"/>
    <col min="5156" max="5156" width="39.33203125" style="85" bestFit="1" customWidth="1"/>
    <col min="5157" max="5157" width="35.6640625" style="85" bestFit="1" customWidth="1"/>
    <col min="5158" max="5158" width="35.88671875" style="85" bestFit="1" customWidth="1"/>
    <col min="5159" max="5159" width="34" style="85" bestFit="1" customWidth="1"/>
    <col min="5160" max="5160" width="12.6640625" style="85" customWidth="1"/>
    <col min="5161" max="5161" width="31.6640625" style="85" bestFit="1" customWidth="1"/>
    <col min="5162" max="5162" width="36.44140625" style="85" bestFit="1" customWidth="1"/>
    <col min="5163" max="5163" width="33.5546875" style="85" bestFit="1" customWidth="1"/>
    <col min="5164" max="5164" width="39.33203125" style="85" bestFit="1" customWidth="1"/>
    <col min="5165" max="5165" width="35.6640625" style="85" bestFit="1" customWidth="1"/>
    <col min="5166" max="5166" width="35.88671875" style="85" bestFit="1" customWidth="1"/>
    <col min="5167" max="5167" width="34" style="85" bestFit="1" customWidth="1"/>
    <col min="5168" max="5168" width="12.6640625" style="85" customWidth="1"/>
    <col min="5169" max="5169" width="13.5546875" style="85" customWidth="1"/>
    <col min="5170" max="5170" width="31.6640625" style="85" bestFit="1" customWidth="1"/>
    <col min="5171" max="5171" width="36.44140625" style="85" bestFit="1" customWidth="1"/>
    <col min="5172" max="5172" width="33.5546875" style="85" bestFit="1" customWidth="1"/>
    <col min="5173" max="5173" width="39.33203125" style="85" bestFit="1" customWidth="1"/>
    <col min="5174" max="5174" width="35.6640625" style="85" bestFit="1" customWidth="1"/>
    <col min="5175" max="5175" width="35.88671875" style="85" bestFit="1" customWidth="1"/>
    <col min="5176" max="5176" width="34" style="85" bestFit="1" customWidth="1"/>
    <col min="5177" max="5177" width="12.6640625" style="85" customWidth="1"/>
    <col min="5178" max="5178" width="31.6640625" style="85" bestFit="1" customWidth="1"/>
    <col min="5179" max="5179" width="36.44140625" style="85" bestFit="1" customWidth="1"/>
    <col min="5180" max="5180" width="33.5546875" style="85" bestFit="1" customWidth="1"/>
    <col min="5181" max="5181" width="39.33203125" style="85" bestFit="1" customWidth="1"/>
    <col min="5182" max="5182" width="35.6640625" style="85" bestFit="1" customWidth="1"/>
    <col min="5183" max="5183" width="35.88671875" style="85" bestFit="1" customWidth="1"/>
    <col min="5184" max="5184" width="34" style="85" bestFit="1" customWidth="1"/>
    <col min="5185" max="5185" width="12.6640625" style="85" customWidth="1"/>
    <col min="5186" max="5186" width="31.6640625" style="85" bestFit="1" customWidth="1"/>
    <col min="5187" max="5187" width="36.44140625" style="85" bestFit="1" customWidth="1"/>
    <col min="5188" max="5188" width="33.5546875" style="85" bestFit="1" customWidth="1"/>
    <col min="5189" max="5189" width="39.33203125" style="85" bestFit="1" customWidth="1"/>
    <col min="5190" max="5190" width="35.6640625" style="85" bestFit="1" customWidth="1"/>
    <col min="5191" max="5191" width="35.88671875" style="85" bestFit="1" customWidth="1"/>
    <col min="5192" max="5192" width="34" style="85" bestFit="1" customWidth="1"/>
    <col min="5193" max="5194" width="12.6640625" style="85" customWidth="1"/>
    <col min="5195" max="5195" width="17" style="85" bestFit="1" customWidth="1"/>
    <col min="5196" max="5196" width="16.109375" style="85" bestFit="1" customWidth="1"/>
    <col min="5197" max="5198" width="16.44140625" style="85" bestFit="1" customWidth="1"/>
    <col min="5199" max="5199" width="20" style="85" bestFit="1" customWidth="1"/>
    <col min="5200" max="5200" width="20.109375" style="85" bestFit="1" customWidth="1"/>
    <col min="5201" max="5201" width="18.109375" style="85" bestFit="1" customWidth="1"/>
    <col min="5202" max="5202" width="18.33203125" style="85" bestFit="1" customWidth="1"/>
    <col min="5203" max="5203" width="18.109375" style="85" bestFit="1" customWidth="1"/>
    <col min="5204" max="5204" width="13" style="85" bestFit="1" customWidth="1"/>
    <col min="5205" max="5205" width="15.44140625" style="85" bestFit="1" customWidth="1"/>
    <col min="5206" max="5206" width="15.6640625" style="85" bestFit="1" customWidth="1"/>
    <col min="5207" max="5207" width="19.6640625" style="85" bestFit="1" customWidth="1"/>
    <col min="5208" max="5208" width="16.44140625" style="85" bestFit="1" customWidth="1"/>
    <col min="5209" max="5209" width="17.5546875" style="85" bestFit="1" customWidth="1"/>
    <col min="5210" max="5210" width="15.88671875" style="85" bestFit="1" customWidth="1"/>
    <col min="5211" max="5211" width="17" style="85" bestFit="1" customWidth="1"/>
    <col min="5212" max="5212" width="18.5546875" style="85" bestFit="1" customWidth="1"/>
    <col min="5213" max="5213" width="19.109375" style="85" bestFit="1" customWidth="1"/>
    <col min="5214" max="5214" width="17.44140625" style="85" bestFit="1" customWidth="1"/>
    <col min="5215" max="5215" width="19.44140625" style="85" bestFit="1" customWidth="1"/>
    <col min="5216" max="5216" width="20.109375" style="85" bestFit="1" customWidth="1"/>
    <col min="5217" max="5217" width="20.33203125" style="85" bestFit="1" customWidth="1"/>
    <col min="5218" max="5218" width="20.6640625" style="85" bestFit="1" customWidth="1"/>
    <col min="5219" max="5219" width="19.88671875" style="85" bestFit="1" customWidth="1"/>
    <col min="5220" max="5220" width="17.88671875" style="85" bestFit="1" customWidth="1"/>
    <col min="5221" max="5221" width="13.33203125" style="85" bestFit="1" customWidth="1"/>
    <col min="5222" max="5222" width="19.44140625" style="85" bestFit="1" customWidth="1"/>
    <col min="5223" max="5223" width="15.6640625" style="85" bestFit="1" customWidth="1"/>
    <col min="5224" max="5224" width="18.88671875" style="85" bestFit="1" customWidth="1"/>
    <col min="5225" max="5225" width="18.5546875" style="85" bestFit="1" customWidth="1"/>
    <col min="5226" max="5226" width="14.33203125" style="85" bestFit="1" customWidth="1"/>
    <col min="5227" max="5227" width="15.33203125" style="85" bestFit="1" customWidth="1"/>
    <col min="5228" max="5228" width="16.5546875" style="85" bestFit="1" customWidth="1"/>
    <col min="5229" max="5229" width="14.44140625" style="85" bestFit="1" customWidth="1"/>
    <col min="5230" max="5230" width="15.33203125" style="85" bestFit="1" customWidth="1"/>
    <col min="5231" max="5231" width="16.109375" style="85" bestFit="1" customWidth="1"/>
    <col min="5232" max="5232" width="16" style="85" bestFit="1" customWidth="1"/>
    <col min="5233" max="5233" width="15.33203125" style="85" bestFit="1" customWidth="1"/>
    <col min="5234" max="5234" width="14.109375" style="85" bestFit="1" customWidth="1"/>
    <col min="5235" max="5235" width="18.33203125" style="85" bestFit="1" customWidth="1"/>
    <col min="5236" max="5236" width="14.44140625" style="85" bestFit="1" customWidth="1"/>
    <col min="5237" max="5237" width="14" style="85" bestFit="1" customWidth="1"/>
    <col min="5238" max="5238" width="15.33203125" style="85" bestFit="1" customWidth="1"/>
    <col min="5239" max="5239" width="17.44140625" style="85" bestFit="1" customWidth="1"/>
    <col min="5240" max="5240" width="18.109375" style="85" bestFit="1" customWidth="1"/>
    <col min="5241" max="5241" width="18.33203125" style="85" bestFit="1" customWidth="1"/>
    <col min="5242" max="5242" width="17.6640625" style="85" bestFit="1" customWidth="1"/>
    <col min="5243" max="5243" width="17" style="85" bestFit="1" customWidth="1"/>
    <col min="5244" max="5244" width="15.6640625" style="85" bestFit="1" customWidth="1"/>
    <col min="5245" max="5245" width="12.88671875" style="85" bestFit="1" customWidth="1"/>
    <col min="5246" max="5246" width="14.109375" style="85" bestFit="1" customWidth="1"/>
    <col min="5247" max="5247" width="15.44140625" style="85" bestFit="1" customWidth="1"/>
    <col min="5248" max="5248" width="16.44140625" style="85" bestFit="1" customWidth="1"/>
    <col min="5249" max="5249" width="18.88671875" style="85" bestFit="1" customWidth="1"/>
    <col min="5250" max="5250" width="15" style="85" bestFit="1" customWidth="1"/>
    <col min="5251" max="5251" width="19.44140625" style="85" bestFit="1" customWidth="1"/>
    <col min="5252" max="5252" width="20.109375" style="85" bestFit="1" customWidth="1"/>
    <col min="5253" max="5253" width="17.6640625" style="85" bestFit="1" customWidth="1"/>
    <col min="5254" max="5254" width="13.44140625" style="85" bestFit="1" customWidth="1"/>
    <col min="5255" max="5255" width="15.5546875" style="85" bestFit="1" customWidth="1"/>
    <col min="5256" max="5256" width="16.88671875" style="85" bestFit="1" customWidth="1"/>
    <col min="5257" max="5257" width="15.5546875" style="85" bestFit="1" customWidth="1"/>
    <col min="5258" max="5258" width="16.44140625" style="85" bestFit="1" customWidth="1"/>
    <col min="5259" max="5259" width="18.88671875" style="85" bestFit="1" customWidth="1"/>
    <col min="5260" max="5261" width="13.44140625" style="85" bestFit="1" customWidth="1"/>
    <col min="5262" max="5262" width="16.109375" style="85" bestFit="1" customWidth="1"/>
    <col min="5263" max="5264" width="13.44140625" style="85" bestFit="1" customWidth="1"/>
    <col min="5265" max="5265" width="17.109375" style="85" bestFit="1" customWidth="1"/>
    <col min="5266" max="5266" width="14" style="85" bestFit="1" customWidth="1"/>
    <col min="5267" max="5267" width="17.5546875" style="85" bestFit="1" customWidth="1"/>
    <col min="5268" max="5268" width="14.33203125" style="85" bestFit="1" customWidth="1"/>
    <col min="5269" max="5269" width="17.5546875" style="85" bestFit="1" customWidth="1"/>
    <col min="5270" max="5270" width="17.44140625" style="85" bestFit="1" customWidth="1"/>
    <col min="5271" max="5271" width="19.33203125" style="85" bestFit="1" customWidth="1"/>
    <col min="5272" max="5272" width="14.33203125" style="85" bestFit="1" customWidth="1"/>
    <col min="5273" max="5273" width="18" style="85" bestFit="1" customWidth="1"/>
    <col min="5274" max="5274" width="17.88671875" style="85" bestFit="1" customWidth="1"/>
    <col min="5275" max="5275" width="18.6640625" style="85" bestFit="1" customWidth="1"/>
    <col min="5276" max="5276" width="15.109375" style="85" bestFit="1" customWidth="1"/>
    <col min="5277" max="5277" width="19.5546875" style="85" bestFit="1" customWidth="1"/>
    <col min="5278" max="5278" width="19.109375" style="85" bestFit="1" customWidth="1"/>
    <col min="5279" max="5279" width="19" style="85" bestFit="1" customWidth="1"/>
    <col min="5280" max="5280" width="14.6640625" style="85" bestFit="1" customWidth="1"/>
    <col min="5281" max="5281" width="15" style="85" bestFit="1" customWidth="1"/>
    <col min="5282" max="5282" width="15.6640625" style="85" bestFit="1" customWidth="1"/>
    <col min="5283" max="5283" width="13" style="85" bestFit="1" customWidth="1"/>
    <col min="5284" max="5284" width="17" style="85" bestFit="1" customWidth="1"/>
    <col min="5285" max="5285" width="15.5546875" style="85" bestFit="1" customWidth="1"/>
    <col min="5286" max="5286" width="13" style="85" bestFit="1" customWidth="1"/>
    <col min="5287" max="5287" width="13.44140625" style="85" bestFit="1" customWidth="1"/>
    <col min="5288" max="5288" width="13.33203125" style="85" bestFit="1" customWidth="1"/>
    <col min="5289" max="5289" width="13.44140625" style="85" bestFit="1" customWidth="1"/>
    <col min="5290" max="5290" width="15.5546875" style="85" bestFit="1" customWidth="1"/>
    <col min="5291" max="5291" width="13" style="85" bestFit="1" customWidth="1"/>
    <col min="5292" max="5292" width="13.44140625" style="85" bestFit="1" customWidth="1"/>
    <col min="5293" max="5293" width="13" style="85" bestFit="1" customWidth="1"/>
    <col min="5294" max="5294" width="16.109375" style="85" bestFit="1" customWidth="1"/>
    <col min="5295" max="5295" width="17.44140625" style="85" bestFit="1" customWidth="1"/>
    <col min="5296" max="5296" width="16" style="85" bestFit="1" customWidth="1"/>
    <col min="5297" max="5297" width="13.88671875" style="85" bestFit="1" customWidth="1"/>
    <col min="5298" max="5298" width="16.33203125" style="85" bestFit="1" customWidth="1"/>
    <col min="5299" max="5299" width="14.33203125" style="85" bestFit="1" customWidth="1"/>
    <col min="5300" max="5300" width="17.88671875" style="85" bestFit="1" customWidth="1"/>
    <col min="5301" max="5301" width="15.5546875" style="85" bestFit="1" customWidth="1"/>
    <col min="5302" max="5302" width="18.6640625" style="85" bestFit="1" customWidth="1"/>
    <col min="5303" max="5303" width="16" style="85" bestFit="1" customWidth="1"/>
    <col min="5304" max="5304" width="16.109375" style="85" bestFit="1" customWidth="1"/>
    <col min="5305" max="5305" width="15" style="85" bestFit="1" customWidth="1"/>
    <col min="5306" max="5306" width="18.33203125" style="85" bestFit="1" customWidth="1"/>
    <col min="5307" max="5307" width="16.88671875" style="85" bestFit="1" customWidth="1"/>
    <col min="5308" max="5308" width="14.109375" style="85" bestFit="1" customWidth="1"/>
    <col min="5309" max="5309" width="14.6640625" style="85" bestFit="1" customWidth="1"/>
    <col min="5310" max="5310" width="14.33203125" style="85" bestFit="1" customWidth="1"/>
    <col min="5311" max="5311" width="13.44140625" style="85" bestFit="1" customWidth="1"/>
    <col min="5312" max="5312" width="18" style="85" bestFit="1" customWidth="1"/>
    <col min="5313" max="5313" width="14.5546875" style="85" bestFit="1" customWidth="1"/>
    <col min="5314" max="5314" width="13.44140625" style="85" bestFit="1" customWidth="1"/>
    <col min="5315" max="5315" width="17.44140625" style="85" bestFit="1" customWidth="1"/>
    <col min="5316" max="5316" width="18.109375" style="85" bestFit="1" customWidth="1"/>
    <col min="5317" max="5318" width="13" style="85" bestFit="1" customWidth="1"/>
    <col min="5319" max="5319" width="15.5546875" style="85" bestFit="1" customWidth="1"/>
    <col min="5320" max="5320" width="13" style="85" bestFit="1" customWidth="1"/>
    <col min="5321" max="5321" width="13.44140625" style="85" bestFit="1" customWidth="1"/>
    <col min="5322" max="5322" width="15.109375" style="85" bestFit="1" customWidth="1"/>
    <col min="5323" max="5323" width="13" style="85" bestFit="1" customWidth="1"/>
    <col min="5324" max="5324" width="15.44140625" style="85" bestFit="1" customWidth="1"/>
    <col min="5325" max="5325" width="15" style="85" bestFit="1" customWidth="1"/>
    <col min="5326" max="5326" width="14.33203125" style="85" bestFit="1" customWidth="1"/>
    <col min="5327" max="5329" width="13" style="85" bestFit="1" customWidth="1"/>
    <col min="5330" max="5330" width="15.109375" style="85" bestFit="1" customWidth="1"/>
    <col min="5331" max="5331" width="13" style="85" bestFit="1" customWidth="1"/>
    <col min="5332" max="5332" width="14.5546875" style="85" bestFit="1" customWidth="1"/>
    <col min="5333" max="5333" width="17.33203125" style="85" bestFit="1" customWidth="1"/>
    <col min="5334" max="5334" width="13.88671875" style="85" bestFit="1" customWidth="1"/>
    <col min="5335" max="5335" width="13" style="85" bestFit="1" customWidth="1"/>
    <col min="5336" max="5336" width="15.6640625" style="85" bestFit="1" customWidth="1"/>
    <col min="5337" max="5337" width="13" style="85" bestFit="1" customWidth="1"/>
    <col min="5338" max="5338" width="14.5546875" style="85" bestFit="1" customWidth="1"/>
    <col min="5339" max="5339" width="17.33203125" style="85" bestFit="1" customWidth="1"/>
    <col min="5340" max="5340" width="17.109375" style="85" bestFit="1" customWidth="1"/>
    <col min="5341" max="5341" width="18" style="85" bestFit="1" customWidth="1"/>
    <col min="5342" max="5343" width="14.5546875" style="85" bestFit="1" customWidth="1"/>
    <col min="5344" max="5344" width="13" style="85" bestFit="1" customWidth="1"/>
    <col min="5345" max="5345" width="14.33203125" style="85" bestFit="1" customWidth="1"/>
    <col min="5346" max="5346" width="16.5546875" style="85" bestFit="1" customWidth="1"/>
    <col min="5347" max="5348" width="13" style="85" bestFit="1" customWidth="1"/>
    <col min="5349" max="5349" width="17.88671875" style="85" bestFit="1" customWidth="1"/>
    <col min="5350" max="5350" width="15.6640625" style="85" bestFit="1" customWidth="1"/>
    <col min="5351" max="5351" width="14.109375" style="85" bestFit="1" customWidth="1"/>
    <col min="5352" max="5352" width="15.109375" style="85" bestFit="1" customWidth="1"/>
    <col min="5353" max="5353" width="18.109375" style="85" bestFit="1" customWidth="1"/>
    <col min="5354" max="5354" width="16.88671875" style="85" bestFit="1" customWidth="1"/>
    <col min="5355" max="5355" width="13" style="85" bestFit="1" customWidth="1"/>
    <col min="5356" max="5356" width="17.6640625" style="85" bestFit="1" customWidth="1"/>
    <col min="5357" max="5357" width="12.5546875" style="85" bestFit="1" customWidth="1"/>
    <col min="5358" max="5358" width="18.88671875" style="85" bestFit="1" customWidth="1"/>
    <col min="5359" max="5359" width="19.109375" style="85" bestFit="1" customWidth="1"/>
    <col min="5360" max="5360" width="18.5546875" style="85" bestFit="1" customWidth="1"/>
    <col min="5361" max="5361" width="15.88671875" style="85" bestFit="1" customWidth="1"/>
    <col min="5362" max="5362" width="18.33203125" style="85" bestFit="1" customWidth="1"/>
    <col min="5363" max="5363" width="17" style="85" bestFit="1" customWidth="1"/>
    <col min="5364" max="5364" width="18" style="85" bestFit="1" customWidth="1"/>
    <col min="5365" max="5365" width="13" style="85" bestFit="1" customWidth="1"/>
    <col min="5366" max="5366" width="13.33203125" style="85" bestFit="1" customWidth="1"/>
    <col min="5367" max="5367" width="16" style="85" bestFit="1" customWidth="1"/>
    <col min="5368" max="5369" width="18.33203125" style="85" bestFit="1" customWidth="1"/>
    <col min="5370" max="5370" width="18.5546875" style="85" bestFit="1" customWidth="1"/>
    <col min="5371" max="5371" width="13.44140625" style="85" bestFit="1" customWidth="1"/>
    <col min="5372" max="5372" width="17.44140625" style="85" bestFit="1" customWidth="1"/>
    <col min="5373" max="5373" width="18" style="85" bestFit="1" customWidth="1"/>
    <col min="5374" max="5374" width="19.109375" style="85" bestFit="1" customWidth="1"/>
    <col min="5375" max="5375" width="17.33203125" style="85" bestFit="1" customWidth="1"/>
    <col min="5376" max="5376" width="14.6640625" style="85"/>
    <col min="5377" max="5377" width="2.6640625" style="85" customWidth="1"/>
    <col min="5378" max="5378" width="1.109375" style="85" customWidth="1"/>
    <col min="5379" max="5379" width="24.44140625" style="85" customWidth="1"/>
    <col min="5380" max="5380" width="13.109375" style="85" customWidth="1"/>
    <col min="5381" max="5381" width="7.5546875" style="85" customWidth="1"/>
    <col min="5382" max="5382" width="16.44140625" style="85" customWidth="1"/>
    <col min="5383" max="5383" width="39.33203125" style="85" customWidth="1"/>
    <col min="5384" max="5384" width="19.109375" style="85" customWidth="1"/>
    <col min="5385" max="5385" width="35.109375" style="85" customWidth="1"/>
    <col min="5386" max="5386" width="32.88671875" style="85" customWidth="1"/>
    <col min="5387" max="5387" width="17.44140625" style="85" customWidth="1"/>
    <col min="5388" max="5388" width="11.88671875" style="85" customWidth="1"/>
    <col min="5389" max="5389" width="12" style="85" customWidth="1"/>
    <col min="5390" max="5390" width="17.44140625" style="85" customWidth="1"/>
    <col min="5391" max="5392" width="11.88671875" style="85" customWidth="1"/>
    <col min="5393" max="5393" width="12" style="85" customWidth="1"/>
    <col min="5394" max="5395" width="11.88671875" style="85" customWidth="1"/>
    <col min="5396" max="5396" width="12.5546875" style="85" customWidth="1"/>
    <col min="5397" max="5397" width="11.88671875" style="85" customWidth="1"/>
    <col min="5398" max="5398" width="12.5546875" style="85" customWidth="1"/>
    <col min="5399" max="5400" width="12.6640625" style="85" customWidth="1"/>
    <col min="5401" max="5401" width="31.6640625" style="85" customWidth="1"/>
    <col min="5402" max="5402" width="36.44140625" style="85" customWidth="1"/>
    <col min="5403" max="5403" width="33.5546875" style="85" customWidth="1"/>
    <col min="5404" max="5404" width="39.33203125" style="85" customWidth="1"/>
    <col min="5405" max="5405" width="35.6640625" style="85" customWidth="1"/>
    <col min="5406" max="5406" width="35.88671875" style="85" customWidth="1"/>
    <col min="5407" max="5407" width="34" style="85" customWidth="1"/>
    <col min="5408" max="5408" width="12.6640625" style="85" customWidth="1"/>
    <col min="5409" max="5409" width="31.6640625" style="85" bestFit="1" customWidth="1"/>
    <col min="5410" max="5410" width="36.44140625" style="85" bestFit="1" customWidth="1"/>
    <col min="5411" max="5411" width="33.5546875" style="85" bestFit="1" customWidth="1"/>
    <col min="5412" max="5412" width="39.33203125" style="85" bestFit="1" customWidth="1"/>
    <col min="5413" max="5413" width="35.6640625" style="85" bestFit="1" customWidth="1"/>
    <col min="5414" max="5414" width="35.88671875" style="85" bestFit="1" customWidth="1"/>
    <col min="5415" max="5415" width="34" style="85" bestFit="1" customWidth="1"/>
    <col min="5416" max="5416" width="12.6640625" style="85" customWidth="1"/>
    <col min="5417" max="5417" width="31.6640625" style="85" bestFit="1" customWidth="1"/>
    <col min="5418" max="5418" width="36.44140625" style="85" bestFit="1" customWidth="1"/>
    <col min="5419" max="5419" width="33.5546875" style="85" bestFit="1" customWidth="1"/>
    <col min="5420" max="5420" width="39.33203125" style="85" bestFit="1" customWidth="1"/>
    <col min="5421" max="5421" width="35.6640625" style="85" bestFit="1" customWidth="1"/>
    <col min="5422" max="5422" width="35.88671875" style="85" bestFit="1" customWidth="1"/>
    <col min="5423" max="5423" width="34" style="85" bestFit="1" customWidth="1"/>
    <col min="5424" max="5424" width="12.6640625" style="85" customWidth="1"/>
    <col min="5425" max="5425" width="13.5546875" style="85" customWidth="1"/>
    <col min="5426" max="5426" width="31.6640625" style="85" bestFit="1" customWidth="1"/>
    <col min="5427" max="5427" width="36.44140625" style="85" bestFit="1" customWidth="1"/>
    <col min="5428" max="5428" width="33.5546875" style="85" bestFit="1" customWidth="1"/>
    <col min="5429" max="5429" width="39.33203125" style="85" bestFit="1" customWidth="1"/>
    <col min="5430" max="5430" width="35.6640625" style="85" bestFit="1" customWidth="1"/>
    <col min="5431" max="5431" width="35.88671875" style="85" bestFit="1" customWidth="1"/>
    <col min="5432" max="5432" width="34" style="85" bestFit="1" customWidth="1"/>
    <col min="5433" max="5433" width="12.6640625" style="85" customWidth="1"/>
    <col min="5434" max="5434" width="31.6640625" style="85" bestFit="1" customWidth="1"/>
    <col min="5435" max="5435" width="36.44140625" style="85" bestFit="1" customWidth="1"/>
    <col min="5436" max="5436" width="33.5546875" style="85" bestFit="1" customWidth="1"/>
    <col min="5437" max="5437" width="39.33203125" style="85" bestFit="1" customWidth="1"/>
    <col min="5438" max="5438" width="35.6640625" style="85" bestFit="1" customWidth="1"/>
    <col min="5439" max="5439" width="35.88671875" style="85" bestFit="1" customWidth="1"/>
    <col min="5440" max="5440" width="34" style="85" bestFit="1" customWidth="1"/>
    <col min="5441" max="5441" width="12.6640625" style="85" customWidth="1"/>
    <col min="5442" max="5442" width="31.6640625" style="85" bestFit="1" customWidth="1"/>
    <col min="5443" max="5443" width="36.44140625" style="85" bestFit="1" customWidth="1"/>
    <col min="5444" max="5444" width="33.5546875" style="85" bestFit="1" customWidth="1"/>
    <col min="5445" max="5445" width="39.33203125" style="85" bestFit="1" customWidth="1"/>
    <col min="5446" max="5446" width="35.6640625" style="85" bestFit="1" customWidth="1"/>
    <col min="5447" max="5447" width="35.88671875" style="85" bestFit="1" customWidth="1"/>
    <col min="5448" max="5448" width="34" style="85" bestFit="1" customWidth="1"/>
    <col min="5449" max="5450" width="12.6640625" style="85" customWidth="1"/>
    <col min="5451" max="5451" width="17" style="85" bestFit="1" customWidth="1"/>
    <col min="5452" max="5452" width="16.109375" style="85" bestFit="1" customWidth="1"/>
    <col min="5453" max="5454" width="16.44140625" style="85" bestFit="1" customWidth="1"/>
    <col min="5455" max="5455" width="20" style="85" bestFit="1" customWidth="1"/>
    <col min="5456" max="5456" width="20.109375" style="85" bestFit="1" customWidth="1"/>
    <col min="5457" max="5457" width="18.109375" style="85" bestFit="1" customWidth="1"/>
    <col min="5458" max="5458" width="18.33203125" style="85" bestFit="1" customWidth="1"/>
    <col min="5459" max="5459" width="18.109375" style="85" bestFit="1" customWidth="1"/>
    <col min="5460" max="5460" width="13" style="85" bestFit="1" customWidth="1"/>
    <col min="5461" max="5461" width="15.44140625" style="85" bestFit="1" customWidth="1"/>
    <col min="5462" max="5462" width="15.6640625" style="85" bestFit="1" customWidth="1"/>
    <col min="5463" max="5463" width="19.6640625" style="85" bestFit="1" customWidth="1"/>
    <col min="5464" max="5464" width="16.44140625" style="85" bestFit="1" customWidth="1"/>
    <col min="5465" max="5465" width="17.5546875" style="85" bestFit="1" customWidth="1"/>
    <col min="5466" max="5466" width="15.88671875" style="85" bestFit="1" customWidth="1"/>
    <col min="5467" max="5467" width="17" style="85" bestFit="1" customWidth="1"/>
    <col min="5468" max="5468" width="18.5546875" style="85" bestFit="1" customWidth="1"/>
    <col min="5469" max="5469" width="19.109375" style="85" bestFit="1" customWidth="1"/>
    <col min="5470" max="5470" width="17.44140625" style="85" bestFit="1" customWidth="1"/>
    <col min="5471" max="5471" width="19.44140625" style="85" bestFit="1" customWidth="1"/>
    <col min="5472" max="5472" width="20.109375" style="85" bestFit="1" customWidth="1"/>
    <col min="5473" max="5473" width="20.33203125" style="85" bestFit="1" customWidth="1"/>
    <col min="5474" max="5474" width="20.6640625" style="85" bestFit="1" customWidth="1"/>
    <col min="5475" max="5475" width="19.88671875" style="85" bestFit="1" customWidth="1"/>
    <col min="5476" max="5476" width="17.88671875" style="85" bestFit="1" customWidth="1"/>
    <col min="5477" max="5477" width="13.33203125" style="85" bestFit="1" customWidth="1"/>
    <col min="5478" max="5478" width="19.44140625" style="85" bestFit="1" customWidth="1"/>
    <col min="5479" max="5479" width="15.6640625" style="85" bestFit="1" customWidth="1"/>
    <col min="5480" max="5480" width="18.88671875" style="85" bestFit="1" customWidth="1"/>
    <col min="5481" max="5481" width="18.5546875" style="85" bestFit="1" customWidth="1"/>
    <col min="5482" max="5482" width="14.33203125" style="85" bestFit="1" customWidth="1"/>
    <col min="5483" max="5483" width="15.33203125" style="85" bestFit="1" customWidth="1"/>
    <col min="5484" max="5484" width="16.5546875" style="85" bestFit="1" customWidth="1"/>
    <col min="5485" max="5485" width="14.44140625" style="85" bestFit="1" customWidth="1"/>
    <col min="5486" max="5486" width="15.33203125" style="85" bestFit="1" customWidth="1"/>
    <col min="5487" max="5487" width="16.109375" style="85" bestFit="1" customWidth="1"/>
    <col min="5488" max="5488" width="16" style="85" bestFit="1" customWidth="1"/>
    <col min="5489" max="5489" width="15.33203125" style="85" bestFit="1" customWidth="1"/>
    <col min="5490" max="5490" width="14.109375" style="85" bestFit="1" customWidth="1"/>
    <col min="5491" max="5491" width="18.33203125" style="85" bestFit="1" customWidth="1"/>
    <col min="5492" max="5492" width="14.44140625" style="85" bestFit="1" customWidth="1"/>
    <col min="5493" max="5493" width="14" style="85" bestFit="1" customWidth="1"/>
    <col min="5494" max="5494" width="15.33203125" style="85" bestFit="1" customWidth="1"/>
    <col min="5495" max="5495" width="17.44140625" style="85" bestFit="1" customWidth="1"/>
    <col min="5496" max="5496" width="18.109375" style="85" bestFit="1" customWidth="1"/>
    <col min="5497" max="5497" width="18.33203125" style="85" bestFit="1" customWidth="1"/>
    <col min="5498" max="5498" width="17.6640625" style="85" bestFit="1" customWidth="1"/>
    <col min="5499" max="5499" width="17" style="85" bestFit="1" customWidth="1"/>
    <col min="5500" max="5500" width="15.6640625" style="85" bestFit="1" customWidth="1"/>
    <col min="5501" max="5501" width="12.88671875" style="85" bestFit="1" customWidth="1"/>
    <col min="5502" max="5502" width="14.109375" style="85" bestFit="1" customWidth="1"/>
    <col min="5503" max="5503" width="15.44140625" style="85" bestFit="1" customWidth="1"/>
    <col min="5504" max="5504" width="16.44140625" style="85" bestFit="1" customWidth="1"/>
    <col min="5505" max="5505" width="18.88671875" style="85" bestFit="1" customWidth="1"/>
    <col min="5506" max="5506" width="15" style="85" bestFit="1" customWidth="1"/>
    <col min="5507" max="5507" width="19.44140625" style="85" bestFit="1" customWidth="1"/>
    <col min="5508" max="5508" width="20.109375" style="85" bestFit="1" customWidth="1"/>
    <col min="5509" max="5509" width="17.6640625" style="85" bestFit="1" customWidth="1"/>
    <col min="5510" max="5510" width="13.44140625" style="85" bestFit="1" customWidth="1"/>
    <col min="5511" max="5511" width="15.5546875" style="85" bestFit="1" customWidth="1"/>
    <col min="5512" max="5512" width="16.88671875" style="85" bestFit="1" customWidth="1"/>
    <col min="5513" max="5513" width="15.5546875" style="85" bestFit="1" customWidth="1"/>
    <col min="5514" max="5514" width="16.44140625" style="85" bestFit="1" customWidth="1"/>
    <col min="5515" max="5515" width="18.88671875" style="85" bestFit="1" customWidth="1"/>
    <col min="5516" max="5517" width="13.44140625" style="85" bestFit="1" customWidth="1"/>
    <col min="5518" max="5518" width="16.109375" style="85" bestFit="1" customWidth="1"/>
    <col min="5519" max="5520" width="13.44140625" style="85" bestFit="1" customWidth="1"/>
    <col min="5521" max="5521" width="17.109375" style="85" bestFit="1" customWidth="1"/>
    <col min="5522" max="5522" width="14" style="85" bestFit="1" customWidth="1"/>
    <col min="5523" max="5523" width="17.5546875" style="85" bestFit="1" customWidth="1"/>
    <col min="5524" max="5524" width="14.33203125" style="85" bestFit="1" customWidth="1"/>
    <col min="5525" max="5525" width="17.5546875" style="85" bestFit="1" customWidth="1"/>
    <col min="5526" max="5526" width="17.44140625" style="85" bestFit="1" customWidth="1"/>
    <col min="5527" max="5527" width="19.33203125" style="85" bestFit="1" customWidth="1"/>
    <col min="5528" max="5528" width="14.33203125" style="85" bestFit="1" customWidth="1"/>
    <col min="5529" max="5529" width="18" style="85" bestFit="1" customWidth="1"/>
    <col min="5530" max="5530" width="17.88671875" style="85" bestFit="1" customWidth="1"/>
    <col min="5531" max="5531" width="18.6640625" style="85" bestFit="1" customWidth="1"/>
    <col min="5532" max="5532" width="15.109375" style="85" bestFit="1" customWidth="1"/>
    <col min="5533" max="5533" width="19.5546875" style="85" bestFit="1" customWidth="1"/>
    <col min="5534" max="5534" width="19.109375" style="85" bestFit="1" customWidth="1"/>
    <col min="5535" max="5535" width="19" style="85" bestFit="1" customWidth="1"/>
    <col min="5536" max="5536" width="14.6640625" style="85" bestFit="1" customWidth="1"/>
    <col min="5537" max="5537" width="15" style="85" bestFit="1" customWidth="1"/>
    <col min="5538" max="5538" width="15.6640625" style="85" bestFit="1" customWidth="1"/>
    <col min="5539" max="5539" width="13" style="85" bestFit="1" customWidth="1"/>
    <col min="5540" max="5540" width="17" style="85" bestFit="1" customWidth="1"/>
    <col min="5541" max="5541" width="15.5546875" style="85" bestFit="1" customWidth="1"/>
    <col min="5542" max="5542" width="13" style="85" bestFit="1" customWidth="1"/>
    <col min="5543" max="5543" width="13.44140625" style="85" bestFit="1" customWidth="1"/>
    <col min="5544" max="5544" width="13.33203125" style="85" bestFit="1" customWidth="1"/>
    <col min="5545" max="5545" width="13.44140625" style="85" bestFit="1" customWidth="1"/>
    <col min="5546" max="5546" width="15.5546875" style="85" bestFit="1" customWidth="1"/>
    <col min="5547" max="5547" width="13" style="85" bestFit="1" customWidth="1"/>
    <col min="5548" max="5548" width="13.44140625" style="85" bestFit="1" customWidth="1"/>
    <col min="5549" max="5549" width="13" style="85" bestFit="1" customWidth="1"/>
    <col min="5550" max="5550" width="16.109375" style="85" bestFit="1" customWidth="1"/>
    <col min="5551" max="5551" width="17.44140625" style="85" bestFit="1" customWidth="1"/>
    <col min="5552" max="5552" width="16" style="85" bestFit="1" customWidth="1"/>
    <col min="5553" max="5553" width="13.88671875" style="85" bestFit="1" customWidth="1"/>
    <col min="5554" max="5554" width="16.33203125" style="85" bestFit="1" customWidth="1"/>
    <col min="5555" max="5555" width="14.33203125" style="85" bestFit="1" customWidth="1"/>
    <col min="5556" max="5556" width="17.88671875" style="85" bestFit="1" customWidth="1"/>
    <col min="5557" max="5557" width="15.5546875" style="85" bestFit="1" customWidth="1"/>
    <col min="5558" max="5558" width="18.6640625" style="85" bestFit="1" customWidth="1"/>
    <col min="5559" max="5559" width="16" style="85" bestFit="1" customWidth="1"/>
    <col min="5560" max="5560" width="16.109375" style="85" bestFit="1" customWidth="1"/>
    <col min="5561" max="5561" width="15" style="85" bestFit="1" customWidth="1"/>
    <col min="5562" max="5562" width="18.33203125" style="85" bestFit="1" customWidth="1"/>
    <col min="5563" max="5563" width="16.88671875" style="85" bestFit="1" customWidth="1"/>
    <col min="5564" max="5564" width="14.109375" style="85" bestFit="1" customWidth="1"/>
    <col min="5565" max="5565" width="14.6640625" style="85" bestFit="1" customWidth="1"/>
    <col min="5566" max="5566" width="14.33203125" style="85" bestFit="1" customWidth="1"/>
    <col min="5567" max="5567" width="13.44140625" style="85" bestFit="1" customWidth="1"/>
    <col min="5568" max="5568" width="18" style="85" bestFit="1" customWidth="1"/>
    <col min="5569" max="5569" width="14.5546875" style="85" bestFit="1" customWidth="1"/>
    <col min="5570" max="5570" width="13.44140625" style="85" bestFit="1" customWidth="1"/>
    <col min="5571" max="5571" width="17.44140625" style="85" bestFit="1" customWidth="1"/>
    <col min="5572" max="5572" width="18.109375" style="85" bestFit="1" customWidth="1"/>
    <col min="5573" max="5574" width="13" style="85" bestFit="1" customWidth="1"/>
    <col min="5575" max="5575" width="15.5546875" style="85" bestFit="1" customWidth="1"/>
    <col min="5576" max="5576" width="13" style="85" bestFit="1" customWidth="1"/>
    <col min="5577" max="5577" width="13.44140625" style="85" bestFit="1" customWidth="1"/>
    <col min="5578" max="5578" width="15.109375" style="85" bestFit="1" customWidth="1"/>
    <col min="5579" max="5579" width="13" style="85" bestFit="1" customWidth="1"/>
    <col min="5580" max="5580" width="15.44140625" style="85" bestFit="1" customWidth="1"/>
    <col min="5581" max="5581" width="15" style="85" bestFit="1" customWidth="1"/>
    <col min="5582" max="5582" width="14.33203125" style="85" bestFit="1" customWidth="1"/>
    <col min="5583" max="5585" width="13" style="85" bestFit="1" customWidth="1"/>
    <col min="5586" max="5586" width="15.109375" style="85" bestFit="1" customWidth="1"/>
    <col min="5587" max="5587" width="13" style="85" bestFit="1" customWidth="1"/>
    <col min="5588" max="5588" width="14.5546875" style="85" bestFit="1" customWidth="1"/>
    <col min="5589" max="5589" width="17.33203125" style="85" bestFit="1" customWidth="1"/>
    <col min="5590" max="5590" width="13.88671875" style="85" bestFit="1" customWidth="1"/>
    <col min="5591" max="5591" width="13" style="85" bestFit="1" customWidth="1"/>
    <col min="5592" max="5592" width="15.6640625" style="85" bestFit="1" customWidth="1"/>
    <col min="5593" max="5593" width="13" style="85" bestFit="1" customWidth="1"/>
    <col min="5594" max="5594" width="14.5546875" style="85" bestFit="1" customWidth="1"/>
    <col min="5595" max="5595" width="17.33203125" style="85" bestFit="1" customWidth="1"/>
    <col min="5596" max="5596" width="17.109375" style="85" bestFit="1" customWidth="1"/>
    <col min="5597" max="5597" width="18" style="85" bestFit="1" customWidth="1"/>
    <col min="5598" max="5599" width="14.5546875" style="85" bestFit="1" customWidth="1"/>
    <col min="5600" max="5600" width="13" style="85" bestFit="1" customWidth="1"/>
    <col min="5601" max="5601" width="14.33203125" style="85" bestFit="1" customWidth="1"/>
    <col min="5602" max="5602" width="16.5546875" style="85" bestFit="1" customWidth="1"/>
    <col min="5603" max="5604" width="13" style="85" bestFit="1" customWidth="1"/>
    <col min="5605" max="5605" width="17.88671875" style="85" bestFit="1" customWidth="1"/>
    <col min="5606" max="5606" width="15.6640625" style="85" bestFit="1" customWidth="1"/>
    <col min="5607" max="5607" width="14.109375" style="85" bestFit="1" customWidth="1"/>
    <col min="5608" max="5608" width="15.109375" style="85" bestFit="1" customWidth="1"/>
    <col min="5609" max="5609" width="18.109375" style="85" bestFit="1" customWidth="1"/>
    <col min="5610" max="5610" width="16.88671875" style="85" bestFit="1" customWidth="1"/>
    <col min="5611" max="5611" width="13" style="85" bestFit="1" customWidth="1"/>
    <col min="5612" max="5612" width="17.6640625" style="85" bestFit="1" customWidth="1"/>
    <col min="5613" max="5613" width="12.5546875" style="85" bestFit="1" customWidth="1"/>
    <col min="5614" max="5614" width="18.88671875" style="85" bestFit="1" customWidth="1"/>
    <col min="5615" max="5615" width="19.109375" style="85" bestFit="1" customWidth="1"/>
    <col min="5616" max="5616" width="18.5546875" style="85" bestFit="1" customWidth="1"/>
    <col min="5617" max="5617" width="15.88671875" style="85" bestFit="1" customWidth="1"/>
    <col min="5618" max="5618" width="18.33203125" style="85" bestFit="1" customWidth="1"/>
    <col min="5619" max="5619" width="17" style="85" bestFit="1" customWidth="1"/>
    <col min="5620" max="5620" width="18" style="85" bestFit="1" customWidth="1"/>
    <col min="5621" max="5621" width="13" style="85" bestFit="1" customWidth="1"/>
    <col min="5622" max="5622" width="13.33203125" style="85" bestFit="1" customWidth="1"/>
    <col min="5623" max="5623" width="16" style="85" bestFit="1" customWidth="1"/>
    <col min="5624" max="5625" width="18.33203125" style="85" bestFit="1" customWidth="1"/>
    <col min="5626" max="5626" width="18.5546875" style="85" bestFit="1" customWidth="1"/>
    <col min="5627" max="5627" width="13.44140625" style="85" bestFit="1" customWidth="1"/>
    <col min="5628" max="5628" width="17.44140625" style="85" bestFit="1" customWidth="1"/>
    <col min="5629" max="5629" width="18" style="85" bestFit="1" customWidth="1"/>
    <col min="5630" max="5630" width="19.109375" style="85" bestFit="1" customWidth="1"/>
    <col min="5631" max="5631" width="17.33203125" style="85" bestFit="1" customWidth="1"/>
    <col min="5632" max="5632" width="14.6640625" style="85"/>
    <col min="5633" max="5633" width="2.6640625" style="85" customWidth="1"/>
    <col min="5634" max="5634" width="1.109375" style="85" customWidth="1"/>
    <col min="5635" max="5635" width="24.44140625" style="85" customWidth="1"/>
    <col min="5636" max="5636" width="13.109375" style="85" customWidth="1"/>
    <col min="5637" max="5637" width="7.5546875" style="85" customWidth="1"/>
    <col min="5638" max="5638" width="16.44140625" style="85" customWidth="1"/>
    <col min="5639" max="5639" width="39.33203125" style="85" customWidth="1"/>
    <col min="5640" max="5640" width="19.109375" style="85" customWidth="1"/>
    <col min="5641" max="5641" width="35.109375" style="85" customWidth="1"/>
    <col min="5642" max="5642" width="32.88671875" style="85" customWidth="1"/>
    <col min="5643" max="5643" width="17.44140625" style="85" customWidth="1"/>
    <col min="5644" max="5644" width="11.88671875" style="85" customWidth="1"/>
    <col min="5645" max="5645" width="12" style="85" customWidth="1"/>
    <col min="5646" max="5646" width="17.44140625" style="85" customWidth="1"/>
    <col min="5647" max="5648" width="11.88671875" style="85" customWidth="1"/>
    <col min="5649" max="5649" width="12" style="85" customWidth="1"/>
    <col min="5650" max="5651" width="11.88671875" style="85" customWidth="1"/>
    <col min="5652" max="5652" width="12.5546875" style="85" customWidth="1"/>
    <col min="5653" max="5653" width="11.88671875" style="85" customWidth="1"/>
    <col min="5654" max="5654" width="12.5546875" style="85" customWidth="1"/>
    <col min="5655" max="5656" width="12.6640625" style="85" customWidth="1"/>
    <col min="5657" max="5657" width="31.6640625" style="85" customWidth="1"/>
    <col min="5658" max="5658" width="36.44140625" style="85" customWidth="1"/>
    <col min="5659" max="5659" width="33.5546875" style="85" customWidth="1"/>
    <col min="5660" max="5660" width="39.33203125" style="85" customWidth="1"/>
    <col min="5661" max="5661" width="35.6640625" style="85" customWidth="1"/>
    <col min="5662" max="5662" width="35.88671875" style="85" customWidth="1"/>
    <col min="5663" max="5663" width="34" style="85" customWidth="1"/>
    <col min="5664" max="5664" width="12.6640625" style="85" customWidth="1"/>
    <col min="5665" max="5665" width="31.6640625" style="85" bestFit="1" customWidth="1"/>
    <col min="5666" max="5666" width="36.44140625" style="85" bestFit="1" customWidth="1"/>
    <col min="5667" max="5667" width="33.5546875" style="85" bestFit="1" customWidth="1"/>
    <col min="5668" max="5668" width="39.33203125" style="85" bestFit="1" customWidth="1"/>
    <col min="5669" max="5669" width="35.6640625" style="85" bestFit="1" customWidth="1"/>
    <col min="5670" max="5670" width="35.88671875" style="85" bestFit="1" customWidth="1"/>
    <col min="5671" max="5671" width="34" style="85" bestFit="1" customWidth="1"/>
    <col min="5672" max="5672" width="12.6640625" style="85" customWidth="1"/>
    <col min="5673" max="5673" width="31.6640625" style="85" bestFit="1" customWidth="1"/>
    <col min="5674" max="5674" width="36.44140625" style="85" bestFit="1" customWidth="1"/>
    <col min="5675" max="5675" width="33.5546875" style="85" bestFit="1" customWidth="1"/>
    <col min="5676" max="5676" width="39.33203125" style="85" bestFit="1" customWidth="1"/>
    <col min="5677" max="5677" width="35.6640625" style="85" bestFit="1" customWidth="1"/>
    <col min="5678" max="5678" width="35.88671875" style="85" bestFit="1" customWidth="1"/>
    <col min="5679" max="5679" width="34" style="85" bestFit="1" customWidth="1"/>
    <col min="5680" max="5680" width="12.6640625" style="85" customWidth="1"/>
    <col min="5681" max="5681" width="13.5546875" style="85" customWidth="1"/>
    <col min="5682" max="5682" width="31.6640625" style="85" bestFit="1" customWidth="1"/>
    <col min="5683" max="5683" width="36.44140625" style="85" bestFit="1" customWidth="1"/>
    <col min="5684" max="5684" width="33.5546875" style="85" bestFit="1" customWidth="1"/>
    <col min="5685" max="5685" width="39.33203125" style="85" bestFit="1" customWidth="1"/>
    <col min="5686" max="5686" width="35.6640625" style="85" bestFit="1" customWidth="1"/>
    <col min="5687" max="5687" width="35.88671875" style="85" bestFit="1" customWidth="1"/>
    <col min="5688" max="5688" width="34" style="85" bestFit="1" customWidth="1"/>
    <col min="5689" max="5689" width="12.6640625" style="85" customWidth="1"/>
    <col min="5690" max="5690" width="31.6640625" style="85" bestFit="1" customWidth="1"/>
    <col min="5691" max="5691" width="36.44140625" style="85" bestFit="1" customWidth="1"/>
    <col min="5692" max="5692" width="33.5546875" style="85" bestFit="1" customWidth="1"/>
    <col min="5693" max="5693" width="39.33203125" style="85" bestFit="1" customWidth="1"/>
    <col min="5694" max="5694" width="35.6640625" style="85" bestFit="1" customWidth="1"/>
    <col min="5695" max="5695" width="35.88671875" style="85" bestFit="1" customWidth="1"/>
    <col min="5696" max="5696" width="34" style="85" bestFit="1" customWidth="1"/>
    <col min="5697" max="5697" width="12.6640625" style="85" customWidth="1"/>
    <col min="5698" max="5698" width="31.6640625" style="85" bestFit="1" customWidth="1"/>
    <col min="5699" max="5699" width="36.44140625" style="85" bestFit="1" customWidth="1"/>
    <col min="5700" max="5700" width="33.5546875" style="85" bestFit="1" customWidth="1"/>
    <col min="5701" max="5701" width="39.33203125" style="85" bestFit="1" customWidth="1"/>
    <col min="5702" max="5702" width="35.6640625" style="85" bestFit="1" customWidth="1"/>
    <col min="5703" max="5703" width="35.88671875" style="85" bestFit="1" customWidth="1"/>
    <col min="5704" max="5704" width="34" style="85" bestFit="1" customWidth="1"/>
    <col min="5705" max="5706" width="12.6640625" style="85" customWidth="1"/>
    <col min="5707" max="5707" width="17" style="85" bestFit="1" customWidth="1"/>
    <col min="5708" max="5708" width="16.109375" style="85" bestFit="1" customWidth="1"/>
    <col min="5709" max="5710" width="16.44140625" style="85" bestFit="1" customWidth="1"/>
    <col min="5711" max="5711" width="20" style="85" bestFit="1" customWidth="1"/>
    <col min="5712" max="5712" width="20.109375" style="85" bestFit="1" customWidth="1"/>
    <col min="5713" max="5713" width="18.109375" style="85" bestFit="1" customWidth="1"/>
    <col min="5714" max="5714" width="18.33203125" style="85" bestFit="1" customWidth="1"/>
    <col min="5715" max="5715" width="18.109375" style="85" bestFit="1" customWidth="1"/>
    <col min="5716" max="5716" width="13" style="85" bestFit="1" customWidth="1"/>
    <col min="5717" max="5717" width="15.44140625" style="85" bestFit="1" customWidth="1"/>
    <col min="5718" max="5718" width="15.6640625" style="85" bestFit="1" customWidth="1"/>
    <col min="5719" max="5719" width="19.6640625" style="85" bestFit="1" customWidth="1"/>
    <col min="5720" max="5720" width="16.44140625" style="85" bestFit="1" customWidth="1"/>
    <col min="5721" max="5721" width="17.5546875" style="85" bestFit="1" customWidth="1"/>
    <col min="5722" max="5722" width="15.88671875" style="85" bestFit="1" customWidth="1"/>
    <col min="5723" max="5723" width="17" style="85" bestFit="1" customWidth="1"/>
    <col min="5724" max="5724" width="18.5546875" style="85" bestFit="1" customWidth="1"/>
    <col min="5725" max="5725" width="19.109375" style="85" bestFit="1" customWidth="1"/>
    <col min="5726" max="5726" width="17.44140625" style="85" bestFit="1" customWidth="1"/>
    <col min="5727" max="5727" width="19.44140625" style="85" bestFit="1" customWidth="1"/>
    <col min="5728" max="5728" width="20.109375" style="85" bestFit="1" customWidth="1"/>
    <col min="5729" max="5729" width="20.33203125" style="85" bestFit="1" customWidth="1"/>
    <col min="5730" max="5730" width="20.6640625" style="85" bestFit="1" customWidth="1"/>
    <col min="5731" max="5731" width="19.88671875" style="85" bestFit="1" customWidth="1"/>
    <col min="5732" max="5732" width="17.88671875" style="85" bestFit="1" customWidth="1"/>
    <col min="5733" max="5733" width="13.33203125" style="85" bestFit="1" customWidth="1"/>
    <col min="5734" max="5734" width="19.44140625" style="85" bestFit="1" customWidth="1"/>
    <col min="5735" max="5735" width="15.6640625" style="85" bestFit="1" customWidth="1"/>
    <col min="5736" max="5736" width="18.88671875" style="85" bestFit="1" customWidth="1"/>
    <col min="5737" max="5737" width="18.5546875" style="85" bestFit="1" customWidth="1"/>
    <col min="5738" max="5738" width="14.33203125" style="85" bestFit="1" customWidth="1"/>
    <col min="5739" max="5739" width="15.33203125" style="85" bestFit="1" customWidth="1"/>
    <col min="5740" max="5740" width="16.5546875" style="85" bestFit="1" customWidth="1"/>
    <col min="5741" max="5741" width="14.44140625" style="85" bestFit="1" customWidth="1"/>
    <col min="5742" max="5742" width="15.33203125" style="85" bestFit="1" customWidth="1"/>
    <col min="5743" max="5743" width="16.109375" style="85" bestFit="1" customWidth="1"/>
    <col min="5744" max="5744" width="16" style="85" bestFit="1" customWidth="1"/>
    <col min="5745" max="5745" width="15.33203125" style="85" bestFit="1" customWidth="1"/>
    <col min="5746" max="5746" width="14.109375" style="85" bestFit="1" customWidth="1"/>
    <col min="5747" max="5747" width="18.33203125" style="85" bestFit="1" customWidth="1"/>
    <col min="5748" max="5748" width="14.44140625" style="85" bestFit="1" customWidth="1"/>
    <col min="5749" max="5749" width="14" style="85" bestFit="1" customWidth="1"/>
    <col min="5750" max="5750" width="15.33203125" style="85" bestFit="1" customWidth="1"/>
    <col min="5751" max="5751" width="17.44140625" style="85" bestFit="1" customWidth="1"/>
    <col min="5752" max="5752" width="18.109375" style="85" bestFit="1" customWidth="1"/>
    <col min="5753" max="5753" width="18.33203125" style="85" bestFit="1" customWidth="1"/>
    <col min="5754" max="5754" width="17.6640625" style="85" bestFit="1" customWidth="1"/>
    <col min="5755" max="5755" width="17" style="85" bestFit="1" customWidth="1"/>
    <col min="5756" max="5756" width="15.6640625" style="85" bestFit="1" customWidth="1"/>
    <col min="5757" max="5757" width="12.88671875" style="85" bestFit="1" customWidth="1"/>
    <col min="5758" max="5758" width="14.109375" style="85" bestFit="1" customWidth="1"/>
    <col min="5759" max="5759" width="15.44140625" style="85" bestFit="1" customWidth="1"/>
    <col min="5760" max="5760" width="16.44140625" style="85" bestFit="1" customWidth="1"/>
    <col min="5761" max="5761" width="18.88671875" style="85" bestFit="1" customWidth="1"/>
    <col min="5762" max="5762" width="15" style="85" bestFit="1" customWidth="1"/>
    <col min="5763" max="5763" width="19.44140625" style="85" bestFit="1" customWidth="1"/>
    <col min="5764" max="5764" width="20.109375" style="85" bestFit="1" customWidth="1"/>
    <col min="5765" max="5765" width="17.6640625" style="85" bestFit="1" customWidth="1"/>
    <col min="5766" max="5766" width="13.44140625" style="85" bestFit="1" customWidth="1"/>
    <col min="5767" max="5767" width="15.5546875" style="85" bestFit="1" customWidth="1"/>
    <col min="5768" max="5768" width="16.88671875" style="85" bestFit="1" customWidth="1"/>
    <col min="5769" max="5769" width="15.5546875" style="85" bestFit="1" customWidth="1"/>
    <col min="5770" max="5770" width="16.44140625" style="85" bestFit="1" customWidth="1"/>
    <col min="5771" max="5771" width="18.88671875" style="85" bestFit="1" customWidth="1"/>
    <col min="5772" max="5773" width="13.44140625" style="85" bestFit="1" customWidth="1"/>
    <col min="5774" max="5774" width="16.109375" style="85" bestFit="1" customWidth="1"/>
    <col min="5775" max="5776" width="13.44140625" style="85" bestFit="1" customWidth="1"/>
    <col min="5777" max="5777" width="17.109375" style="85" bestFit="1" customWidth="1"/>
    <col min="5778" max="5778" width="14" style="85" bestFit="1" customWidth="1"/>
    <col min="5779" max="5779" width="17.5546875" style="85" bestFit="1" customWidth="1"/>
    <col min="5780" max="5780" width="14.33203125" style="85" bestFit="1" customWidth="1"/>
    <col min="5781" max="5781" width="17.5546875" style="85" bestFit="1" customWidth="1"/>
    <col min="5782" max="5782" width="17.44140625" style="85" bestFit="1" customWidth="1"/>
    <col min="5783" max="5783" width="19.33203125" style="85" bestFit="1" customWidth="1"/>
    <col min="5784" max="5784" width="14.33203125" style="85" bestFit="1" customWidth="1"/>
    <col min="5785" max="5785" width="18" style="85" bestFit="1" customWidth="1"/>
    <col min="5786" max="5786" width="17.88671875" style="85" bestFit="1" customWidth="1"/>
    <col min="5787" max="5787" width="18.6640625" style="85" bestFit="1" customWidth="1"/>
    <col min="5788" max="5788" width="15.109375" style="85" bestFit="1" customWidth="1"/>
    <col min="5789" max="5789" width="19.5546875" style="85" bestFit="1" customWidth="1"/>
    <col min="5790" max="5790" width="19.109375" style="85" bestFit="1" customWidth="1"/>
    <col min="5791" max="5791" width="19" style="85" bestFit="1" customWidth="1"/>
    <col min="5792" max="5792" width="14.6640625" style="85" bestFit="1" customWidth="1"/>
    <col min="5793" max="5793" width="15" style="85" bestFit="1" customWidth="1"/>
    <col min="5794" max="5794" width="15.6640625" style="85" bestFit="1" customWidth="1"/>
    <col min="5795" max="5795" width="13" style="85" bestFit="1" customWidth="1"/>
    <col min="5796" max="5796" width="17" style="85" bestFit="1" customWidth="1"/>
    <col min="5797" max="5797" width="15.5546875" style="85" bestFit="1" customWidth="1"/>
    <col min="5798" max="5798" width="13" style="85" bestFit="1" customWidth="1"/>
    <col min="5799" max="5799" width="13.44140625" style="85" bestFit="1" customWidth="1"/>
    <col min="5800" max="5800" width="13.33203125" style="85" bestFit="1" customWidth="1"/>
    <col min="5801" max="5801" width="13.44140625" style="85" bestFit="1" customWidth="1"/>
    <col min="5802" max="5802" width="15.5546875" style="85" bestFit="1" customWidth="1"/>
    <col min="5803" max="5803" width="13" style="85" bestFit="1" customWidth="1"/>
    <col min="5804" max="5804" width="13.44140625" style="85" bestFit="1" customWidth="1"/>
    <col min="5805" max="5805" width="13" style="85" bestFit="1" customWidth="1"/>
    <col min="5806" max="5806" width="16.109375" style="85" bestFit="1" customWidth="1"/>
    <col min="5807" max="5807" width="17.44140625" style="85" bestFit="1" customWidth="1"/>
    <col min="5808" max="5808" width="16" style="85" bestFit="1" customWidth="1"/>
    <col min="5809" max="5809" width="13.88671875" style="85" bestFit="1" customWidth="1"/>
    <col min="5810" max="5810" width="16.33203125" style="85" bestFit="1" customWidth="1"/>
    <col min="5811" max="5811" width="14.33203125" style="85" bestFit="1" customWidth="1"/>
    <col min="5812" max="5812" width="17.88671875" style="85" bestFit="1" customWidth="1"/>
    <col min="5813" max="5813" width="15.5546875" style="85" bestFit="1" customWidth="1"/>
    <col min="5814" max="5814" width="18.6640625" style="85" bestFit="1" customWidth="1"/>
    <col min="5815" max="5815" width="16" style="85" bestFit="1" customWidth="1"/>
    <col min="5816" max="5816" width="16.109375" style="85" bestFit="1" customWidth="1"/>
    <col min="5817" max="5817" width="15" style="85" bestFit="1" customWidth="1"/>
    <col min="5818" max="5818" width="18.33203125" style="85" bestFit="1" customWidth="1"/>
    <col min="5819" max="5819" width="16.88671875" style="85" bestFit="1" customWidth="1"/>
    <col min="5820" max="5820" width="14.109375" style="85" bestFit="1" customWidth="1"/>
    <col min="5821" max="5821" width="14.6640625" style="85" bestFit="1" customWidth="1"/>
    <col min="5822" max="5822" width="14.33203125" style="85" bestFit="1" customWidth="1"/>
    <col min="5823" max="5823" width="13.44140625" style="85" bestFit="1" customWidth="1"/>
    <col min="5824" max="5824" width="18" style="85" bestFit="1" customWidth="1"/>
    <col min="5825" max="5825" width="14.5546875" style="85" bestFit="1" customWidth="1"/>
    <col min="5826" max="5826" width="13.44140625" style="85" bestFit="1" customWidth="1"/>
    <col min="5827" max="5827" width="17.44140625" style="85" bestFit="1" customWidth="1"/>
    <col min="5828" max="5828" width="18.109375" style="85" bestFit="1" customWidth="1"/>
    <col min="5829" max="5830" width="13" style="85" bestFit="1" customWidth="1"/>
    <col min="5831" max="5831" width="15.5546875" style="85" bestFit="1" customWidth="1"/>
    <col min="5832" max="5832" width="13" style="85" bestFit="1" customWidth="1"/>
    <col min="5833" max="5833" width="13.44140625" style="85" bestFit="1" customWidth="1"/>
    <col min="5834" max="5834" width="15.109375" style="85" bestFit="1" customWidth="1"/>
    <col min="5835" max="5835" width="13" style="85" bestFit="1" customWidth="1"/>
    <col min="5836" max="5836" width="15.44140625" style="85" bestFit="1" customWidth="1"/>
    <col min="5837" max="5837" width="15" style="85" bestFit="1" customWidth="1"/>
    <col min="5838" max="5838" width="14.33203125" style="85" bestFit="1" customWidth="1"/>
    <col min="5839" max="5841" width="13" style="85" bestFit="1" customWidth="1"/>
    <col min="5842" max="5842" width="15.109375" style="85" bestFit="1" customWidth="1"/>
    <col min="5843" max="5843" width="13" style="85" bestFit="1" customWidth="1"/>
    <col min="5844" max="5844" width="14.5546875" style="85" bestFit="1" customWidth="1"/>
    <col min="5845" max="5845" width="17.33203125" style="85" bestFit="1" customWidth="1"/>
    <col min="5846" max="5846" width="13.88671875" style="85" bestFit="1" customWidth="1"/>
    <col min="5847" max="5847" width="13" style="85" bestFit="1" customWidth="1"/>
    <col min="5848" max="5848" width="15.6640625" style="85" bestFit="1" customWidth="1"/>
    <col min="5849" max="5849" width="13" style="85" bestFit="1" customWidth="1"/>
    <col min="5850" max="5850" width="14.5546875" style="85" bestFit="1" customWidth="1"/>
    <col min="5851" max="5851" width="17.33203125" style="85" bestFit="1" customWidth="1"/>
    <col min="5852" max="5852" width="17.109375" style="85" bestFit="1" customWidth="1"/>
    <col min="5853" max="5853" width="18" style="85" bestFit="1" customWidth="1"/>
    <col min="5854" max="5855" width="14.5546875" style="85" bestFit="1" customWidth="1"/>
    <col min="5856" max="5856" width="13" style="85" bestFit="1" customWidth="1"/>
    <col min="5857" max="5857" width="14.33203125" style="85" bestFit="1" customWidth="1"/>
    <col min="5858" max="5858" width="16.5546875" style="85" bestFit="1" customWidth="1"/>
    <col min="5859" max="5860" width="13" style="85" bestFit="1" customWidth="1"/>
    <col min="5861" max="5861" width="17.88671875" style="85" bestFit="1" customWidth="1"/>
    <col min="5862" max="5862" width="15.6640625" style="85" bestFit="1" customWidth="1"/>
    <col min="5863" max="5863" width="14.109375" style="85" bestFit="1" customWidth="1"/>
    <col min="5864" max="5864" width="15.109375" style="85" bestFit="1" customWidth="1"/>
    <col min="5865" max="5865" width="18.109375" style="85" bestFit="1" customWidth="1"/>
    <col min="5866" max="5866" width="16.88671875" style="85" bestFit="1" customWidth="1"/>
    <col min="5867" max="5867" width="13" style="85" bestFit="1" customWidth="1"/>
    <col min="5868" max="5868" width="17.6640625" style="85" bestFit="1" customWidth="1"/>
    <col min="5869" max="5869" width="12.5546875" style="85" bestFit="1" customWidth="1"/>
    <col min="5870" max="5870" width="18.88671875" style="85" bestFit="1" customWidth="1"/>
    <col min="5871" max="5871" width="19.109375" style="85" bestFit="1" customWidth="1"/>
    <col min="5872" max="5872" width="18.5546875" style="85" bestFit="1" customWidth="1"/>
    <col min="5873" max="5873" width="15.88671875" style="85" bestFit="1" customWidth="1"/>
    <col min="5874" max="5874" width="18.33203125" style="85" bestFit="1" customWidth="1"/>
    <col min="5875" max="5875" width="17" style="85" bestFit="1" customWidth="1"/>
    <col min="5876" max="5876" width="18" style="85" bestFit="1" customWidth="1"/>
    <col min="5877" max="5877" width="13" style="85" bestFit="1" customWidth="1"/>
    <col min="5878" max="5878" width="13.33203125" style="85" bestFit="1" customWidth="1"/>
    <col min="5879" max="5879" width="16" style="85" bestFit="1" customWidth="1"/>
    <col min="5880" max="5881" width="18.33203125" style="85" bestFit="1" customWidth="1"/>
    <col min="5882" max="5882" width="18.5546875" style="85" bestFit="1" customWidth="1"/>
    <col min="5883" max="5883" width="13.44140625" style="85" bestFit="1" customWidth="1"/>
    <col min="5884" max="5884" width="17.44140625" style="85" bestFit="1" customWidth="1"/>
    <col min="5885" max="5885" width="18" style="85" bestFit="1" customWidth="1"/>
    <col min="5886" max="5886" width="19.109375" style="85" bestFit="1" customWidth="1"/>
    <col min="5887" max="5887" width="17.33203125" style="85" bestFit="1" customWidth="1"/>
    <col min="5888" max="5888" width="14.6640625" style="85"/>
    <col min="5889" max="5889" width="2.6640625" style="85" customWidth="1"/>
    <col min="5890" max="5890" width="1.109375" style="85" customWidth="1"/>
    <col min="5891" max="5891" width="24.44140625" style="85" customWidth="1"/>
    <col min="5892" max="5892" width="13.109375" style="85" customWidth="1"/>
    <col min="5893" max="5893" width="7.5546875" style="85" customWidth="1"/>
    <col min="5894" max="5894" width="16.44140625" style="85" customWidth="1"/>
    <col min="5895" max="5895" width="39.33203125" style="85" customWidth="1"/>
    <col min="5896" max="5896" width="19.109375" style="85" customWidth="1"/>
    <col min="5897" max="5897" width="35.109375" style="85" customWidth="1"/>
    <col min="5898" max="5898" width="32.88671875" style="85" customWidth="1"/>
    <col min="5899" max="5899" width="17.44140625" style="85" customWidth="1"/>
    <col min="5900" max="5900" width="11.88671875" style="85" customWidth="1"/>
    <col min="5901" max="5901" width="12" style="85" customWidth="1"/>
    <col min="5902" max="5902" width="17.44140625" style="85" customWidth="1"/>
    <col min="5903" max="5904" width="11.88671875" style="85" customWidth="1"/>
    <col min="5905" max="5905" width="12" style="85" customWidth="1"/>
    <col min="5906" max="5907" width="11.88671875" style="85" customWidth="1"/>
    <col min="5908" max="5908" width="12.5546875" style="85" customWidth="1"/>
    <col min="5909" max="5909" width="11.88671875" style="85" customWidth="1"/>
    <col min="5910" max="5910" width="12.5546875" style="85" customWidth="1"/>
    <col min="5911" max="5912" width="12.6640625" style="85" customWidth="1"/>
    <col min="5913" max="5913" width="31.6640625" style="85" customWidth="1"/>
    <col min="5914" max="5914" width="36.44140625" style="85" customWidth="1"/>
    <col min="5915" max="5915" width="33.5546875" style="85" customWidth="1"/>
    <col min="5916" max="5916" width="39.33203125" style="85" customWidth="1"/>
    <col min="5917" max="5917" width="35.6640625" style="85" customWidth="1"/>
    <col min="5918" max="5918" width="35.88671875" style="85" customWidth="1"/>
    <col min="5919" max="5919" width="34" style="85" customWidth="1"/>
    <col min="5920" max="5920" width="12.6640625" style="85" customWidth="1"/>
    <col min="5921" max="5921" width="31.6640625" style="85" bestFit="1" customWidth="1"/>
    <col min="5922" max="5922" width="36.44140625" style="85" bestFit="1" customWidth="1"/>
    <col min="5923" max="5923" width="33.5546875" style="85" bestFit="1" customWidth="1"/>
    <col min="5924" max="5924" width="39.33203125" style="85" bestFit="1" customWidth="1"/>
    <col min="5925" max="5925" width="35.6640625" style="85" bestFit="1" customWidth="1"/>
    <col min="5926" max="5926" width="35.88671875" style="85" bestFit="1" customWidth="1"/>
    <col min="5927" max="5927" width="34" style="85" bestFit="1" customWidth="1"/>
    <col min="5928" max="5928" width="12.6640625" style="85" customWidth="1"/>
    <col min="5929" max="5929" width="31.6640625" style="85" bestFit="1" customWidth="1"/>
    <col min="5930" max="5930" width="36.44140625" style="85" bestFit="1" customWidth="1"/>
    <col min="5931" max="5931" width="33.5546875" style="85" bestFit="1" customWidth="1"/>
    <col min="5932" max="5932" width="39.33203125" style="85" bestFit="1" customWidth="1"/>
    <col min="5933" max="5933" width="35.6640625" style="85" bestFit="1" customWidth="1"/>
    <col min="5934" max="5934" width="35.88671875" style="85" bestFit="1" customWidth="1"/>
    <col min="5935" max="5935" width="34" style="85" bestFit="1" customWidth="1"/>
    <col min="5936" max="5936" width="12.6640625" style="85" customWidth="1"/>
    <col min="5937" max="5937" width="13.5546875" style="85" customWidth="1"/>
    <col min="5938" max="5938" width="31.6640625" style="85" bestFit="1" customWidth="1"/>
    <col min="5939" max="5939" width="36.44140625" style="85" bestFit="1" customWidth="1"/>
    <col min="5940" max="5940" width="33.5546875" style="85" bestFit="1" customWidth="1"/>
    <col min="5941" max="5941" width="39.33203125" style="85" bestFit="1" customWidth="1"/>
    <col min="5942" max="5942" width="35.6640625" style="85" bestFit="1" customWidth="1"/>
    <col min="5943" max="5943" width="35.88671875" style="85" bestFit="1" customWidth="1"/>
    <col min="5944" max="5944" width="34" style="85" bestFit="1" customWidth="1"/>
    <col min="5945" max="5945" width="12.6640625" style="85" customWidth="1"/>
    <col min="5946" max="5946" width="31.6640625" style="85" bestFit="1" customWidth="1"/>
    <col min="5947" max="5947" width="36.44140625" style="85" bestFit="1" customWidth="1"/>
    <col min="5948" max="5948" width="33.5546875" style="85" bestFit="1" customWidth="1"/>
    <col min="5949" max="5949" width="39.33203125" style="85" bestFit="1" customWidth="1"/>
    <col min="5950" max="5950" width="35.6640625" style="85" bestFit="1" customWidth="1"/>
    <col min="5951" max="5951" width="35.88671875" style="85" bestFit="1" customWidth="1"/>
    <col min="5952" max="5952" width="34" style="85" bestFit="1" customWidth="1"/>
    <col min="5953" max="5953" width="12.6640625" style="85" customWidth="1"/>
    <col min="5954" max="5954" width="31.6640625" style="85" bestFit="1" customWidth="1"/>
    <col min="5955" max="5955" width="36.44140625" style="85" bestFit="1" customWidth="1"/>
    <col min="5956" max="5956" width="33.5546875" style="85" bestFit="1" customWidth="1"/>
    <col min="5957" max="5957" width="39.33203125" style="85" bestFit="1" customWidth="1"/>
    <col min="5958" max="5958" width="35.6640625" style="85" bestFit="1" customWidth="1"/>
    <col min="5959" max="5959" width="35.88671875" style="85" bestFit="1" customWidth="1"/>
    <col min="5960" max="5960" width="34" style="85" bestFit="1" customWidth="1"/>
    <col min="5961" max="5962" width="12.6640625" style="85" customWidth="1"/>
    <col min="5963" max="5963" width="17" style="85" bestFit="1" customWidth="1"/>
    <col min="5964" max="5964" width="16.109375" style="85" bestFit="1" customWidth="1"/>
    <col min="5965" max="5966" width="16.44140625" style="85" bestFit="1" customWidth="1"/>
    <col min="5967" max="5967" width="20" style="85" bestFit="1" customWidth="1"/>
    <col min="5968" max="5968" width="20.109375" style="85" bestFit="1" customWidth="1"/>
    <col min="5969" max="5969" width="18.109375" style="85" bestFit="1" customWidth="1"/>
    <col min="5970" max="5970" width="18.33203125" style="85" bestFit="1" customWidth="1"/>
    <col min="5971" max="5971" width="18.109375" style="85" bestFit="1" customWidth="1"/>
    <col min="5972" max="5972" width="13" style="85" bestFit="1" customWidth="1"/>
    <col min="5973" max="5973" width="15.44140625" style="85" bestFit="1" customWidth="1"/>
    <col min="5974" max="5974" width="15.6640625" style="85" bestFit="1" customWidth="1"/>
    <col min="5975" max="5975" width="19.6640625" style="85" bestFit="1" customWidth="1"/>
    <col min="5976" max="5976" width="16.44140625" style="85" bestFit="1" customWidth="1"/>
    <col min="5977" max="5977" width="17.5546875" style="85" bestFit="1" customWidth="1"/>
    <col min="5978" max="5978" width="15.88671875" style="85" bestFit="1" customWidth="1"/>
    <col min="5979" max="5979" width="17" style="85" bestFit="1" customWidth="1"/>
    <col min="5980" max="5980" width="18.5546875" style="85" bestFit="1" customWidth="1"/>
    <col min="5981" max="5981" width="19.109375" style="85" bestFit="1" customWidth="1"/>
    <col min="5982" max="5982" width="17.44140625" style="85" bestFit="1" customWidth="1"/>
    <col min="5983" max="5983" width="19.44140625" style="85" bestFit="1" customWidth="1"/>
    <col min="5984" max="5984" width="20.109375" style="85" bestFit="1" customWidth="1"/>
    <col min="5985" max="5985" width="20.33203125" style="85" bestFit="1" customWidth="1"/>
    <col min="5986" max="5986" width="20.6640625" style="85" bestFit="1" customWidth="1"/>
    <col min="5987" max="5987" width="19.88671875" style="85" bestFit="1" customWidth="1"/>
    <col min="5988" max="5988" width="17.88671875" style="85" bestFit="1" customWidth="1"/>
    <col min="5989" max="5989" width="13.33203125" style="85" bestFit="1" customWidth="1"/>
    <col min="5990" max="5990" width="19.44140625" style="85" bestFit="1" customWidth="1"/>
    <col min="5991" max="5991" width="15.6640625" style="85" bestFit="1" customWidth="1"/>
    <col min="5992" max="5992" width="18.88671875" style="85" bestFit="1" customWidth="1"/>
    <col min="5993" max="5993" width="18.5546875" style="85" bestFit="1" customWidth="1"/>
    <col min="5994" max="5994" width="14.33203125" style="85" bestFit="1" customWidth="1"/>
    <col min="5995" max="5995" width="15.33203125" style="85" bestFit="1" customWidth="1"/>
    <col min="5996" max="5996" width="16.5546875" style="85" bestFit="1" customWidth="1"/>
    <col min="5997" max="5997" width="14.44140625" style="85" bestFit="1" customWidth="1"/>
    <col min="5998" max="5998" width="15.33203125" style="85" bestFit="1" customWidth="1"/>
    <col min="5999" max="5999" width="16.109375" style="85" bestFit="1" customWidth="1"/>
    <col min="6000" max="6000" width="16" style="85" bestFit="1" customWidth="1"/>
    <col min="6001" max="6001" width="15.33203125" style="85" bestFit="1" customWidth="1"/>
    <col min="6002" max="6002" width="14.109375" style="85" bestFit="1" customWidth="1"/>
    <col min="6003" max="6003" width="18.33203125" style="85" bestFit="1" customWidth="1"/>
    <col min="6004" max="6004" width="14.44140625" style="85" bestFit="1" customWidth="1"/>
    <col min="6005" max="6005" width="14" style="85" bestFit="1" customWidth="1"/>
    <col min="6006" max="6006" width="15.33203125" style="85" bestFit="1" customWidth="1"/>
    <col min="6007" max="6007" width="17.44140625" style="85" bestFit="1" customWidth="1"/>
    <col min="6008" max="6008" width="18.109375" style="85" bestFit="1" customWidth="1"/>
    <col min="6009" max="6009" width="18.33203125" style="85" bestFit="1" customWidth="1"/>
    <col min="6010" max="6010" width="17.6640625" style="85" bestFit="1" customWidth="1"/>
    <col min="6011" max="6011" width="17" style="85" bestFit="1" customWidth="1"/>
    <col min="6012" max="6012" width="15.6640625" style="85" bestFit="1" customWidth="1"/>
    <col min="6013" max="6013" width="12.88671875" style="85" bestFit="1" customWidth="1"/>
    <col min="6014" max="6014" width="14.109375" style="85" bestFit="1" customWidth="1"/>
    <col min="6015" max="6015" width="15.44140625" style="85" bestFit="1" customWidth="1"/>
    <col min="6016" max="6016" width="16.44140625" style="85" bestFit="1" customWidth="1"/>
    <col min="6017" max="6017" width="18.88671875" style="85" bestFit="1" customWidth="1"/>
    <col min="6018" max="6018" width="15" style="85" bestFit="1" customWidth="1"/>
    <col min="6019" max="6019" width="19.44140625" style="85" bestFit="1" customWidth="1"/>
    <col min="6020" max="6020" width="20.109375" style="85" bestFit="1" customWidth="1"/>
    <col min="6021" max="6021" width="17.6640625" style="85" bestFit="1" customWidth="1"/>
    <col min="6022" max="6022" width="13.44140625" style="85" bestFit="1" customWidth="1"/>
    <col min="6023" max="6023" width="15.5546875" style="85" bestFit="1" customWidth="1"/>
    <col min="6024" max="6024" width="16.88671875" style="85" bestFit="1" customWidth="1"/>
    <col min="6025" max="6025" width="15.5546875" style="85" bestFit="1" customWidth="1"/>
    <col min="6026" max="6026" width="16.44140625" style="85" bestFit="1" customWidth="1"/>
    <col min="6027" max="6027" width="18.88671875" style="85" bestFit="1" customWidth="1"/>
    <col min="6028" max="6029" width="13.44140625" style="85" bestFit="1" customWidth="1"/>
    <col min="6030" max="6030" width="16.109375" style="85" bestFit="1" customWidth="1"/>
    <col min="6031" max="6032" width="13.44140625" style="85" bestFit="1" customWidth="1"/>
    <col min="6033" max="6033" width="17.109375" style="85" bestFit="1" customWidth="1"/>
    <col min="6034" max="6034" width="14" style="85" bestFit="1" customWidth="1"/>
    <col min="6035" max="6035" width="17.5546875" style="85" bestFit="1" customWidth="1"/>
    <col min="6036" max="6036" width="14.33203125" style="85" bestFit="1" customWidth="1"/>
    <col min="6037" max="6037" width="17.5546875" style="85" bestFit="1" customWidth="1"/>
    <col min="6038" max="6038" width="17.44140625" style="85" bestFit="1" customWidth="1"/>
    <col min="6039" max="6039" width="19.33203125" style="85" bestFit="1" customWidth="1"/>
    <col min="6040" max="6040" width="14.33203125" style="85" bestFit="1" customWidth="1"/>
    <col min="6041" max="6041" width="18" style="85" bestFit="1" customWidth="1"/>
    <col min="6042" max="6042" width="17.88671875" style="85" bestFit="1" customWidth="1"/>
    <col min="6043" max="6043" width="18.6640625" style="85" bestFit="1" customWidth="1"/>
    <col min="6044" max="6044" width="15.109375" style="85" bestFit="1" customWidth="1"/>
    <col min="6045" max="6045" width="19.5546875" style="85" bestFit="1" customWidth="1"/>
    <col min="6046" max="6046" width="19.109375" style="85" bestFit="1" customWidth="1"/>
    <col min="6047" max="6047" width="19" style="85" bestFit="1" customWidth="1"/>
    <col min="6048" max="6048" width="14.6640625" style="85" bestFit="1" customWidth="1"/>
    <col min="6049" max="6049" width="15" style="85" bestFit="1" customWidth="1"/>
    <col min="6050" max="6050" width="15.6640625" style="85" bestFit="1" customWidth="1"/>
    <col min="6051" max="6051" width="13" style="85" bestFit="1" customWidth="1"/>
    <col min="6052" max="6052" width="17" style="85" bestFit="1" customWidth="1"/>
    <col min="6053" max="6053" width="15.5546875" style="85" bestFit="1" customWidth="1"/>
    <col min="6054" max="6054" width="13" style="85" bestFit="1" customWidth="1"/>
    <col min="6055" max="6055" width="13.44140625" style="85" bestFit="1" customWidth="1"/>
    <col min="6056" max="6056" width="13.33203125" style="85" bestFit="1" customWidth="1"/>
    <col min="6057" max="6057" width="13.44140625" style="85" bestFit="1" customWidth="1"/>
    <col min="6058" max="6058" width="15.5546875" style="85" bestFit="1" customWidth="1"/>
    <col min="6059" max="6059" width="13" style="85" bestFit="1" customWidth="1"/>
    <col min="6060" max="6060" width="13.44140625" style="85" bestFit="1" customWidth="1"/>
    <col min="6061" max="6061" width="13" style="85" bestFit="1" customWidth="1"/>
    <col min="6062" max="6062" width="16.109375" style="85" bestFit="1" customWidth="1"/>
    <col min="6063" max="6063" width="17.44140625" style="85" bestFit="1" customWidth="1"/>
    <col min="6064" max="6064" width="16" style="85" bestFit="1" customWidth="1"/>
    <col min="6065" max="6065" width="13.88671875" style="85" bestFit="1" customWidth="1"/>
    <col min="6066" max="6066" width="16.33203125" style="85" bestFit="1" customWidth="1"/>
    <col min="6067" max="6067" width="14.33203125" style="85" bestFit="1" customWidth="1"/>
    <col min="6068" max="6068" width="17.88671875" style="85" bestFit="1" customWidth="1"/>
    <col min="6069" max="6069" width="15.5546875" style="85" bestFit="1" customWidth="1"/>
    <col min="6070" max="6070" width="18.6640625" style="85" bestFit="1" customWidth="1"/>
    <col min="6071" max="6071" width="16" style="85" bestFit="1" customWidth="1"/>
    <col min="6072" max="6072" width="16.109375" style="85" bestFit="1" customWidth="1"/>
    <col min="6073" max="6073" width="15" style="85" bestFit="1" customWidth="1"/>
    <col min="6074" max="6074" width="18.33203125" style="85" bestFit="1" customWidth="1"/>
    <col min="6075" max="6075" width="16.88671875" style="85" bestFit="1" customWidth="1"/>
    <col min="6076" max="6076" width="14.109375" style="85" bestFit="1" customWidth="1"/>
    <col min="6077" max="6077" width="14.6640625" style="85" bestFit="1" customWidth="1"/>
    <col min="6078" max="6078" width="14.33203125" style="85" bestFit="1" customWidth="1"/>
    <col min="6079" max="6079" width="13.44140625" style="85" bestFit="1" customWidth="1"/>
    <col min="6080" max="6080" width="18" style="85" bestFit="1" customWidth="1"/>
    <col min="6081" max="6081" width="14.5546875" style="85" bestFit="1" customWidth="1"/>
    <col min="6082" max="6082" width="13.44140625" style="85" bestFit="1" customWidth="1"/>
    <col min="6083" max="6083" width="17.44140625" style="85" bestFit="1" customWidth="1"/>
    <col min="6084" max="6084" width="18.109375" style="85" bestFit="1" customWidth="1"/>
    <col min="6085" max="6086" width="13" style="85" bestFit="1" customWidth="1"/>
    <col min="6087" max="6087" width="15.5546875" style="85" bestFit="1" customWidth="1"/>
    <col min="6088" max="6088" width="13" style="85" bestFit="1" customWidth="1"/>
    <col min="6089" max="6089" width="13.44140625" style="85" bestFit="1" customWidth="1"/>
    <col min="6090" max="6090" width="15.109375" style="85" bestFit="1" customWidth="1"/>
    <col min="6091" max="6091" width="13" style="85" bestFit="1" customWidth="1"/>
    <col min="6092" max="6092" width="15.44140625" style="85" bestFit="1" customWidth="1"/>
    <col min="6093" max="6093" width="15" style="85" bestFit="1" customWidth="1"/>
    <col min="6094" max="6094" width="14.33203125" style="85" bestFit="1" customWidth="1"/>
    <col min="6095" max="6097" width="13" style="85" bestFit="1" customWidth="1"/>
    <col min="6098" max="6098" width="15.109375" style="85" bestFit="1" customWidth="1"/>
    <col min="6099" max="6099" width="13" style="85" bestFit="1" customWidth="1"/>
    <col min="6100" max="6100" width="14.5546875" style="85" bestFit="1" customWidth="1"/>
    <col min="6101" max="6101" width="17.33203125" style="85" bestFit="1" customWidth="1"/>
    <col min="6102" max="6102" width="13.88671875" style="85" bestFit="1" customWidth="1"/>
    <col min="6103" max="6103" width="13" style="85" bestFit="1" customWidth="1"/>
    <col min="6104" max="6104" width="15.6640625" style="85" bestFit="1" customWidth="1"/>
    <col min="6105" max="6105" width="13" style="85" bestFit="1" customWidth="1"/>
    <col min="6106" max="6106" width="14.5546875" style="85" bestFit="1" customWidth="1"/>
    <col min="6107" max="6107" width="17.33203125" style="85" bestFit="1" customWidth="1"/>
    <col min="6108" max="6108" width="17.109375" style="85" bestFit="1" customWidth="1"/>
    <col min="6109" max="6109" width="18" style="85" bestFit="1" customWidth="1"/>
    <col min="6110" max="6111" width="14.5546875" style="85" bestFit="1" customWidth="1"/>
    <col min="6112" max="6112" width="13" style="85" bestFit="1" customWidth="1"/>
    <col min="6113" max="6113" width="14.33203125" style="85" bestFit="1" customWidth="1"/>
    <col min="6114" max="6114" width="16.5546875" style="85" bestFit="1" customWidth="1"/>
    <col min="6115" max="6116" width="13" style="85" bestFit="1" customWidth="1"/>
    <col min="6117" max="6117" width="17.88671875" style="85" bestFit="1" customWidth="1"/>
    <col min="6118" max="6118" width="15.6640625" style="85" bestFit="1" customWidth="1"/>
    <col min="6119" max="6119" width="14.109375" style="85" bestFit="1" customWidth="1"/>
    <col min="6120" max="6120" width="15.109375" style="85" bestFit="1" customWidth="1"/>
    <col min="6121" max="6121" width="18.109375" style="85" bestFit="1" customWidth="1"/>
    <col min="6122" max="6122" width="16.88671875" style="85" bestFit="1" customWidth="1"/>
    <col min="6123" max="6123" width="13" style="85" bestFit="1" customWidth="1"/>
    <col min="6124" max="6124" width="17.6640625" style="85" bestFit="1" customWidth="1"/>
    <col min="6125" max="6125" width="12.5546875" style="85" bestFit="1" customWidth="1"/>
    <col min="6126" max="6126" width="18.88671875" style="85" bestFit="1" customWidth="1"/>
    <col min="6127" max="6127" width="19.109375" style="85" bestFit="1" customWidth="1"/>
    <col min="6128" max="6128" width="18.5546875" style="85" bestFit="1" customWidth="1"/>
    <col min="6129" max="6129" width="15.88671875" style="85" bestFit="1" customWidth="1"/>
    <col min="6130" max="6130" width="18.33203125" style="85" bestFit="1" customWidth="1"/>
    <col min="6131" max="6131" width="17" style="85" bestFit="1" customWidth="1"/>
    <col min="6132" max="6132" width="18" style="85" bestFit="1" customWidth="1"/>
    <col min="6133" max="6133" width="13" style="85" bestFit="1" customWidth="1"/>
    <col min="6134" max="6134" width="13.33203125" style="85" bestFit="1" customWidth="1"/>
    <col min="6135" max="6135" width="16" style="85" bestFit="1" customWidth="1"/>
    <col min="6136" max="6137" width="18.33203125" style="85" bestFit="1" customWidth="1"/>
    <col min="6138" max="6138" width="18.5546875" style="85" bestFit="1" customWidth="1"/>
    <col min="6139" max="6139" width="13.44140625" style="85" bestFit="1" customWidth="1"/>
    <col min="6140" max="6140" width="17.44140625" style="85" bestFit="1" customWidth="1"/>
    <col min="6141" max="6141" width="18" style="85" bestFit="1" customWidth="1"/>
    <col min="6142" max="6142" width="19.109375" style="85" bestFit="1" customWidth="1"/>
    <col min="6143" max="6143" width="17.33203125" style="85" bestFit="1" customWidth="1"/>
    <col min="6144" max="6144" width="14.6640625" style="85"/>
    <col min="6145" max="6145" width="2.6640625" style="85" customWidth="1"/>
    <col min="6146" max="6146" width="1.109375" style="85" customWidth="1"/>
    <col min="6147" max="6147" width="24.44140625" style="85" customWidth="1"/>
    <col min="6148" max="6148" width="13.109375" style="85" customWidth="1"/>
    <col min="6149" max="6149" width="7.5546875" style="85" customWidth="1"/>
    <col min="6150" max="6150" width="16.44140625" style="85" customWidth="1"/>
    <col min="6151" max="6151" width="39.33203125" style="85" customWidth="1"/>
    <col min="6152" max="6152" width="19.109375" style="85" customWidth="1"/>
    <col min="6153" max="6153" width="35.109375" style="85" customWidth="1"/>
    <col min="6154" max="6154" width="32.88671875" style="85" customWidth="1"/>
    <col min="6155" max="6155" width="17.44140625" style="85" customWidth="1"/>
    <col min="6156" max="6156" width="11.88671875" style="85" customWidth="1"/>
    <col min="6157" max="6157" width="12" style="85" customWidth="1"/>
    <col min="6158" max="6158" width="17.44140625" style="85" customWidth="1"/>
    <col min="6159" max="6160" width="11.88671875" style="85" customWidth="1"/>
    <col min="6161" max="6161" width="12" style="85" customWidth="1"/>
    <col min="6162" max="6163" width="11.88671875" style="85" customWidth="1"/>
    <col min="6164" max="6164" width="12.5546875" style="85" customWidth="1"/>
    <col min="6165" max="6165" width="11.88671875" style="85" customWidth="1"/>
    <col min="6166" max="6166" width="12.5546875" style="85" customWidth="1"/>
    <col min="6167" max="6168" width="12.6640625" style="85" customWidth="1"/>
    <col min="6169" max="6169" width="31.6640625" style="85" customWidth="1"/>
    <col min="6170" max="6170" width="36.44140625" style="85" customWidth="1"/>
    <col min="6171" max="6171" width="33.5546875" style="85" customWidth="1"/>
    <col min="6172" max="6172" width="39.33203125" style="85" customWidth="1"/>
    <col min="6173" max="6173" width="35.6640625" style="85" customWidth="1"/>
    <col min="6174" max="6174" width="35.88671875" style="85" customWidth="1"/>
    <col min="6175" max="6175" width="34" style="85" customWidth="1"/>
    <col min="6176" max="6176" width="12.6640625" style="85" customWidth="1"/>
    <col min="6177" max="6177" width="31.6640625" style="85" bestFit="1" customWidth="1"/>
    <col min="6178" max="6178" width="36.44140625" style="85" bestFit="1" customWidth="1"/>
    <col min="6179" max="6179" width="33.5546875" style="85" bestFit="1" customWidth="1"/>
    <col min="6180" max="6180" width="39.33203125" style="85" bestFit="1" customWidth="1"/>
    <col min="6181" max="6181" width="35.6640625" style="85" bestFit="1" customWidth="1"/>
    <col min="6182" max="6182" width="35.88671875" style="85" bestFit="1" customWidth="1"/>
    <col min="6183" max="6183" width="34" style="85" bestFit="1" customWidth="1"/>
    <col min="6184" max="6184" width="12.6640625" style="85" customWidth="1"/>
    <col min="6185" max="6185" width="31.6640625" style="85" bestFit="1" customWidth="1"/>
    <col min="6186" max="6186" width="36.44140625" style="85" bestFit="1" customWidth="1"/>
    <col min="6187" max="6187" width="33.5546875" style="85" bestFit="1" customWidth="1"/>
    <col min="6188" max="6188" width="39.33203125" style="85" bestFit="1" customWidth="1"/>
    <col min="6189" max="6189" width="35.6640625" style="85" bestFit="1" customWidth="1"/>
    <col min="6190" max="6190" width="35.88671875" style="85" bestFit="1" customWidth="1"/>
    <col min="6191" max="6191" width="34" style="85" bestFit="1" customWidth="1"/>
    <col min="6192" max="6192" width="12.6640625" style="85" customWidth="1"/>
    <col min="6193" max="6193" width="13.5546875" style="85" customWidth="1"/>
    <col min="6194" max="6194" width="31.6640625" style="85" bestFit="1" customWidth="1"/>
    <col min="6195" max="6195" width="36.44140625" style="85" bestFit="1" customWidth="1"/>
    <col min="6196" max="6196" width="33.5546875" style="85" bestFit="1" customWidth="1"/>
    <col min="6197" max="6197" width="39.33203125" style="85" bestFit="1" customWidth="1"/>
    <col min="6198" max="6198" width="35.6640625" style="85" bestFit="1" customWidth="1"/>
    <col min="6199" max="6199" width="35.88671875" style="85" bestFit="1" customWidth="1"/>
    <col min="6200" max="6200" width="34" style="85" bestFit="1" customWidth="1"/>
    <col min="6201" max="6201" width="12.6640625" style="85" customWidth="1"/>
    <col min="6202" max="6202" width="31.6640625" style="85" bestFit="1" customWidth="1"/>
    <col min="6203" max="6203" width="36.44140625" style="85" bestFit="1" customWidth="1"/>
    <col min="6204" max="6204" width="33.5546875" style="85" bestFit="1" customWidth="1"/>
    <col min="6205" max="6205" width="39.33203125" style="85" bestFit="1" customWidth="1"/>
    <col min="6206" max="6206" width="35.6640625" style="85" bestFit="1" customWidth="1"/>
    <col min="6207" max="6207" width="35.88671875" style="85" bestFit="1" customWidth="1"/>
    <col min="6208" max="6208" width="34" style="85" bestFit="1" customWidth="1"/>
    <col min="6209" max="6209" width="12.6640625" style="85" customWidth="1"/>
    <col min="6210" max="6210" width="31.6640625" style="85" bestFit="1" customWidth="1"/>
    <col min="6211" max="6211" width="36.44140625" style="85" bestFit="1" customWidth="1"/>
    <col min="6212" max="6212" width="33.5546875" style="85" bestFit="1" customWidth="1"/>
    <col min="6213" max="6213" width="39.33203125" style="85" bestFit="1" customWidth="1"/>
    <col min="6214" max="6214" width="35.6640625" style="85" bestFit="1" customWidth="1"/>
    <col min="6215" max="6215" width="35.88671875" style="85" bestFit="1" customWidth="1"/>
    <col min="6216" max="6216" width="34" style="85" bestFit="1" customWidth="1"/>
    <col min="6217" max="6218" width="12.6640625" style="85" customWidth="1"/>
    <col min="6219" max="6219" width="17" style="85" bestFit="1" customWidth="1"/>
    <col min="6220" max="6220" width="16.109375" style="85" bestFit="1" customWidth="1"/>
    <col min="6221" max="6222" width="16.44140625" style="85" bestFit="1" customWidth="1"/>
    <col min="6223" max="6223" width="20" style="85" bestFit="1" customWidth="1"/>
    <col min="6224" max="6224" width="20.109375" style="85" bestFit="1" customWidth="1"/>
    <col min="6225" max="6225" width="18.109375" style="85" bestFit="1" customWidth="1"/>
    <col min="6226" max="6226" width="18.33203125" style="85" bestFit="1" customWidth="1"/>
    <col min="6227" max="6227" width="18.109375" style="85" bestFit="1" customWidth="1"/>
    <col min="6228" max="6228" width="13" style="85" bestFit="1" customWidth="1"/>
    <col min="6229" max="6229" width="15.44140625" style="85" bestFit="1" customWidth="1"/>
    <col min="6230" max="6230" width="15.6640625" style="85" bestFit="1" customWidth="1"/>
    <col min="6231" max="6231" width="19.6640625" style="85" bestFit="1" customWidth="1"/>
    <col min="6232" max="6232" width="16.44140625" style="85" bestFit="1" customWidth="1"/>
    <col min="6233" max="6233" width="17.5546875" style="85" bestFit="1" customWidth="1"/>
    <col min="6234" max="6234" width="15.88671875" style="85" bestFit="1" customWidth="1"/>
    <col min="6235" max="6235" width="17" style="85" bestFit="1" customWidth="1"/>
    <col min="6236" max="6236" width="18.5546875" style="85" bestFit="1" customWidth="1"/>
    <col min="6237" max="6237" width="19.109375" style="85" bestFit="1" customWidth="1"/>
    <col min="6238" max="6238" width="17.44140625" style="85" bestFit="1" customWidth="1"/>
    <col min="6239" max="6239" width="19.44140625" style="85" bestFit="1" customWidth="1"/>
    <col min="6240" max="6240" width="20.109375" style="85" bestFit="1" customWidth="1"/>
    <col min="6241" max="6241" width="20.33203125" style="85" bestFit="1" customWidth="1"/>
    <col min="6242" max="6242" width="20.6640625" style="85" bestFit="1" customWidth="1"/>
    <col min="6243" max="6243" width="19.88671875" style="85" bestFit="1" customWidth="1"/>
    <col min="6244" max="6244" width="17.88671875" style="85" bestFit="1" customWidth="1"/>
    <col min="6245" max="6245" width="13.33203125" style="85" bestFit="1" customWidth="1"/>
    <col min="6246" max="6246" width="19.44140625" style="85" bestFit="1" customWidth="1"/>
    <col min="6247" max="6247" width="15.6640625" style="85" bestFit="1" customWidth="1"/>
    <col min="6248" max="6248" width="18.88671875" style="85" bestFit="1" customWidth="1"/>
    <col min="6249" max="6249" width="18.5546875" style="85" bestFit="1" customWidth="1"/>
    <col min="6250" max="6250" width="14.33203125" style="85" bestFit="1" customWidth="1"/>
    <col min="6251" max="6251" width="15.33203125" style="85" bestFit="1" customWidth="1"/>
    <col min="6252" max="6252" width="16.5546875" style="85" bestFit="1" customWidth="1"/>
    <col min="6253" max="6253" width="14.44140625" style="85" bestFit="1" customWidth="1"/>
    <col min="6254" max="6254" width="15.33203125" style="85" bestFit="1" customWidth="1"/>
    <col min="6255" max="6255" width="16.109375" style="85" bestFit="1" customWidth="1"/>
    <col min="6256" max="6256" width="16" style="85" bestFit="1" customWidth="1"/>
    <col min="6257" max="6257" width="15.33203125" style="85" bestFit="1" customWidth="1"/>
    <col min="6258" max="6258" width="14.109375" style="85" bestFit="1" customWidth="1"/>
    <col min="6259" max="6259" width="18.33203125" style="85" bestFit="1" customWidth="1"/>
    <col min="6260" max="6260" width="14.44140625" style="85" bestFit="1" customWidth="1"/>
    <col min="6261" max="6261" width="14" style="85" bestFit="1" customWidth="1"/>
    <col min="6262" max="6262" width="15.33203125" style="85" bestFit="1" customWidth="1"/>
    <col min="6263" max="6263" width="17.44140625" style="85" bestFit="1" customWidth="1"/>
    <col min="6264" max="6264" width="18.109375" style="85" bestFit="1" customWidth="1"/>
    <col min="6265" max="6265" width="18.33203125" style="85" bestFit="1" customWidth="1"/>
    <col min="6266" max="6266" width="17.6640625" style="85" bestFit="1" customWidth="1"/>
    <col min="6267" max="6267" width="17" style="85" bestFit="1" customWidth="1"/>
    <col min="6268" max="6268" width="15.6640625" style="85" bestFit="1" customWidth="1"/>
    <col min="6269" max="6269" width="12.88671875" style="85" bestFit="1" customWidth="1"/>
    <col min="6270" max="6270" width="14.109375" style="85" bestFit="1" customWidth="1"/>
    <col min="6271" max="6271" width="15.44140625" style="85" bestFit="1" customWidth="1"/>
    <col min="6272" max="6272" width="16.44140625" style="85" bestFit="1" customWidth="1"/>
    <col min="6273" max="6273" width="18.88671875" style="85" bestFit="1" customWidth="1"/>
    <col min="6274" max="6274" width="15" style="85" bestFit="1" customWidth="1"/>
    <col min="6275" max="6275" width="19.44140625" style="85" bestFit="1" customWidth="1"/>
    <col min="6276" max="6276" width="20.109375" style="85" bestFit="1" customWidth="1"/>
    <col min="6277" max="6277" width="17.6640625" style="85" bestFit="1" customWidth="1"/>
    <col min="6278" max="6278" width="13.44140625" style="85" bestFit="1" customWidth="1"/>
    <col min="6279" max="6279" width="15.5546875" style="85" bestFit="1" customWidth="1"/>
    <col min="6280" max="6280" width="16.88671875" style="85" bestFit="1" customWidth="1"/>
    <col min="6281" max="6281" width="15.5546875" style="85" bestFit="1" customWidth="1"/>
    <col min="6282" max="6282" width="16.44140625" style="85" bestFit="1" customWidth="1"/>
    <col min="6283" max="6283" width="18.88671875" style="85" bestFit="1" customWidth="1"/>
    <col min="6284" max="6285" width="13.44140625" style="85" bestFit="1" customWidth="1"/>
    <col min="6286" max="6286" width="16.109375" style="85" bestFit="1" customWidth="1"/>
    <col min="6287" max="6288" width="13.44140625" style="85" bestFit="1" customWidth="1"/>
    <col min="6289" max="6289" width="17.109375" style="85" bestFit="1" customWidth="1"/>
    <col min="6290" max="6290" width="14" style="85" bestFit="1" customWidth="1"/>
    <col min="6291" max="6291" width="17.5546875" style="85" bestFit="1" customWidth="1"/>
    <col min="6292" max="6292" width="14.33203125" style="85" bestFit="1" customWidth="1"/>
    <col min="6293" max="6293" width="17.5546875" style="85" bestFit="1" customWidth="1"/>
    <col min="6294" max="6294" width="17.44140625" style="85" bestFit="1" customWidth="1"/>
    <col min="6295" max="6295" width="19.33203125" style="85" bestFit="1" customWidth="1"/>
    <col min="6296" max="6296" width="14.33203125" style="85" bestFit="1" customWidth="1"/>
    <col min="6297" max="6297" width="18" style="85" bestFit="1" customWidth="1"/>
    <col min="6298" max="6298" width="17.88671875" style="85" bestFit="1" customWidth="1"/>
    <col min="6299" max="6299" width="18.6640625" style="85" bestFit="1" customWidth="1"/>
    <col min="6300" max="6300" width="15.109375" style="85" bestFit="1" customWidth="1"/>
    <col min="6301" max="6301" width="19.5546875" style="85" bestFit="1" customWidth="1"/>
    <col min="6302" max="6302" width="19.109375" style="85" bestFit="1" customWidth="1"/>
    <col min="6303" max="6303" width="19" style="85" bestFit="1" customWidth="1"/>
    <col min="6304" max="6304" width="14.6640625" style="85" bestFit="1" customWidth="1"/>
    <col min="6305" max="6305" width="15" style="85" bestFit="1" customWidth="1"/>
    <col min="6306" max="6306" width="15.6640625" style="85" bestFit="1" customWidth="1"/>
    <col min="6307" max="6307" width="13" style="85" bestFit="1" customWidth="1"/>
    <col min="6308" max="6308" width="17" style="85" bestFit="1" customWidth="1"/>
    <col min="6309" max="6309" width="15.5546875" style="85" bestFit="1" customWidth="1"/>
    <col min="6310" max="6310" width="13" style="85" bestFit="1" customWidth="1"/>
    <col min="6311" max="6311" width="13.44140625" style="85" bestFit="1" customWidth="1"/>
    <col min="6312" max="6312" width="13.33203125" style="85" bestFit="1" customWidth="1"/>
    <col min="6313" max="6313" width="13.44140625" style="85" bestFit="1" customWidth="1"/>
    <col min="6314" max="6314" width="15.5546875" style="85" bestFit="1" customWidth="1"/>
    <col min="6315" max="6315" width="13" style="85" bestFit="1" customWidth="1"/>
    <col min="6316" max="6316" width="13.44140625" style="85" bestFit="1" customWidth="1"/>
    <col min="6317" max="6317" width="13" style="85" bestFit="1" customWidth="1"/>
    <col min="6318" max="6318" width="16.109375" style="85" bestFit="1" customWidth="1"/>
    <col min="6319" max="6319" width="17.44140625" style="85" bestFit="1" customWidth="1"/>
    <col min="6320" max="6320" width="16" style="85" bestFit="1" customWidth="1"/>
    <col min="6321" max="6321" width="13.88671875" style="85" bestFit="1" customWidth="1"/>
    <col min="6322" max="6322" width="16.33203125" style="85" bestFit="1" customWidth="1"/>
    <col min="6323" max="6323" width="14.33203125" style="85" bestFit="1" customWidth="1"/>
    <col min="6324" max="6324" width="17.88671875" style="85" bestFit="1" customWidth="1"/>
    <col min="6325" max="6325" width="15.5546875" style="85" bestFit="1" customWidth="1"/>
    <col min="6326" max="6326" width="18.6640625" style="85" bestFit="1" customWidth="1"/>
    <col min="6327" max="6327" width="16" style="85" bestFit="1" customWidth="1"/>
    <col min="6328" max="6328" width="16.109375" style="85" bestFit="1" customWidth="1"/>
    <col min="6329" max="6329" width="15" style="85" bestFit="1" customWidth="1"/>
    <col min="6330" max="6330" width="18.33203125" style="85" bestFit="1" customWidth="1"/>
    <col min="6331" max="6331" width="16.88671875" style="85" bestFit="1" customWidth="1"/>
    <col min="6332" max="6332" width="14.109375" style="85" bestFit="1" customWidth="1"/>
    <col min="6333" max="6333" width="14.6640625" style="85" bestFit="1" customWidth="1"/>
    <col min="6334" max="6334" width="14.33203125" style="85" bestFit="1" customWidth="1"/>
    <col min="6335" max="6335" width="13.44140625" style="85" bestFit="1" customWidth="1"/>
    <col min="6336" max="6336" width="18" style="85" bestFit="1" customWidth="1"/>
    <col min="6337" max="6337" width="14.5546875" style="85" bestFit="1" customWidth="1"/>
    <col min="6338" max="6338" width="13.44140625" style="85" bestFit="1" customWidth="1"/>
    <col min="6339" max="6339" width="17.44140625" style="85" bestFit="1" customWidth="1"/>
    <col min="6340" max="6340" width="18.109375" style="85" bestFit="1" customWidth="1"/>
    <col min="6341" max="6342" width="13" style="85" bestFit="1" customWidth="1"/>
    <col min="6343" max="6343" width="15.5546875" style="85" bestFit="1" customWidth="1"/>
    <col min="6344" max="6344" width="13" style="85" bestFit="1" customWidth="1"/>
    <col min="6345" max="6345" width="13.44140625" style="85" bestFit="1" customWidth="1"/>
    <col min="6346" max="6346" width="15.109375" style="85" bestFit="1" customWidth="1"/>
    <col min="6347" max="6347" width="13" style="85" bestFit="1" customWidth="1"/>
    <col min="6348" max="6348" width="15.44140625" style="85" bestFit="1" customWidth="1"/>
    <col min="6349" max="6349" width="15" style="85" bestFit="1" customWidth="1"/>
    <col min="6350" max="6350" width="14.33203125" style="85" bestFit="1" customWidth="1"/>
    <col min="6351" max="6353" width="13" style="85" bestFit="1" customWidth="1"/>
    <col min="6354" max="6354" width="15.109375" style="85" bestFit="1" customWidth="1"/>
    <col min="6355" max="6355" width="13" style="85" bestFit="1" customWidth="1"/>
    <col min="6356" max="6356" width="14.5546875" style="85" bestFit="1" customWidth="1"/>
    <col min="6357" max="6357" width="17.33203125" style="85" bestFit="1" customWidth="1"/>
    <col min="6358" max="6358" width="13.88671875" style="85" bestFit="1" customWidth="1"/>
    <col min="6359" max="6359" width="13" style="85" bestFit="1" customWidth="1"/>
    <col min="6360" max="6360" width="15.6640625" style="85" bestFit="1" customWidth="1"/>
    <col min="6361" max="6361" width="13" style="85" bestFit="1" customWidth="1"/>
    <col min="6362" max="6362" width="14.5546875" style="85" bestFit="1" customWidth="1"/>
    <col min="6363" max="6363" width="17.33203125" style="85" bestFit="1" customWidth="1"/>
    <col min="6364" max="6364" width="17.109375" style="85" bestFit="1" customWidth="1"/>
    <col min="6365" max="6365" width="18" style="85" bestFit="1" customWidth="1"/>
    <col min="6366" max="6367" width="14.5546875" style="85" bestFit="1" customWidth="1"/>
    <col min="6368" max="6368" width="13" style="85" bestFit="1" customWidth="1"/>
    <col min="6369" max="6369" width="14.33203125" style="85" bestFit="1" customWidth="1"/>
    <col min="6370" max="6370" width="16.5546875" style="85" bestFit="1" customWidth="1"/>
    <col min="6371" max="6372" width="13" style="85" bestFit="1" customWidth="1"/>
    <col min="6373" max="6373" width="17.88671875" style="85" bestFit="1" customWidth="1"/>
    <col min="6374" max="6374" width="15.6640625" style="85" bestFit="1" customWidth="1"/>
    <col min="6375" max="6375" width="14.109375" style="85" bestFit="1" customWidth="1"/>
    <col min="6376" max="6376" width="15.109375" style="85" bestFit="1" customWidth="1"/>
    <col min="6377" max="6377" width="18.109375" style="85" bestFit="1" customWidth="1"/>
    <col min="6378" max="6378" width="16.88671875" style="85" bestFit="1" customWidth="1"/>
    <col min="6379" max="6379" width="13" style="85" bestFit="1" customWidth="1"/>
    <col min="6380" max="6380" width="17.6640625" style="85" bestFit="1" customWidth="1"/>
    <col min="6381" max="6381" width="12.5546875" style="85" bestFit="1" customWidth="1"/>
    <col min="6382" max="6382" width="18.88671875" style="85" bestFit="1" customWidth="1"/>
    <col min="6383" max="6383" width="19.109375" style="85" bestFit="1" customWidth="1"/>
    <col min="6384" max="6384" width="18.5546875" style="85" bestFit="1" customWidth="1"/>
    <col min="6385" max="6385" width="15.88671875" style="85" bestFit="1" customWidth="1"/>
    <col min="6386" max="6386" width="18.33203125" style="85" bestFit="1" customWidth="1"/>
    <col min="6387" max="6387" width="17" style="85" bestFit="1" customWidth="1"/>
    <col min="6388" max="6388" width="18" style="85" bestFit="1" customWidth="1"/>
    <col min="6389" max="6389" width="13" style="85" bestFit="1" customWidth="1"/>
    <col min="6390" max="6390" width="13.33203125" style="85" bestFit="1" customWidth="1"/>
    <col min="6391" max="6391" width="16" style="85" bestFit="1" customWidth="1"/>
    <col min="6392" max="6393" width="18.33203125" style="85" bestFit="1" customWidth="1"/>
    <col min="6394" max="6394" width="18.5546875" style="85" bestFit="1" customWidth="1"/>
    <col min="6395" max="6395" width="13.44140625" style="85" bestFit="1" customWidth="1"/>
    <col min="6396" max="6396" width="17.44140625" style="85" bestFit="1" customWidth="1"/>
    <col min="6397" max="6397" width="18" style="85" bestFit="1" customWidth="1"/>
    <col min="6398" max="6398" width="19.109375" style="85" bestFit="1" customWidth="1"/>
    <col min="6399" max="6399" width="17.33203125" style="85" bestFit="1" customWidth="1"/>
    <col min="6400" max="6400" width="14.6640625" style="85"/>
    <col min="6401" max="6401" width="2.6640625" style="85" customWidth="1"/>
    <col min="6402" max="6402" width="1.109375" style="85" customWidth="1"/>
    <col min="6403" max="6403" width="24.44140625" style="85" customWidth="1"/>
    <col min="6404" max="6404" width="13.109375" style="85" customWidth="1"/>
    <col min="6405" max="6405" width="7.5546875" style="85" customWidth="1"/>
    <col min="6406" max="6406" width="16.44140625" style="85" customWidth="1"/>
    <col min="6407" max="6407" width="39.33203125" style="85" customWidth="1"/>
    <col min="6408" max="6408" width="19.109375" style="85" customWidth="1"/>
    <col min="6409" max="6409" width="35.109375" style="85" customWidth="1"/>
    <col min="6410" max="6410" width="32.88671875" style="85" customWidth="1"/>
    <col min="6411" max="6411" width="17.44140625" style="85" customWidth="1"/>
    <col min="6412" max="6412" width="11.88671875" style="85" customWidth="1"/>
    <col min="6413" max="6413" width="12" style="85" customWidth="1"/>
    <col min="6414" max="6414" width="17.44140625" style="85" customWidth="1"/>
    <col min="6415" max="6416" width="11.88671875" style="85" customWidth="1"/>
    <col min="6417" max="6417" width="12" style="85" customWidth="1"/>
    <col min="6418" max="6419" width="11.88671875" style="85" customWidth="1"/>
    <col min="6420" max="6420" width="12.5546875" style="85" customWidth="1"/>
    <col min="6421" max="6421" width="11.88671875" style="85" customWidth="1"/>
    <col min="6422" max="6422" width="12.5546875" style="85" customWidth="1"/>
    <col min="6423" max="6424" width="12.6640625" style="85" customWidth="1"/>
    <col min="6425" max="6425" width="31.6640625" style="85" customWidth="1"/>
    <col min="6426" max="6426" width="36.44140625" style="85" customWidth="1"/>
    <col min="6427" max="6427" width="33.5546875" style="85" customWidth="1"/>
    <col min="6428" max="6428" width="39.33203125" style="85" customWidth="1"/>
    <col min="6429" max="6429" width="35.6640625" style="85" customWidth="1"/>
    <col min="6430" max="6430" width="35.88671875" style="85" customWidth="1"/>
    <col min="6431" max="6431" width="34" style="85" customWidth="1"/>
    <col min="6432" max="6432" width="12.6640625" style="85" customWidth="1"/>
    <col min="6433" max="6433" width="31.6640625" style="85" bestFit="1" customWidth="1"/>
    <col min="6434" max="6434" width="36.44140625" style="85" bestFit="1" customWidth="1"/>
    <col min="6435" max="6435" width="33.5546875" style="85" bestFit="1" customWidth="1"/>
    <col min="6436" max="6436" width="39.33203125" style="85" bestFit="1" customWidth="1"/>
    <col min="6437" max="6437" width="35.6640625" style="85" bestFit="1" customWidth="1"/>
    <col min="6438" max="6438" width="35.88671875" style="85" bestFit="1" customWidth="1"/>
    <col min="6439" max="6439" width="34" style="85" bestFit="1" customWidth="1"/>
    <col min="6440" max="6440" width="12.6640625" style="85" customWidth="1"/>
    <col min="6441" max="6441" width="31.6640625" style="85" bestFit="1" customWidth="1"/>
    <col min="6442" max="6442" width="36.44140625" style="85" bestFit="1" customWidth="1"/>
    <col min="6443" max="6443" width="33.5546875" style="85" bestFit="1" customWidth="1"/>
    <col min="6444" max="6444" width="39.33203125" style="85" bestFit="1" customWidth="1"/>
    <col min="6445" max="6445" width="35.6640625" style="85" bestFit="1" customWidth="1"/>
    <col min="6446" max="6446" width="35.88671875" style="85" bestFit="1" customWidth="1"/>
    <col min="6447" max="6447" width="34" style="85" bestFit="1" customWidth="1"/>
    <col min="6448" max="6448" width="12.6640625" style="85" customWidth="1"/>
    <col min="6449" max="6449" width="13.5546875" style="85" customWidth="1"/>
    <col min="6450" max="6450" width="31.6640625" style="85" bestFit="1" customWidth="1"/>
    <col min="6451" max="6451" width="36.44140625" style="85" bestFit="1" customWidth="1"/>
    <col min="6452" max="6452" width="33.5546875" style="85" bestFit="1" customWidth="1"/>
    <col min="6453" max="6453" width="39.33203125" style="85" bestFit="1" customWidth="1"/>
    <col min="6454" max="6454" width="35.6640625" style="85" bestFit="1" customWidth="1"/>
    <col min="6455" max="6455" width="35.88671875" style="85" bestFit="1" customWidth="1"/>
    <col min="6456" max="6456" width="34" style="85" bestFit="1" customWidth="1"/>
    <col min="6457" max="6457" width="12.6640625" style="85" customWidth="1"/>
    <col min="6458" max="6458" width="31.6640625" style="85" bestFit="1" customWidth="1"/>
    <col min="6459" max="6459" width="36.44140625" style="85" bestFit="1" customWidth="1"/>
    <col min="6460" max="6460" width="33.5546875" style="85" bestFit="1" customWidth="1"/>
    <col min="6461" max="6461" width="39.33203125" style="85" bestFit="1" customWidth="1"/>
    <col min="6462" max="6462" width="35.6640625" style="85" bestFit="1" customWidth="1"/>
    <col min="6463" max="6463" width="35.88671875" style="85" bestFit="1" customWidth="1"/>
    <col min="6464" max="6464" width="34" style="85" bestFit="1" customWidth="1"/>
    <col min="6465" max="6465" width="12.6640625" style="85" customWidth="1"/>
    <col min="6466" max="6466" width="31.6640625" style="85" bestFit="1" customWidth="1"/>
    <col min="6467" max="6467" width="36.44140625" style="85" bestFit="1" customWidth="1"/>
    <col min="6468" max="6468" width="33.5546875" style="85" bestFit="1" customWidth="1"/>
    <col min="6469" max="6469" width="39.33203125" style="85" bestFit="1" customWidth="1"/>
    <col min="6470" max="6470" width="35.6640625" style="85" bestFit="1" customWidth="1"/>
    <col min="6471" max="6471" width="35.88671875" style="85" bestFit="1" customWidth="1"/>
    <col min="6472" max="6472" width="34" style="85" bestFit="1" customWidth="1"/>
    <col min="6473" max="6474" width="12.6640625" style="85" customWidth="1"/>
    <col min="6475" max="6475" width="17" style="85" bestFit="1" customWidth="1"/>
    <col min="6476" max="6476" width="16.109375" style="85" bestFit="1" customWidth="1"/>
    <col min="6477" max="6478" width="16.44140625" style="85" bestFit="1" customWidth="1"/>
    <col min="6479" max="6479" width="20" style="85" bestFit="1" customWidth="1"/>
    <col min="6480" max="6480" width="20.109375" style="85" bestFit="1" customWidth="1"/>
    <col min="6481" max="6481" width="18.109375" style="85" bestFit="1" customWidth="1"/>
    <col min="6482" max="6482" width="18.33203125" style="85" bestFit="1" customWidth="1"/>
    <col min="6483" max="6483" width="18.109375" style="85" bestFit="1" customWidth="1"/>
    <col min="6484" max="6484" width="13" style="85" bestFit="1" customWidth="1"/>
    <col min="6485" max="6485" width="15.44140625" style="85" bestFit="1" customWidth="1"/>
    <col min="6486" max="6486" width="15.6640625" style="85" bestFit="1" customWidth="1"/>
    <col min="6487" max="6487" width="19.6640625" style="85" bestFit="1" customWidth="1"/>
    <col min="6488" max="6488" width="16.44140625" style="85" bestFit="1" customWidth="1"/>
    <col min="6489" max="6489" width="17.5546875" style="85" bestFit="1" customWidth="1"/>
    <col min="6490" max="6490" width="15.88671875" style="85" bestFit="1" customWidth="1"/>
    <col min="6491" max="6491" width="17" style="85" bestFit="1" customWidth="1"/>
    <col min="6492" max="6492" width="18.5546875" style="85" bestFit="1" customWidth="1"/>
    <col min="6493" max="6493" width="19.109375" style="85" bestFit="1" customWidth="1"/>
    <col min="6494" max="6494" width="17.44140625" style="85" bestFit="1" customWidth="1"/>
    <col min="6495" max="6495" width="19.44140625" style="85" bestFit="1" customWidth="1"/>
    <col min="6496" max="6496" width="20.109375" style="85" bestFit="1" customWidth="1"/>
    <col min="6497" max="6497" width="20.33203125" style="85" bestFit="1" customWidth="1"/>
    <col min="6498" max="6498" width="20.6640625" style="85" bestFit="1" customWidth="1"/>
    <col min="6499" max="6499" width="19.88671875" style="85" bestFit="1" customWidth="1"/>
    <col min="6500" max="6500" width="17.88671875" style="85" bestFit="1" customWidth="1"/>
    <col min="6501" max="6501" width="13.33203125" style="85" bestFit="1" customWidth="1"/>
    <col min="6502" max="6502" width="19.44140625" style="85" bestFit="1" customWidth="1"/>
    <col min="6503" max="6503" width="15.6640625" style="85" bestFit="1" customWidth="1"/>
    <col min="6504" max="6504" width="18.88671875" style="85" bestFit="1" customWidth="1"/>
    <col min="6505" max="6505" width="18.5546875" style="85" bestFit="1" customWidth="1"/>
    <col min="6506" max="6506" width="14.33203125" style="85" bestFit="1" customWidth="1"/>
    <col min="6507" max="6507" width="15.33203125" style="85" bestFit="1" customWidth="1"/>
    <col min="6508" max="6508" width="16.5546875" style="85" bestFit="1" customWidth="1"/>
    <col min="6509" max="6509" width="14.44140625" style="85" bestFit="1" customWidth="1"/>
    <col min="6510" max="6510" width="15.33203125" style="85" bestFit="1" customWidth="1"/>
    <col min="6511" max="6511" width="16.109375" style="85" bestFit="1" customWidth="1"/>
    <col min="6512" max="6512" width="16" style="85" bestFit="1" customWidth="1"/>
    <col min="6513" max="6513" width="15.33203125" style="85" bestFit="1" customWidth="1"/>
    <col min="6514" max="6514" width="14.109375" style="85" bestFit="1" customWidth="1"/>
    <col min="6515" max="6515" width="18.33203125" style="85" bestFit="1" customWidth="1"/>
    <col min="6516" max="6516" width="14.44140625" style="85" bestFit="1" customWidth="1"/>
    <col min="6517" max="6517" width="14" style="85" bestFit="1" customWidth="1"/>
    <col min="6518" max="6518" width="15.33203125" style="85" bestFit="1" customWidth="1"/>
    <col min="6519" max="6519" width="17.44140625" style="85" bestFit="1" customWidth="1"/>
    <col min="6520" max="6520" width="18.109375" style="85" bestFit="1" customWidth="1"/>
    <col min="6521" max="6521" width="18.33203125" style="85" bestFit="1" customWidth="1"/>
    <col min="6522" max="6522" width="17.6640625" style="85" bestFit="1" customWidth="1"/>
    <col min="6523" max="6523" width="17" style="85" bestFit="1" customWidth="1"/>
    <col min="6524" max="6524" width="15.6640625" style="85" bestFit="1" customWidth="1"/>
    <col min="6525" max="6525" width="12.88671875" style="85" bestFit="1" customWidth="1"/>
    <col min="6526" max="6526" width="14.109375" style="85" bestFit="1" customWidth="1"/>
    <col min="6527" max="6527" width="15.44140625" style="85" bestFit="1" customWidth="1"/>
    <col min="6528" max="6528" width="16.44140625" style="85" bestFit="1" customWidth="1"/>
    <col min="6529" max="6529" width="18.88671875" style="85" bestFit="1" customWidth="1"/>
    <col min="6530" max="6530" width="15" style="85" bestFit="1" customWidth="1"/>
    <col min="6531" max="6531" width="19.44140625" style="85" bestFit="1" customWidth="1"/>
    <col min="6532" max="6532" width="20.109375" style="85" bestFit="1" customWidth="1"/>
    <col min="6533" max="6533" width="17.6640625" style="85" bestFit="1" customWidth="1"/>
    <col min="6534" max="6534" width="13.44140625" style="85" bestFit="1" customWidth="1"/>
    <col min="6535" max="6535" width="15.5546875" style="85" bestFit="1" customWidth="1"/>
    <col min="6536" max="6536" width="16.88671875" style="85" bestFit="1" customWidth="1"/>
    <col min="6537" max="6537" width="15.5546875" style="85" bestFit="1" customWidth="1"/>
    <col min="6538" max="6538" width="16.44140625" style="85" bestFit="1" customWidth="1"/>
    <col min="6539" max="6539" width="18.88671875" style="85" bestFit="1" customWidth="1"/>
    <col min="6540" max="6541" width="13.44140625" style="85" bestFit="1" customWidth="1"/>
    <col min="6542" max="6542" width="16.109375" style="85" bestFit="1" customWidth="1"/>
    <col min="6543" max="6544" width="13.44140625" style="85" bestFit="1" customWidth="1"/>
    <col min="6545" max="6545" width="17.109375" style="85" bestFit="1" customWidth="1"/>
    <col min="6546" max="6546" width="14" style="85" bestFit="1" customWidth="1"/>
    <col min="6547" max="6547" width="17.5546875" style="85" bestFit="1" customWidth="1"/>
    <col min="6548" max="6548" width="14.33203125" style="85" bestFit="1" customWidth="1"/>
    <col min="6549" max="6549" width="17.5546875" style="85" bestFit="1" customWidth="1"/>
    <col min="6550" max="6550" width="17.44140625" style="85" bestFit="1" customWidth="1"/>
    <col min="6551" max="6551" width="19.33203125" style="85" bestFit="1" customWidth="1"/>
    <col min="6552" max="6552" width="14.33203125" style="85" bestFit="1" customWidth="1"/>
    <col min="6553" max="6553" width="18" style="85" bestFit="1" customWidth="1"/>
    <col min="6554" max="6554" width="17.88671875" style="85" bestFit="1" customWidth="1"/>
    <col min="6555" max="6555" width="18.6640625" style="85" bestFit="1" customWidth="1"/>
    <col min="6556" max="6556" width="15.109375" style="85" bestFit="1" customWidth="1"/>
    <col min="6557" max="6557" width="19.5546875" style="85" bestFit="1" customWidth="1"/>
    <col min="6558" max="6558" width="19.109375" style="85" bestFit="1" customWidth="1"/>
    <col min="6559" max="6559" width="19" style="85" bestFit="1" customWidth="1"/>
    <col min="6560" max="6560" width="14.6640625" style="85" bestFit="1" customWidth="1"/>
    <col min="6561" max="6561" width="15" style="85" bestFit="1" customWidth="1"/>
    <col min="6562" max="6562" width="15.6640625" style="85" bestFit="1" customWidth="1"/>
    <col min="6563" max="6563" width="13" style="85" bestFit="1" customWidth="1"/>
    <col min="6564" max="6564" width="17" style="85" bestFit="1" customWidth="1"/>
    <col min="6565" max="6565" width="15.5546875" style="85" bestFit="1" customWidth="1"/>
    <col min="6566" max="6566" width="13" style="85" bestFit="1" customWidth="1"/>
    <col min="6567" max="6567" width="13.44140625" style="85" bestFit="1" customWidth="1"/>
    <col min="6568" max="6568" width="13.33203125" style="85" bestFit="1" customWidth="1"/>
    <col min="6569" max="6569" width="13.44140625" style="85" bestFit="1" customWidth="1"/>
    <col min="6570" max="6570" width="15.5546875" style="85" bestFit="1" customWidth="1"/>
    <col min="6571" max="6571" width="13" style="85" bestFit="1" customWidth="1"/>
    <col min="6572" max="6572" width="13.44140625" style="85" bestFit="1" customWidth="1"/>
    <col min="6573" max="6573" width="13" style="85" bestFit="1" customWidth="1"/>
    <col min="6574" max="6574" width="16.109375" style="85" bestFit="1" customWidth="1"/>
    <col min="6575" max="6575" width="17.44140625" style="85" bestFit="1" customWidth="1"/>
    <col min="6576" max="6576" width="16" style="85" bestFit="1" customWidth="1"/>
    <col min="6577" max="6577" width="13.88671875" style="85" bestFit="1" customWidth="1"/>
    <col min="6578" max="6578" width="16.33203125" style="85" bestFit="1" customWidth="1"/>
    <col min="6579" max="6579" width="14.33203125" style="85" bestFit="1" customWidth="1"/>
    <col min="6580" max="6580" width="17.88671875" style="85" bestFit="1" customWidth="1"/>
    <col min="6581" max="6581" width="15.5546875" style="85" bestFit="1" customWidth="1"/>
    <col min="6582" max="6582" width="18.6640625" style="85" bestFit="1" customWidth="1"/>
    <col min="6583" max="6583" width="16" style="85" bestFit="1" customWidth="1"/>
    <col min="6584" max="6584" width="16.109375" style="85" bestFit="1" customWidth="1"/>
    <col min="6585" max="6585" width="15" style="85" bestFit="1" customWidth="1"/>
    <col min="6586" max="6586" width="18.33203125" style="85" bestFit="1" customWidth="1"/>
    <col min="6587" max="6587" width="16.88671875" style="85" bestFit="1" customWidth="1"/>
    <col min="6588" max="6588" width="14.109375" style="85" bestFit="1" customWidth="1"/>
    <col min="6589" max="6589" width="14.6640625" style="85" bestFit="1" customWidth="1"/>
    <col min="6590" max="6590" width="14.33203125" style="85" bestFit="1" customWidth="1"/>
    <col min="6591" max="6591" width="13.44140625" style="85" bestFit="1" customWidth="1"/>
    <col min="6592" max="6592" width="18" style="85" bestFit="1" customWidth="1"/>
    <col min="6593" max="6593" width="14.5546875" style="85" bestFit="1" customWidth="1"/>
    <col min="6594" max="6594" width="13.44140625" style="85" bestFit="1" customWidth="1"/>
    <col min="6595" max="6595" width="17.44140625" style="85" bestFit="1" customWidth="1"/>
    <col min="6596" max="6596" width="18.109375" style="85" bestFit="1" customWidth="1"/>
    <col min="6597" max="6598" width="13" style="85" bestFit="1" customWidth="1"/>
    <col min="6599" max="6599" width="15.5546875" style="85" bestFit="1" customWidth="1"/>
    <col min="6600" max="6600" width="13" style="85" bestFit="1" customWidth="1"/>
    <col min="6601" max="6601" width="13.44140625" style="85" bestFit="1" customWidth="1"/>
    <col min="6602" max="6602" width="15.109375" style="85" bestFit="1" customWidth="1"/>
    <col min="6603" max="6603" width="13" style="85" bestFit="1" customWidth="1"/>
    <col min="6604" max="6604" width="15.44140625" style="85" bestFit="1" customWidth="1"/>
    <col min="6605" max="6605" width="15" style="85" bestFit="1" customWidth="1"/>
    <col min="6606" max="6606" width="14.33203125" style="85" bestFit="1" customWidth="1"/>
    <col min="6607" max="6609" width="13" style="85" bestFit="1" customWidth="1"/>
    <col min="6610" max="6610" width="15.109375" style="85" bestFit="1" customWidth="1"/>
    <col min="6611" max="6611" width="13" style="85" bestFit="1" customWidth="1"/>
    <col min="6612" max="6612" width="14.5546875" style="85" bestFit="1" customWidth="1"/>
    <col min="6613" max="6613" width="17.33203125" style="85" bestFit="1" customWidth="1"/>
    <col min="6614" max="6614" width="13.88671875" style="85" bestFit="1" customWidth="1"/>
    <col min="6615" max="6615" width="13" style="85" bestFit="1" customWidth="1"/>
    <col min="6616" max="6616" width="15.6640625" style="85" bestFit="1" customWidth="1"/>
    <col min="6617" max="6617" width="13" style="85" bestFit="1" customWidth="1"/>
    <col min="6618" max="6618" width="14.5546875" style="85" bestFit="1" customWidth="1"/>
    <col min="6619" max="6619" width="17.33203125" style="85" bestFit="1" customWidth="1"/>
    <col min="6620" max="6620" width="17.109375" style="85" bestFit="1" customWidth="1"/>
    <col min="6621" max="6621" width="18" style="85" bestFit="1" customWidth="1"/>
    <col min="6622" max="6623" width="14.5546875" style="85" bestFit="1" customWidth="1"/>
    <col min="6624" max="6624" width="13" style="85" bestFit="1" customWidth="1"/>
    <col min="6625" max="6625" width="14.33203125" style="85" bestFit="1" customWidth="1"/>
    <col min="6626" max="6626" width="16.5546875" style="85" bestFit="1" customWidth="1"/>
    <col min="6627" max="6628" width="13" style="85" bestFit="1" customWidth="1"/>
    <col min="6629" max="6629" width="17.88671875" style="85" bestFit="1" customWidth="1"/>
    <col min="6630" max="6630" width="15.6640625" style="85" bestFit="1" customWidth="1"/>
    <col min="6631" max="6631" width="14.109375" style="85" bestFit="1" customWidth="1"/>
    <col min="6632" max="6632" width="15.109375" style="85" bestFit="1" customWidth="1"/>
    <col min="6633" max="6633" width="18.109375" style="85" bestFit="1" customWidth="1"/>
    <col min="6634" max="6634" width="16.88671875" style="85" bestFit="1" customWidth="1"/>
    <col min="6635" max="6635" width="13" style="85" bestFit="1" customWidth="1"/>
    <col min="6636" max="6636" width="17.6640625" style="85" bestFit="1" customWidth="1"/>
    <col min="6637" max="6637" width="12.5546875" style="85" bestFit="1" customWidth="1"/>
    <col min="6638" max="6638" width="18.88671875" style="85" bestFit="1" customWidth="1"/>
    <col min="6639" max="6639" width="19.109375" style="85" bestFit="1" customWidth="1"/>
    <col min="6640" max="6640" width="18.5546875" style="85" bestFit="1" customWidth="1"/>
    <col min="6641" max="6641" width="15.88671875" style="85" bestFit="1" customWidth="1"/>
    <col min="6642" max="6642" width="18.33203125" style="85" bestFit="1" customWidth="1"/>
    <col min="6643" max="6643" width="17" style="85" bestFit="1" customWidth="1"/>
    <col min="6644" max="6644" width="18" style="85" bestFit="1" customWidth="1"/>
    <col min="6645" max="6645" width="13" style="85" bestFit="1" customWidth="1"/>
    <col min="6646" max="6646" width="13.33203125" style="85" bestFit="1" customWidth="1"/>
    <col min="6647" max="6647" width="16" style="85" bestFit="1" customWidth="1"/>
    <col min="6648" max="6649" width="18.33203125" style="85" bestFit="1" customWidth="1"/>
    <col min="6650" max="6650" width="18.5546875" style="85" bestFit="1" customWidth="1"/>
    <col min="6651" max="6651" width="13.44140625" style="85" bestFit="1" customWidth="1"/>
    <col min="6652" max="6652" width="17.44140625" style="85" bestFit="1" customWidth="1"/>
    <col min="6653" max="6653" width="18" style="85" bestFit="1" customWidth="1"/>
    <col min="6654" max="6654" width="19.109375" style="85" bestFit="1" customWidth="1"/>
    <col min="6655" max="6655" width="17.33203125" style="85" bestFit="1" customWidth="1"/>
    <col min="6656" max="6656" width="14.6640625" style="85"/>
    <col min="6657" max="6657" width="2.6640625" style="85" customWidth="1"/>
    <col min="6658" max="6658" width="1.109375" style="85" customWidth="1"/>
    <col min="6659" max="6659" width="24.44140625" style="85" customWidth="1"/>
    <col min="6660" max="6660" width="13.109375" style="85" customWidth="1"/>
    <col min="6661" max="6661" width="7.5546875" style="85" customWidth="1"/>
    <col min="6662" max="6662" width="16.44140625" style="85" customWidth="1"/>
    <col min="6663" max="6663" width="39.33203125" style="85" customWidth="1"/>
    <col min="6664" max="6664" width="19.109375" style="85" customWidth="1"/>
    <col min="6665" max="6665" width="35.109375" style="85" customWidth="1"/>
    <col min="6666" max="6666" width="32.88671875" style="85" customWidth="1"/>
    <col min="6667" max="6667" width="17.44140625" style="85" customWidth="1"/>
    <col min="6668" max="6668" width="11.88671875" style="85" customWidth="1"/>
    <col min="6669" max="6669" width="12" style="85" customWidth="1"/>
    <col min="6670" max="6670" width="17.44140625" style="85" customWidth="1"/>
    <col min="6671" max="6672" width="11.88671875" style="85" customWidth="1"/>
    <col min="6673" max="6673" width="12" style="85" customWidth="1"/>
    <col min="6674" max="6675" width="11.88671875" style="85" customWidth="1"/>
    <col min="6676" max="6676" width="12.5546875" style="85" customWidth="1"/>
    <col min="6677" max="6677" width="11.88671875" style="85" customWidth="1"/>
    <col min="6678" max="6678" width="12.5546875" style="85" customWidth="1"/>
    <col min="6679" max="6680" width="12.6640625" style="85" customWidth="1"/>
    <col min="6681" max="6681" width="31.6640625" style="85" customWidth="1"/>
    <col min="6682" max="6682" width="36.44140625" style="85" customWidth="1"/>
    <col min="6683" max="6683" width="33.5546875" style="85" customWidth="1"/>
    <col min="6684" max="6684" width="39.33203125" style="85" customWidth="1"/>
    <col min="6685" max="6685" width="35.6640625" style="85" customWidth="1"/>
    <col min="6686" max="6686" width="35.88671875" style="85" customWidth="1"/>
    <col min="6687" max="6687" width="34" style="85" customWidth="1"/>
    <col min="6688" max="6688" width="12.6640625" style="85" customWidth="1"/>
    <col min="6689" max="6689" width="31.6640625" style="85" bestFit="1" customWidth="1"/>
    <col min="6690" max="6690" width="36.44140625" style="85" bestFit="1" customWidth="1"/>
    <col min="6691" max="6691" width="33.5546875" style="85" bestFit="1" customWidth="1"/>
    <col min="6692" max="6692" width="39.33203125" style="85" bestFit="1" customWidth="1"/>
    <col min="6693" max="6693" width="35.6640625" style="85" bestFit="1" customWidth="1"/>
    <col min="6694" max="6694" width="35.88671875" style="85" bestFit="1" customWidth="1"/>
    <col min="6695" max="6695" width="34" style="85" bestFit="1" customWidth="1"/>
    <col min="6696" max="6696" width="12.6640625" style="85" customWidth="1"/>
    <col min="6697" max="6697" width="31.6640625" style="85" bestFit="1" customWidth="1"/>
    <col min="6698" max="6698" width="36.44140625" style="85" bestFit="1" customWidth="1"/>
    <col min="6699" max="6699" width="33.5546875" style="85" bestFit="1" customWidth="1"/>
    <col min="6700" max="6700" width="39.33203125" style="85" bestFit="1" customWidth="1"/>
    <col min="6701" max="6701" width="35.6640625" style="85" bestFit="1" customWidth="1"/>
    <col min="6702" max="6702" width="35.88671875" style="85" bestFit="1" customWidth="1"/>
    <col min="6703" max="6703" width="34" style="85" bestFit="1" customWidth="1"/>
    <col min="6704" max="6704" width="12.6640625" style="85" customWidth="1"/>
    <col min="6705" max="6705" width="13.5546875" style="85" customWidth="1"/>
    <col min="6706" max="6706" width="31.6640625" style="85" bestFit="1" customWidth="1"/>
    <col min="6707" max="6707" width="36.44140625" style="85" bestFit="1" customWidth="1"/>
    <col min="6708" max="6708" width="33.5546875" style="85" bestFit="1" customWidth="1"/>
    <col min="6709" max="6709" width="39.33203125" style="85" bestFit="1" customWidth="1"/>
    <col min="6710" max="6710" width="35.6640625" style="85" bestFit="1" customWidth="1"/>
    <col min="6711" max="6711" width="35.88671875" style="85" bestFit="1" customWidth="1"/>
    <col min="6712" max="6712" width="34" style="85" bestFit="1" customWidth="1"/>
    <col min="6713" max="6713" width="12.6640625" style="85" customWidth="1"/>
    <col min="6714" max="6714" width="31.6640625" style="85" bestFit="1" customWidth="1"/>
    <col min="6715" max="6715" width="36.44140625" style="85" bestFit="1" customWidth="1"/>
    <col min="6716" max="6716" width="33.5546875" style="85" bestFit="1" customWidth="1"/>
    <col min="6717" max="6717" width="39.33203125" style="85" bestFit="1" customWidth="1"/>
    <col min="6718" max="6718" width="35.6640625" style="85" bestFit="1" customWidth="1"/>
    <col min="6719" max="6719" width="35.88671875" style="85" bestFit="1" customWidth="1"/>
    <col min="6720" max="6720" width="34" style="85" bestFit="1" customWidth="1"/>
    <col min="6721" max="6721" width="12.6640625" style="85" customWidth="1"/>
    <col min="6722" max="6722" width="31.6640625" style="85" bestFit="1" customWidth="1"/>
    <col min="6723" max="6723" width="36.44140625" style="85" bestFit="1" customWidth="1"/>
    <col min="6724" max="6724" width="33.5546875" style="85" bestFit="1" customWidth="1"/>
    <col min="6725" max="6725" width="39.33203125" style="85" bestFit="1" customWidth="1"/>
    <col min="6726" max="6726" width="35.6640625" style="85" bestFit="1" customWidth="1"/>
    <col min="6727" max="6727" width="35.88671875" style="85" bestFit="1" customWidth="1"/>
    <col min="6728" max="6728" width="34" style="85" bestFit="1" customWidth="1"/>
    <col min="6729" max="6730" width="12.6640625" style="85" customWidth="1"/>
    <col min="6731" max="6731" width="17" style="85" bestFit="1" customWidth="1"/>
    <col min="6732" max="6732" width="16.109375" style="85" bestFit="1" customWidth="1"/>
    <col min="6733" max="6734" width="16.44140625" style="85" bestFit="1" customWidth="1"/>
    <col min="6735" max="6735" width="20" style="85" bestFit="1" customWidth="1"/>
    <col min="6736" max="6736" width="20.109375" style="85" bestFit="1" customWidth="1"/>
    <col min="6737" max="6737" width="18.109375" style="85" bestFit="1" customWidth="1"/>
    <col min="6738" max="6738" width="18.33203125" style="85" bestFit="1" customWidth="1"/>
    <col min="6739" max="6739" width="18.109375" style="85" bestFit="1" customWidth="1"/>
    <col min="6740" max="6740" width="13" style="85" bestFit="1" customWidth="1"/>
    <col min="6741" max="6741" width="15.44140625" style="85" bestFit="1" customWidth="1"/>
    <col min="6742" max="6742" width="15.6640625" style="85" bestFit="1" customWidth="1"/>
    <col min="6743" max="6743" width="19.6640625" style="85" bestFit="1" customWidth="1"/>
    <col min="6744" max="6744" width="16.44140625" style="85" bestFit="1" customWidth="1"/>
    <col min="6745" max="6745" width="17.5546875" style="85" bestFit="1" customWidth="1"/>
    <col min="6746" max="6746" width="15.88671875" style="85" bestFit="1" customWidth="1"/>
    <col min="6747" max="6747" width="17" style="85" bestFit="1" customWidth="1"/>
    <col min="6748" max="6748" width="18.5546875" style="85" bestFit="1" customWidth="1"/>
    <col min="6749" max="6749" width="19.109375" style="85" bestFit="1" customWidth="1"/>
    <col min="6750" max="6750" width="17.44140625" style="85" bestFit="1" customWidth="1"/>
    <col min="6751" max="6751" width="19.44140625" style="85" bestFit="1" customWidth="1"/>
    <col min="6752" max="6752" width="20.109375" style="85" bestFit="1" customWidth="1"/>
    <col min="6753" max="6753" width="20.33203125" style="85" bestFit="1" customWidth="1"/>
    <col min="6754" max="6754" width="20.6640625" style="85" bestFit="1" customWidth="1"/>
    <col min="6755" max="6755" width="19.88671875" style="85" bestFit="1" customWidth="1"/>
    <col min="6756" max="6756" width="17.88671875" style="85" bestFit="1" customWidth="1"/>
    <col min="6757" max="6757" width="13.33203125" style="85" bestFit="1" customWidth="1"/>
    <col min="6758" max="6758" width="19.44140625" style="85" bestFit="1" customWidth="1"/>
    <col min="6759" max="6759" width="15.6640625" style="85" bestFit="1" customWidth="1"/>
    <col min="6760" max="6760" width="18.88671875" style="85" bestFit="1" customWidth="1"/>
    <col min="6761" max="6761" width="18.5546875" style="85" bestFit="1" customWidth="1"/>
    <col min="6762" max="6762" width="14.33203125" style="85" bestFit="1" customWidth="1"/>
    <col min="6763" max="6763" width="15.33203125" style="85" bestFit="1" customWidth="1"/>
    <col min="6764" max="6764" width="16.5546875" style="85" bestFit="1" customWidth="1"/>
    <col min="6765" max="6765" width="14.44140625" style="85" bestFit="1" customWidth="1"/>
    <col min="6766" max="6766" width="15.33203125" style="85" bestFit="1" customWidth="1"/>
    <col min="6767" max="6767" width="16.109375" style="85" bestFit="1" customWidth="1"/>
    <col min="6768" max="6768" width="16" style="85" bestFit="1" customWidth="1"/>
    <col min="6769" max="6769" width="15.33203125" style="85" bestFit="1" customWidth="1"/>
    <col min="6770" max="6770" width="14.109375" style="85" bestFit="1" customWidth="1"/>
    <col min="6771" max="6771" width="18.33203125" style="85" bestFit="1" customWidth="1"/>
    <col min="6772" max="6772" width="14.44140625" style="85" bestFit="1" customWidth="1"/>
    <col min="6773" max="6773" width="14" style="85" bestFit="1" customWidth="1"/>
    <col min="6774" max="6774" width="15.33203125" style="85" bestFit="1" customWidth="1"/>
    <col min="6775" max="6775" width="17.44140625" style="85" bestFit="1" customWidth="1"/>
    <col min="6776" max="6776" width="18.109375" style="85" bestFit="1" customWidth="1"/>
    <col min="6777" max="6777" width="18.33203125" style="85" bestFit="1" customWidth="1"/>
    <col min="6778" max="6778" width="17.6640625" style="85" bestFit="1" customWidth="1"/>
    <col min="6779" max="6779" width="17" style="85" bestFit="1" customWidth="1"/>
    <col min="6780" max="6780" width="15.6640625" style="85" bestFit="1" customWidth="1"/>
    <col min="6781" max="6781" width="12.88671875" style="85" bestFit="1" customWidth="1"/>
    <col min="6782" max="6782" width="14.109375" style="85" bestFit="1" customWidth="1"/>
    <col min="6783" max="6783" width="15.44140625" style="85" bestFit="1" customWidth="1"/>
    <col min="6784" max="6784" width="16.44140625" style="85" bestFit="1" customWidth="1"/>
    <col min="6785" max="6785" width="18.88671875" style="85" bestFit="1" customWidth="1"/>
    <col min="6786" max="6786" width="15" style="85" bestFit="1" customWidth="1"/>
    <col min="6787" max="6787" width="19.44140625" style="85" bestFit="1" customWidth="1"/>
    <col min="6788" max="6788" width="20.109375" style="85" bestFit="1" customWidth="1"/>
    <col min="6789" max="6789" width="17.6640625" style="85" bestFit="1" customWidth="1"/>
    <col min="6790" max="6790" width="13.44140625" style="85" bestFit="1" customWidth="1"/>
    <col min="6791" max="6791" width="15.5546875" style="85" bestFit="1" customWidth="1"/>
    <col min="6792" max="6792" width="16.88671875" style="85" bestFit="1" customWidth="1"/>
    <col min="6793" max="6793" width="15.5546875" style="85" bestFit="1" customWidth="1"/>
    <col min="6794" max="6794" width="16.44140625" style="85" bestFit="1" customWidth="1"/>
    <col min="6795" max="6795" width="18.88671875" style="85" bestFit="1" customWidth="1"/>
    <col min="6796" max="6797" width="13.44140625" style="85" bestFit="1" customWidth="1"/>
    <col min="6798" max="6798" width="16.109375" style="85" bestFit="1" customWidth="1"/>
    <col min="6799" max="6800" width="13.44140625" style="85" bestFit="1" customWidth="1"/>
    <col min="6801" max="6801" width="17.109375" style="85" bestFit="1" customWidth="1"/>
    <col min="6802" max="6802" width="14" style="85" bestFit="1" customWidth="1"/>
    <col min="6803" max="6803" width="17.5546875" style="85" bestFit="1" customWidth="1"/>
    <col min="6804" max="6804" width="14.33203125" style="85" bestFit="1" customWidth="1"/>
    <col min="6805" max="6805" width="17.5546875" style="85" bestFit="1" customWidth="1"/>
    <col min="6806" max="6806" width="17.44140625" style="85" bestFit="1" customWidth="1"/>
    <col min="6807" max="6807" width="19.33203125" style="85" bestFit="1" customWidth="1"/>
    <col min="6808" max="6808" width="14.33203125" style="85" bestFit="1" customWidth="1"/>
    <col min="6809" max="6809" width="18" style="85" bestFit="1" customWidth="1"/>
    <col min="6810" max="6810" width="17.88671875" style="85" bestFit="1" customWidth="1"/>
    <col min="6811" max="6811" width="18.6640625" style="85" bestFit="1" customWidth="1"/>
    <col min="6812" max="6812" width="15.109375" style="85" bestFit="1" customWidth="1"/>
    <col min="6813" max="6813" width="19.5546875" style="85" bestFit="1" customWidth="1"/>
    <col min="6814" max="6814" width="19.109375" style="85" bestFit="1" customWidth="1"/>
    <col min="6815" max="6815" width="19" style="85" bestFit="1" customWidth="1"/>
    <col min="6816" max="6816" width="14.6640625" style="85" bestFit="1" customWidth="1"/>
    <col min="6817" max="6817" width="15" style="85" bestFit="1" customWidth="1"/>
    <col min="6818" max="6818" width="15.6640625" style="85" bestFit="1" customWidth="1"/>
    <col min="6819" max="6819" width="13" style="85" bestFit="1" customWidth="1"/>
    <col min="6820" max="6820" width="17" style="85" bestFit="1" customWidth="1"/>
    <col min="6821" max="6821" width="15.5546875" style="85" bestFit="1" customWidth="1"/>
    <col min="6822" max="6822" width="13" style="85" bestFit="1" customWidth="1"/>
    <col min="6823" max="6823" width="13.44140625" style="85" bestFit="1" customWidth="1"/>
    <col min="6824" max="6824" width="13.33203125" style="85" bestFit="1" customWidth="1"/>
    <col min="6825" max="6825" width="13.44140625" style="85" bestFit="1" customWidth="1"/>
    <col min="6826" max="6826" width="15.5546875" style="85" bestFit="1" customWidth="1"/>
    <col min="6827" max="6827" width="13" style="85" bestFit="1" customWidth="1"/>
    <col min="6828" max="6828" width="13.44140625" style="85" bestFit="1" customWidth="1"/>
    <col min="6829" max="6829" width="13" style="85" bestFit="1" customWidth="1"/>
    <col min="6830" max="6830" width="16.109375" style="85" bestFit="1" customWidth="1"/>
    <col min="6831" max="6831" width="17.44140625" style="85" bestFit="1" customWidth="1"/>
    <col min="6832" max="6832" width="16" style="85" bestFit="1" customWidth="1"/>
    <col min="6833" max="6833" width="13.88671875" style="85" bestFit="1" customWidth="1"/>
    <col min="6834" max="6834" width="16.33203125" style="85" bestFit="1" customWidth="1"/>
    <col min="6835" max="6835" width="14.33203125" style="85" bestFit="1" customWidth="1"/>
    <col min="6836" max="6836" width="17.88671875" style="85" bestFit="1" customWidth="1"/>
    <col min="6837" max="6837" width="15.5546875" style="85" bestFit="1" customWidth="1"/>
    <col min="6838" max="6838" width="18.6640625" style="85" bestFit="1" customWidth="1"/>
    <col min="6839" max="6839" width="16" style="85" bestFit="1" customWidth="1"/>
    <col min="6840" max="6840" width="16.109375" style="85" bestFit="1" customWidth="1"/>
    <col min="6841" max="6841" width="15" style="85" bestFit="1" customWidth="1"/>
    <col min="6842" max="6842" width="18.33203125" style="85" bestFit="1" customWidth="1"/>
    <col min="6843" max="6843" width="16.88671875" style="85" bestFit="1" customWidth="1"/>
    <col min="6844" max="6844" width="14.109375" style="85" bestFit="1" customWidth="1"/>
    <col min="6845" max="6845" width="14.6640625" style="85" bestFit="1" customWidth="1"/>
    <col min="6846" max="6846" width="14.33203125" style="85" bestFit="1" customWidth="1"/>
    <col min="6847" max="6847" width="13.44140625" style="85" bestFit="1" customWidth="1"/>
    <col min="6848" max="6848" width="18" style="85" bestFit="1" customWidth="1"/>
    <col min="6849" max="6849" width="14.5546875" style="85" bestFit="1" customWidth="1"/>
    <col min="6850" max="6850" width="13.44140625" style="85" bestFit="1" customWidth="1"/>
    <col min="6851" max="6851" width="17.44140625" style="85" bestFit="1" customWidth="1"/>
    <col min="6852" max="6852" width="18.109375" style="85" bestFit="1" customWidth="1"/>
    <col min="6853" max="6854" width="13" style="85" bestFit="1" customWidth="1"/>
    <col min="6855" max="6855" width="15.5546875" style="85" bestFit="1" customWidth="1"/>
    <col min="6856" max="6856" width="13" style="85" bestFit="1" customWidth="1"/>
    <col min="6857" max="6857" width="13.44140625" style="85" bestFit="1" customWidth="1"/>
    <col min="6858" max="6858" width="15.109375" style="85" bestFit="1" customWidth="1"/>
    <col min="6859" max="6859" width="13" style="85" bestFit="1" customWidth="1"/>
    <col min="6860" max="6860" width="15.44140625" style="85" bestFit="1" customWidth="1"/>
    <col min="6861" max="6861" width="15" style="85" bestFit="1" customWidth="1"/>
    <col min="6862" max="6862" width="14.33203125" style="85" bestFit="1" customWidth="1"/>
    <col min="6863" max="6865" width="13" style="85" bestFit="1" customWidth="1"/>
    <col min="6866" max="6866" width="15.109375" style="85" bestFit="1" customWidth="1"/>
    <col min="6867" max="6867" width="13" style="85" bestFit="1" customWidth="1"/>
    <col min="6868" max="6868" width="14.5546875" style="85" bestFit="1" customWidth="1"/>
    <col min="6869" max="6869" width="17.33203125" style="85" bestFit="1" customWidth="1"/>
    <col min="6870" max="6870" width="13.88671875" style="85" bestFit="1" customWidth="1"/>
    <col min="6871" max="6871" width="13" style="85" bestFit="1" customWidth="1"/>
    <col min="6872" max="6872" width="15.6640625" style="85" bestFit="1" customWidth="1"/>
    <col min="6873" max="6873" width="13" style="85" bestFit="1" customWidth="1"/>
    <col min="6874" max="6874" width="14.5546875" style="85" bestFit="1" customWidth="1"/>
    <col min="6875" max="6875" width="17.33203125" style="85" bestFit="1" customWidth="1"/>
    <col min="6876" max="6876" width="17.109375" style="85" bestFit="1" customWidth="1"/>
    <col min="6877" max="6877" width="18" style="85" bestFit="1" customWidth="1"/>
    <col min="6878" max="6879" width="14.5546875" style="85" bestFit="1" customWidth="1"/>
    <col min="6880" max="6880" width="13" style="85" bestFit="1" customWidth="1"/>
    <col min="6881" max="6881" width="14.33203125" style="85" bestFit="1" customWidth="1"/>
    <col min="6882" max="6882" width="16.5546875" style="85" bestFit="1" customWidth="1"/>
    <col min="6883" max="6884" width="13" style="85" bestFit="1" customWidth="1"/>
    <col min="6885" max="6885" width="17.88671875" style="85" bestFit="1" customWidth="1"/>
    <col min="6886" max="6886" width="15.6640625" style="85" bestFit="1" customWidth="1"/>
    <col min="6887" max="6887" width="14.109375" style="85" bestFit="1" customWidth="1"/>
    <col min="6888" max="6888" width="15.109375" style="85" bestFit="1" customWidth="1"/>
    <col min="6889" max="6889" width="18.109375" style="85" bestFit="1" customWidth="1"/>
    <col min="6890" max="6890" width="16.88671875" style="85" bestFit="1" customWidth="1"/>
    <col min="6891" max="6891" width="13" style="85" bestFit="1" customWidth="1"/>
    <col min="6892" max="6892" width="17.6640625" style="85" bestFit="1" customWidth="1"/>
    <col min="6893" max="6893" width="12.5546875" style="85" bestFit="1" customWidth="1"/>
    <col min="6894" max="6894" width="18.88671875" style="85" bestFit="1" customWidth="1"/>
    <col min="6895" max="6895" width="19.109375" style="85" bestFit="1" customWidth="1"/>
    <col min="6896" max="6896" width="18.5546875" style="85" bestFit="1" customWidth="1"/>
    <col min="6897" max="6897" width="15.88671875" style="85" bestFit="1" customWidth="1"/>
    <col min="6898" max="6898" width="18.33203125" style="85" bestFit="1" customWidth="1"/>
    <col min="6899" max="6899" width="17" style="85" bestFit="1" customWidth="1"/>
    <col min="6900" max="6900" width="18" style="85" bestFit="1" customWidth="1"/>
    <col min="6901" max="6901" width="13" style="85" bestFit="1" customWidth="1"/>
    <col min="6902" max="6902" width="13.33203125" style="85" bestFit="1" customWidth="1"/>
    <col min="6903" max="6903" width="16" style="85" bestFit="1" customWidth="1"/>
    <col min="6904" max="6905" width="18.33203125" style="85" bestFit="1" customWidth="1"/>
    <col min="6906" max="6906" width="18.5546875" style="85" bestFit="1" customWidth="1"/>
    <col min="6907" max="6907" width="13.44140625" style="85" bestFit="1" customWidth="1"/>
    <col min="6908" max="6908" width="17.44140625" style="85" bestFit="1" customWidth="1"/>
    <col min="6909" max="6909" width="18" style="85" bestFit="1" customWidth="1"/>
    <col min="6910" max="6910" width="19.109375" style="85" bestFit="1" customWidth="1"/>
    <col min="6911" max="6911" width="17.33203125" style="85" bestFit="1" customWidth="1"/>
    <col min="6912" max="6912" width="14.6640625" style="85"/>
    <col min="6913" max="6913" width="2.6640625" style="85" customWidth="1"/>
    <col min="6914" max="6914" width="1.109375" style="85" customWidth="1"/>
    <col min="6915" max="6915" width="24.44140625" style="85" customWidth="1"/>
    <col min="6916" max="6916" width="13.109375" style="85" customWidth="1"/>
    <col min="6917" max="6917" width="7.5546875" style="85" customWidth="1"/>
    <col min="6918" max="6918" width="16.44140625" style="85" customWidth="1"/>
    <col min="6919" max="6919" width="39.33203125" style="85" customWidth="1"/>
    <col min="6920" max="6920" width="19.109375" style="85" customWidth="1"/>
    <col min="6921" max="6921" width="35.109375" style="85" customWidth="1"/>
    <col min="6922" max="6922" width="32.88671875" style="85" customWidth="1"/>
    <col min="6923" max="6923" width="17.44140625" style="85" customWidth="1"/>
    <col min="6924" max="6924" width="11.88671875" style="85" customWidth="1"/>
    <col min="6925" max="6925" width="12" style="85" customWidth="1"/>
    <col min="6926" max="6926" width="17.44140625" style="85" customWidth="1"/>
    <col min="6927" max="6928" width="11.88671875" style="85" customWidth="1"/>
    <col min="6929" max="6929" width="12" style="85" customWidth="1"/>
    <col min="6930" max="6931" width="11.88671875" style="85" customWidth="1"/>
    <col min="6932" max="6932" width="12.5546875" style="85" customWidth="1"/>
    <col min="6933" max="6933" width="11.88671875" style="85" customWidth="1"/>
    <col min="6934" max="6934" width="12.5546875" style="85" customWidth="1"/>
    <col min="6935" max="6936" width="12.6640625" style="85" customWidth="1"/>
    <col min="6937" max="6937" width="31.6640625" style="85" customWidth="1"/>
    <col min="6938" max="6938" width="36.44140625" style="85" customWidth="1"/>
    <col min="6939" max="6939" width="33.5546875" style="85" customWidth="1"/>
    <col min="6940" max="6940" width="39.33203125" style="85" customWidth="1"/>
    <col min="6941" max="6941" width="35.6640625" style="85" customWidth="1"/>
    <col min="6942" max="6942" width="35.88671875" style="85" customWidth="1"/>
    <col min="6943" max="6943" width="34" style="85" customWidth="1"/>
    <col min="6944" max="6944" width="12.6640625" style="85" customWidth="1"/>
    <col min="6945" max="6945" width="31.6640625" style="85" bestFit="1" customWidth="1"/>
    <col min="6946" max="6946" width="36.44140625" style="85" bestFit="1" customWidth="1"/>
    <col min="6947" max="6947" width="33.5546875" style="85" bestFit="1" customWidth="1"/>
    <col min="6948" max="6948" width="39.33203125" style="85" bestFit="1" customWidth="1"/>
    <col min="6949" max="6949" width="35.6640625" style="85" bestFit="1" customWidth="1"/>
    <col min="6950" max="6950" width="35.88671875" style="85" bestFit="1" customWidth="1"/>
    <col min="6951" max="6951" width="34" style="85" bestFit="1" customWidth="1"/>
    <col min="6952" max="6952" width="12.6640625" style="85" customWidth="1"/>
    <col min="6953" max="6953" width="31.6640625" style="85" bestFit="1" customWidth="1"/>
    <col min="6954" max="6954" width="36.44140625" style="85" bestFit="1" customWidth="1"/>
    <col min="6955" max="6955" width="33.5546875" style="85" bestFit="1" customWidth="1"/>
    <col min="6956" max="6956" width="39.33203125" style="85" bestFit="1" customWidth="1"/>
    <col min="6957" max="6957" width="35.6640625" style="85" bestFit="1" customWidth="1"/>
    <col min="6958" max="6958" width="35.88671875" style="85" bestFit="1" customWidth="1"/>
    <col min="6959" max="6959" width="34" style="85" bestFit="1" customWidth="1"/>
    <col min="6960" max="6960" width="12.6640625" style="85" customWidth="1"/>
    <col min="6961" max="6961" width="13.5546875" style="85" customWidth="1"/>
    <col min="6962" max="6962" width="31.6640625" style="85" bestFit="1" customWidth="1"/>
    <col min="6963" max="6963" width="36.44140625" style="85" bestFit="1" customWidth="1"/>
    <col min="6964" max="6964" width="33.5546875" style="85" bestFit="1" customWidth="1"/>
    <col min="6965" max="6965" width="39.33203125" style="85" bestFit="1" customWidth="1"/>
    <col min="6966" max="6966" width="35.6640625" style="85" bestFit="1" customWidth="1"/>
    <col min="6967" max="6967" width="35.88671875" style="85" bestFit="1" customWidth="1"/>
    <col min="6968" max="6968" width="34" style="85" bestFit="1" customWidth="1"/>
    <col min="6969" max="6969" width="12.6640625" style="85" customWidth="1"/>
    <col min="6970" max="6970" width="31.6640625" style="85" bestFit="1" customWidth="1"/>
    <col min="6971" max="6971" width="36.44140625" style="85" bestFit="1" customWidth="1"/>
    <col min="6972" max="6972" width="33.5546875" style="85" bestFit="1" customWidth="1"/>
    <col min="6973" max="6973" width="39.33203125" style="85" bestFit="1" customWidth="1"/>
    <col min="6974" max="6974" width="35.6640625" style="85" bestFit="1" customWidth="1"/>
    <col min="6975" max="6975" width="35.88671875" style="85" bestFit="1" customWidth="1"/>
    <col min="6976" max="6976" width="34" style="85" bestFit="1" customWidth="1"/>
    <col min="6977" max="6977" width="12.6640625" style="85" customWidth="1"/>
    <col min="6978" max="6978" width="31.6640625" style="85" bestFit="1" customWidth="1"/>
    <col min="6979" max="6979" width="36.44140625" style="85" bestFit="1" customWidth="1"/>
    <col min="6980" max="6980" width="33.5546875" style="85" bestFit="1" customWidth="1"/>
    <col min="6981" max="6981" width="39.33203125" style="85" bestFit="1" customWidth="1"/>
    <col min="6982" max="6982" width="35.6640625" style="85" bestFit="1" customWidth="1"/>
    <col min="6983" max="6983" width="35.88671875" style="85" bestFit="1" customWidth="1"/>
    <col min="6984" max="6984" width="34" style="85" bestFit="1" customWidth="1"/>
    <col min="6985" max="6986" width="12.6640625" style="85" customWidth="1"/>
    <col min="6987" max="6987" width="17" style="85" bestFit="1" customWidth="1"/>
    <col min="6988" max="6988" width="16.109375" style="85" bestFit="1" customWidth="1"/>
    <col min="6989" max="6990" width="16.44140625" style="85" bestFit="1" customWidth="1"/>
    <col min="6991" max="6991" width="20" style="85" bestFit="1" customWidth="1"/>
    <col min="6992" max="6992" width="20.109375" style="85" bestFit="1" customWidth="1"/>
    <col min="6993" max="6993" width="18.109375" style="85" bestFit="1" customWidth="1"/>
    <col min="6994" max="6994" width="18.33203125" style="85" bestFit="1" customWidth="1"/>
    <col min="6995" max="6995" width="18.109375" style="85" bestFit="1" customWidth="1"/>
    <col min="6996" max="6996" width="13" style="85" bestFit="1" customWidth="1"/>
    <col min="6997" max="6997" width="15.44140625" style="85" bestFit="1" customWidth="1"/>
    <col min="6998" max="6998" width="15.6640625" style="85" bestFit="1" customWidth="1"/>
    <col min="6999" max="6999" width="19.6640625" style="85" bestFit="1" customWidth="1"/>
    <col min="7000" max="7000" width="16.44140625" style="85" bestFit="1" customWidth="1"/>
    <col min="7001" max="7001" width="17.5546875" style="85" bestFit="1" customWidth="1"/>
    <col min="7002" max="7002" width="15.88671875" style="85" bestFit="1" customWidth="1"/>
    <col min="7003" max="7003" width="17" style="85" bestFit="1" customWidth="1"/>
    <col min="7004" max="7004" width="18.5546875" style="85" bestFit="1" customWidth="1"/>
    <col min="7005" max="7005" width="19.109375" style="85" bestFit="1" customWidth="1"/>
    <col min="7006" max="7006" width="17.44140625" style="85" bestFit="1" customWidth="1"/>
    <col min="7007" max="7007" width="19.44140625" style="85" bestFit="1" customWidth="1"/>
    <col min="7008" max="7008" width="20.109375" style="85" bestFit="1" customWidth="1"/>
    <col min="7009" max="7009" width="20.33203125" style="85" bestFit="1" customWidth="1"/>
    <col min="7010" max="7010" width="20.6640625" style="85" bestFit="1" customWidth="1"/>
    <col min="7011" max="7011" width="19.88671875" style="85" bestFit="1" customWidth="1"/>
    <col min="7012" max="7012" width="17.88671875" style="85" bestFit="1" customWidth="1"/>
    <col min="7013" max="7013" width="13.33203125" style="85" bestFit="1" customWidth="1"/>
    <col min="7014" max="7014" width="19.44140625" style="85" bestFit="1" customWidth="1"/>
    <col min="7015" max="7015" width="15.6640625" style="85" bestFit="1" customWidth="1"/>
    <col min="7016" max="7016" width="18.88671875" style="85" bestFit="1" customWidth="1"/>
    <col min="7017" max="7017" width="18.5546875" style="85" bestFit="1" customWidth="1"/>
    <col min="7018" max="7018" width="14.33203125" style="85" bestFit="1" customWidth="1"/>
    <col min="7019" max="7019" width="15.33203125" style="85" bestFit="1" customWidth="1"/>
    <col min="7020" max="7020" width="16.5546875" style="85" bestFit="1" customWidth="1"/>
    <col min="7021" max="7021" width="14.44140625" style="85" bestFit="1" customWidth="1"/>
    <col min="7022" max="7022" width="15.33203125" style="85" bestFit="1" customWidth="1"/>
    <col min="7023" max="7023" width="16.109375" style="85" bestFit="1" customWidth="1"/>
    <col min="7024" max="7024" width="16" style="85" bestFit="1" customWidth="1"/>
    <col min="7025" max="7025" width="15.33203125" style="85" bestFit="1" customWidth="1"/>
    <col min="7026" max="7026" width="14.109375" style="85" bestFit="1" customWidth="1"/>
    <col min="7027" max="7027" width="18.33203125" style="85" bestFit="1" customWidth="1"/>
    <col min="7028" max="7028" width="14.44140625" style="85" bestFit="1" customWidth="1"/>
    <col min="7029" max="7029" width="14" style="85" bestFit="1" customWidth="1"/>
    <col min="7030" max="7030" width="15.33203125" style="85" bestFit="1" customWidth="1"/>
    <col min="7031" max="7031" width="17.44140625" style="85" bestFit="1" customWidth="1"/>
    <col min="7032" max="7032" width="18.109375" style="85" bestFit="1" customWidth="1"/>
    <col min="7033" max="7033" width="18.33203125" style="85" bestFit="1" customWidth="1"/>
    <col min="7034" max="7034" width="17.6640625" style="85" bestFit="1" customWidth="1"/>
    <col min="7035" max="7035" width="17" style="85" bestFit="1" customWidth="1"/>
    <col min="7036" max="7036" width="15.6640625" style="85" bestFit="1" customWidth="1"/>
    <col min="7037" max="7037" width="12.88671875" style="85" bestFit="1" customWidth="1"/>
    <col min="7038" max="7038" width="14.109375" style="85" bestFit="1" customWidth="1"/>
    <col min="7039" max="7039" width="15.44140625" style="85" bestFit="1" customWidth="1"/>
    <col min="7040" max="7040" width="16.44140625" style="85" bestFit="1" customWidth="1"/>
    <col min="7041" max="7041" width="18.88671875" style="85" bestFit="1" customWidth="1"/>
    <col min="7042" max="7042" width="15" style="85" bestFit="1" customWidth="1"/>
    <col min="7043" max="7043" width="19.44140625" style="85" bestFit="1" customWidth="1"/>
    <col min="7044" max="7044" width="20.109375" style="85" bestFit="1" customWidth="1"/>
    <col min="7045" max="7045" width="17.6640625" style="85" bestFit="1" customWidth="1"/>
    <col min="7046" max="7046" width="13.44140625" style="85" bestFit="1" customWidth="1"/>
    <col min="7047" max="7047" width="15.5546875" style="85" bestFit="1" customWidth="1"/>
    <col min="7048" max="7048" width="16.88671875" style="85" bestFit="1" customWidth="1"/>
    <col min="7049" max="7049" width="15.5546875" style="85" bestFit="1" customWidth="1"/>
    <col min="7050" max="7050" width="16.44140625" style="85" bestFit="1" customWidth="1"/>
    <col min="7051" max="7051" width="18.88671875" style="85" bestFit="1" customWidth="1"/>
    <col min="7052" max="7053" width="13.44140625" style="85" bestFit="1" customWidth="1"/>
    <col min="7054" max="7054" width="16.109375" style="85" bestFit="1" customWidth="1"/>
    <col min="7055" max="7056" width="13.44140625" style="85" bestFit="1" customWidth="1"/>
    <col min="7057" max="7057" width="17.109375" style="85" bestFit="1" customWidth="1"/>
    <col min="7058" max="7058" width="14" style="85" bestFit="1" customWidth="1"/>
    <col min="7059" max="7059" width="17.5546875" style="85" bestFit="1" customWidth="1"/>
    <col min="7060" max="7060" width="14.33203125" style="85" bestFit="1" customWidth="1"/>
    <col min="7061" max="7061" width="17.5546875" style="85" bestFit="1" customWidth="1"/>
    <col min="7062" max="7062" width="17.44140625" style="85" bestFit="1" customWidth="1"/>
    <col min="7063" max="7063" width="19.33203125" style="85" bestFit="1" customWidth="1"/>
    <col min="7064" max="7064" width="14.33203125" style="85" bestFit="1" customWidth="1"/>
    <col min="7065" max="7065" width="18" style="85" bestFit="1" customWidth="1"/>
    <col min="7066" max="7066" width="17.88671875" style="85" bestFit="1" customWidth="1"/>
    <col min="7067" max="7067" width="18.6640625" style="85" bestFit="1" customWidth="1"/>
    <col min="7068" max="7068" width="15.109375" style="85" bestFit="1" customWidth="1"/>
    <col min="7069" max="7069" width="19.5546875" style="85" bestFit="1" customWidth="1"/>
    <col min="7070" max="7070" width="19.109375" style="85" bestFit="1" customWidth="1"/>
    <col min="7071" max="7071" width="19" style="85" bestFit="1" customWidth="1"/>
    <col min="7072" max="7072" width="14.6640625" style="85" bestFit="1" customWidth="1"/>
    <col min="7073" max="7073" width="15" style="85" bestFit="1" customWidth="1"/>
    <col min="7074" max="7074" width="15.6640625" style="85" bestFit="1" customWidth="1"/>
    <col min="7075" max="7075" width="13" style="85" bestFit="1" customWidth="1"/>
    <col min="7076" max="7076" width="17" style="85" bestFit="1" customWidth="1"/>
    <col min="7077" max="7077" width="15.5546875" style="85" bestFit="1" customWidth="1"/>
    <col min="7078" max="7078" width="13" style="85" bestFit="1" customWidth="1"/>
    <col min="7079" max="7079" width="13.44140625" style="85" bestFit="1" customWidth="1"/>
    <col min="7080" max="7080" width="13.33203125" style="85" bestFit="1" customWidth="1"/>
    <col min="7081" max="7081" width="13.44140625" style="85" bestFit="1" customWidth="1"/>
    <col min="7082" max="7082" width="15.5546875" style="85" bestFit="1" customWidth="1"/>
    <col min="7083" max="7083" width="13" style="85" bestFit="1" customWidth="1"/>
    <col min="7084" max="7084" width="13.44140625" style="85" bestFit="1" customWidth="1"/>
    <col min="7085" max="7085" width="13" style="85" bestFit="1" customWidth="1"/>
    <col min="7086" max="7086" width="16.109375" style="85" bestFit="1" customWidth="1"/>
    <col min="7087" max="7087" width="17.44140625" style="85" bestFit="1" customWidth="1"/>
    <col min="7088" max="7088" width="16" style="85" bestFit="1" customWidth="1"/>
    <col min="7089" max="7089" width="13.88671875" style="85" bestFit="1" customWidth="1"/>
    <col min="7090" max="7090" width="16.33203125" style="85" bestFit="1" customWidth="1"/>
    <col min="7091" max="7091" width="14.33203125" style="85" bestFit="1" customWidth="1"/>
    <col min="7092" max="7092" width="17.88671875" style="85" bestFit="1" customWidth="1"/>
    <col min="7093" max="7093" width="15.5546875" style="85" bestFit="1" customWidth="1"/>
    <col min="7094" max="7094" width="18.6640625" style="85" bestFit="1" customWidth="1"/>
    <col min="7095" max="7095" width="16" style="85" bestFit="1" customWidth="1"/>
    <col min="7096" max="7096" width="16.109375" style="85" bestFit="1" customWidth="1"/>
    <col min="7097" max="7097" width="15" style="85" bestFit="1" customWidth="1"/>
    <col min="7098" max="7098" width="18.33203125" style="85" bestFit="1" customWidth="1"/>
    <col min="7099" max="7099" width="16.88671875" style="85" bestFit="1" customWidth="1"/>
    <col min="7100" max="7100" width="14.109375" style="85" bestFit="1" customWidth="1"/>
    <col min="7101" max="7101" width="14.6640625" style="85" bestFit="1" customWidth="1"/>
    <col min="7102" max="7102" width="14.33203125" style="85" bestFit="1" customWidth="1"/>
    <col min="7103" max="7103" width="13.44140625" style="85" bestFit="1" customWidth="1"/>
    <col min="7104" max="7104" width="18" style="85" bestFit="1" customWidth="1"/>
    <col min="7105" max="7105" width="14.5546875" style="85" bestFit="1" customWidth="1"/>
    <col min="7106" max="7106" width="13.44140625" style="85" bestFit="1" customWidth="1"/>
    <col min="7107" max="7107" width="17.44140625" style="85" bestFit="1" customWidth="1"/>
    <col min="7108" max="7108" width="18.109375" style="85" bestFit="1" customWidth="1"/>
    <col min="7109" max="7110" width="13" style="85" bestFit="1" customWidth="1"/>
    <col min="7111" max="7111" width="15.5546875" style="85" bestFit="1" customWidth="1"/>
    <col min="7112" max="7112" width="13" style="85" bestFit="1" customWidth="1"/>
    <col min="7113" max="7113" width="13.44140625" style="85" bestFit="1" customWidth="1"/>
    <col min="7114" max="7114" width="15.109375" style="85" bestFit="1" customWidth="1"/>
    <col min="7115" max="7115" width="13" style="85" bestFit="1" customWidth="1"/>
    <col min="7116" max="7116" width="15.44140625" style="85" bestFit="1" customWidth="1"/>
    <col min="7117" max="7117" width="15" style="85" bestFit="1" customWidth="1"/>
    <col min="7118" max="7118" width="14.33203125" style="85" bestFit="1" customWidth="1"/>
    <col min="7119" max="7121" width="13" style="85" bestFit="1" customWidth="1"/>
    <col min="7122" max="7122" width="15.109375" style="85" bestFit="1" customWidth="1"/>
    <col min="7123" max="7123" width="13" style="85" bestFit="1" customWidth="1"/>
    <col min="7124" max="7124" width="14.5546875" style="85" bestFit="1" customWidth="1"/>
    <col min="7125" max="7125" width="17.33203125" style="85" bestFit="1" customWidth="1"/>
    <col min="7126" max="7126" width="13.88671875" style="85" bestFit="1" customWidth="1"/>
    <col min="7127" max="7127" width="13" style="85" bestFit="1" customWidth="1"/>
    <col min="7128" max="7128" width="15.6640625" style="85" bestFit="1" customWidth="1"/>
    <col min="7129" max="7129" width="13" style="85" bestFit="1" customWidth="1"/>
    <col min="7130" max="7130" width="14.5546875" style="85" bestFit="1" customWidth="1"/>
    <col min="7131" max="7131" width="17.33203125" style="85" bestFit="1" customWidth="1"/>
    <col min="7132" max="7132" width="17.109375" style="85" bestFit="1" customWidth="1"/>
    <col min="7133" max="7133" width="18" style="85" bestFit="1" customWidth="1"/>
    <col min="7134" max="7135" width="14.5546875" style="85" bestFit="1" customWidth="1"/>
    <col min="7136" max="7136" width="13" style="85" bestFit="1" customWidth="1"/>
    <col min="7137" max="7137" width="14.33203125" style="85" bestFit="1" customWidth="1"/>
    <col min="7138" max="7138" width="16.5546875" style="85" bestFit="1" customWidth="1"/>
    <col min="7139" max="7140" width="13" style="85" bestFit="1" customWidth="1"/>
    <col min="7141" max="7141" width="17.88671875" style="85" bestFit="1" customWidth="1"/>
    <col min="7142" max="7142" width="15.6640625" style="85" bestFit="1" customWidth="1"/>
    <col min="7143" max="7143" width="14.109375" style="85" bestFit="1" customWidth="1"/>
    <col min="7144" max="7144" width="15.109375" style="85" bestFit="1" customWidth="1"/>
    <col min="7145" max="7145" width="18.109375" style="85" bestFit="1" customWidth="1"/>
    <col min="7146" max="7146" width="16.88671875" style="85" bestFit="1" customWidth="1"/>
    <col min="7147" max="7147" width="13" style="85" bestFit="1" customWidth="1"/>
    <col min="7148" max="7148" width="17.6640625" style="85" bestFit="1" customWidth="1"/>
    <col min="7149" max="7149" width="12.5546875" style="85" bestFit="1" customWidth="1"/>
    <col min="7150" max="7150" width="18.88671875" style="85" bestFit="1" customWidth="1"/>
    <col min="7151" max="7151" width="19.109375" style="85" bestFit="1" customWidth="1"/>
    <col min="7152" max="7152" width="18.5546875" style="85" bestFit="1" customWidth="1"/>
    <col min="7153" max="7153" width="15.88671875" style="85" bestFit="1" customWidth="1"/>
    <col min="7154" max="7154" width="18.33203125" style="85" bestFit="1" customWidth="1"/>
    <col min="7155" max="7155" width="17" style="85" bestFit="1" customWidth="1"/>
    <col min="7156" max="7156" width="18" style="85" bestFit="1" customWidth="1"/>
    <col min="7157" max="7157" width="13" style="85" bestFit="1" customWidth="1"/>
    <col min="7158" max="7158" width="13.33203125" style="85" bestFit="1" customWidth="1"/>
    <col min="7159" max="7159" width="16" style="85" bestFit="1" customWidth="1"/>
    <col min="7160" max="7161" width="18.33203125" style="85" bestFit="1" customWidth="1"/>
    <col min="7162" max="7162" width="18.5546875" style="85" bestFit="1" customWidth="1"/>
    <col min="7163" max="7163" width="13.44140625" style="85" bestFit="1" customWidth="1"/>
    <col min="7164" max="7164" width="17.44140625" style="85" bestFit="1" customWidth="1"/>
    <col min="7165" max="7165" width="18" style="85" bestFit="1" customWidth="1"/>
    <col min="7166" max="7166" width="19.109375" style="85" bestFit="1" customWidth="1"/>
    <col min="7167" max="7167" width="17.33203125" style="85" bestFit="1" customWidth="1"/>
    <col min="7168" max="7168" width="14.6640625" style="85"/>
    <col min="7169" max="7169" width="2.6640625" style="85" customWidth="1"/>
    <col min="7170" max="7170" width="1.109375" style="85" customWidth="1"/>
    <col min="7171" max="7171" width="24.44140625" style="85" customWidth="1"/>
    <col min="7172" max="7172" width="13.109375" style="85" customWidth="1"/>
    <col min="7173" max="7173" width="7.5546875" style="85" customWidth="1"/>
    <col min="7174" max="7174" width="16.44140625" style="85" customWidth="1"/>
    <col min="7175" max="7175" width="39.33203125" style="85" customWidth="1"/>
    <col min="7176" max="7176" width="19.109375" style="85" customWidth="1"/>
    <col min="7177" max="7177" width="35.109375" style="85" customWidth="1"/>
    <col min="7178" max="7178" width="32.88671875" style="85" customWidth="1"/>
    <col min="7179" max="7179" width="17.44140625" style="85" customWidth="1"/>
    <col min="7180" max="7180" width="11.88671875" style="85" customWidth="1"/>
    <col min="7181" max="7181" width="12" style="85" customWidth="1"/>
    <col min="7182" max="7182" width="17.44140625" style="85" customWidth="1"/>
    <col min="7183" max="7184" width="11.88671875" style="85" customWidth="1"/>
    <col min="7185" max="7185" width="12" style="85" customWidth="1"/>
    <col min="7186" max="7187" width="11.88671875" style="85" customWidth="1"/>
    <col min="7188" max="7188" width="12.5546875" style="85" customWidth="1"/>
    <col min="7189" max="7189" width="11.88671875" style="85" customWidth="1"/>
    <col min="7190" max="7190" width="12.5546875" style="85" customWidth="1"/>
    <col min="7191" max="7192" width="12.6640625" style="85" customWidth="1"/>
    <col min="7193" max="7193" width="31.6640625" style="85" customWidth="1"/>
    <col min="7194" max="7194" width="36.44140625" style="85" customWidth="1"/>
    <col min="7195" max="7195" width="33.5546875" style="85" customWidth="1"/>
    <col min="7196" max="7196" width="39.33203125" style="85" customWidth="1"/>
    <col min="7197" max="7197" width="35.6640625" style="85" customWidth="1"/>
    <col min="7198" max="7198" width="35.88671875" style="85" customWidth="1"/>
    <col min="7199" max="7199" width="34" style="85" customWidth="1"/>
    <col min="7200" max="7200" width="12.6640625" style="85" customWidth="1"/>
    <col min="7201" max="7201" width="31.6640625" style="85" bestFit="1" customWidth="1"/>
    <col min="7202" max="7202" width="36.44140625" style="85" bestFit="1" customWidth="1"/>
    <col min="7203" max="7203" width="33.5546875" style="85" bestFit="1" customWidth="1"/>
    <col min="7204" max="7204" width="39.33203125" style="85" bestFit="1" customWidth="1"/>
    <col min="7205" max="7205" width="35.6640625" style="85" bestFit="1" customWidth="1"/>
    <col min="7206" max="7206" width="35.88671875" style="85" bestFit="1" customWidth="1"/>
    <col min="7207" max="7207" width="34" style="85" bestFit="1" customWidth="1"/>
    <col min="7208" max="7208" width="12.6640625" style="85" customWidth="1"/>
    <col min="7209" max="7209" width="31.6640625" style="85" bestFit="1" customWidth="1"/>
    <col min="7210" max="7210" width="36.44140625" style="85" bestFit="1" customWidth="1"/>
    <col min="7211" max="7211" width="33.5546875" style="85" bestFit="1" customWidth="1"/>
    <col min="7212" max="7212" width="39.33203125" style="85" bestFit="1" customWidth="1"/>
    <col min="7213" max="7213" width="35.6640625" style="85" bestFit="1" customWidth="1"/>
    <col min="7214" max="7214" width="35.88671875" style="85" bestFit="1" customWidth="1"/>
    <col min="7215" max="7215" width="34" style="85" bestFit="1" customWidth="1"/>
    <col min="7216" max="7216" width="12.6640625" style="85" customWidth="1"/>
    <col min="7217" max="7217" width="13.5546875" style="85" customWidth="1"/>
    <col min="7218" max="7218" width="31.6640625" style="85" bestFit="1" customWidth="1"/>
    <col min="7219" max="7219" width="36.44140625" style="85" bestFit="1" customWidth="1"/>
    <col min="7220" max="7220" width="33.5546875" style="85" bestFit="1" customWidth="1"/>
    <col min="7221" max="7221" width="39.33203125" style="85" bestFit="1" customWidth="1"/>
    <col min="7222" max="7222" width="35.6640625" style="85" bestFit="1" customWidth="1"/>
    <col min="7223" max="7223" width="35.88671875" style="85" bestFit="1" customWidth="1"/>
    <col min="7224" max="7224" width="34" style="85" bestFit="1" customWidth="1"/>
    <col min="7225" max="7225" width="12.6640625" style="85" customWidth="1"/>
    <col min="7226" max="7226" width="31.6640625" style="85" bestFit="1" customWidth="1"/>
    <col min="7227" max="7227" width="36.44140625" style="85" bestFit="1" customWidth="1"/>
    <col min="7228" max="7228" width="33.5546875" style="85" bestFit="1" customWidth="1"/>
    <col min="7229" max="7229" width="39.33203125" style="85" bestFit="1" customWidth="1"/>
    <col min="7230" max="7230" width="35.6640625" style="85" bestFit="1" customWidth="1"/>
    <col min="7231" max="7231" width="35.88671875" style="85" bestFit="1" customWidth="1"/>
    <col min="7232" max="7232" width="34" style="85" bestFit="1" customWidth="1"/>
    <col min="7233" max="7233" width="12.6640625" style="85" customWidth="1"/>
    <col min="7234" max="7234" width="31.6640625" style="85" bestFit="1" customWidth="1"/>
    <col min="7235" max="7235" width="36.44140625" style="85" bestFit="1" customWidth="1"/>
    <col min="7236" max="7236" width="33.5546875" style="85" bestFit="1" customWidth="1"/>
    <col min="7237" max="7237" width="39.33203125" style="85" bestFit="1" customWidth="1"/>
    <col min="7238" max="7238" width="35.6640625" style="85" bestFit="1" customWidth="1"/>
    <col min="7239" max="7239" width="35.88671875" style="85" bestFit="1" customWidth="1"/>
    <col min="7240" max="7240" width="34" style="85" bestFit="1" customWidth="1"/>
    <col min="7241" max="7242" width="12.6640625" style="85" customWidth="1"/>
    <col min="7243" max="7243" width="17" style="85" bestFit="1" customWidth="1"/>
    <col min="7244" max="7244" width="16.109375" style="85" bestFit="1" customWidth="1"/>
    <col min="7245" max="7246" width="16.44140625" style="85" bestFit="1" customWidth="1"/>
    <col min="7247" max="7247" width="20" style="85" bestFit="1" customWidth="1"/>
    <col min="7248" max="7248" width="20.109375" style="85" bestFit="1" customWidth="1"/>
    <col min="7249" max="7249" width="18.109375" style="85" bestFit="1" customWidth="1"/>
    <col min="7250" max="7250" width="18.33203125" style="85" bestFit="1" customWidth="1"/>
    <col min="7251" max="7251" width="18.109375" style="85" bestFit="1" customWidth="1"/>
    <col min="7252" max="7252" width="13" style="85" bestFit="1" customWidth="1"/>
    <col min="7253" max="7253" width="15.44140625" style="85" bestFit="1" customWidth="1"/>
    <col min="7254" max="7254" width="15.6640625" style="85" bestFit="1" customWidth="1"/>
    <col min="7255" max="7255" width="19.6640625" style="85" bestFit="1" customWidth="1"/>
    <col min="7256" max="7256" width="16.44140625" style="85" bestFit="1" customWidth="1"/>
    <col min="7257" max="7257" width="17.5546875" style="85" bestFit="1" customWidth="1"/>
    <col min="7258" max="7258" width="15.88671875" style="85" bestFit="1" customWidth="1"/>
    <col min="7259" max="7259" width="17" style="85" bestFit="1" customWidth="1"/>
    <col min="7260" max="7260" width="18.5546875" style="85" bestFit="1" customWidth="1"/>
    <col min="7261" max="7261" width="19.109375" style="85" bestFit="1" customWidth="1"/>
    <col min="7262" max="7262" width="17.44140625" style="85" bestFit="1" customWidth="1"/>
    <col min="7263" max="7263" width="19.44140625" style="85" bestFit="1" customWidth="1"/>
    <col min="7264" max="7264" width="20.109375" style="85" bestFit="1" customWidth="1"/>
    <col min="7265" max="7265" width="20.33203125" style="85" bestFit="1" customWidth="1"/>
    <col min="7266" max="7266" width="20.6640625" style="85" bestFit="1" customWidth="1"/>
    <col min="7267" max="7267" width="19.88671875" style="85" bestFit="1" customWidth="1"/>
    <col min="7268" max="7268" width="17.88671875" style="85" bestFit="1" customWidth="1"/>
    <col min="7269" max="7269" width="13.33203125" style="85" bestFit="1" customWidth="1"/>
    <col min="7270" max="7270" width="19.44140625" style="85" bestFit="1" customWidth="1"/>
    <col min="7271" max="7271" width="15.6640625" style="85" bestFit="1" customWidth="1"/>
    <col min="7272" max="7272" width="18.88671875" style="85" bestFit="1" customWidth="1"/>
    <col min="7273" max="7273" width="18.5546875" style="85" bestFit="1" customWidth="1"/>
    <col min="7274" max="7274" width="14.33203125" style="85" bestFit="1" customWidth="1"/>
    <col min="7275" max="7275" width="15.33203125" style="85" bestFit="1" customWidth="1"/>
    <col min="7276" max="7276" width="16.5546875" style="85" bestFit="1" customWidth="1"/>
    <col min="7277" max="7277" width="14.44140625" style="85" bestFit="1" customWidth="1"/>
    <col min="7278" max="7278" width="15.33203125" style="85" bestFit="1" customWidth="1"/>
    <col min="7279" max="7279" width="16.109375" style="85" bestFit="1" customWidth="1"/>
    <col min="7280" max="7280" width="16" style="85" bestFit="1" customWidth="1"/>
    <col min="7281" max="7281" width="15.33203125" style="85" bestFit="1" customWidth="1"/>
    <col min="7282" max="7282" width="14.109375" style="85" bestFit="1" customWidth="1"/>
    <col min="7283" max="7283" width="18.33203125" style="85" bestFit="1" customWidth="1"/>
    <col min="7284" max="7284" width="14.44140625" style="85" bestFit="1" customWidth="1"/>
    <col min="7285" max="7285" width="14" style="85" bestFit="1" customWidth="1"/>
    <col min="7286" max="7286" width="15.33203125" style="85" bestFit="1" customWidth="1"/>
    <col min="7287" max="7287" width="17.44140625" style="85" bestFit="1" customWidth="1"/>
    <col min="7288" max="7288" width="18.109375" style="85" bestFit="1" customWidth="1"/>
    <col min="7289" max="7289" width="18.33203125" style="85" bestFit="1" customWidth="1"/>
    <col min="7290" max="7290" width="17.6640625" style="85" bestFit="1" customWidth="1"/>
    <col min="7291" max="7291" width="17" style="85" bestFit="1" customWidth="1"/>
    <col min="7292" max="7292" width="15.6640625" style="85" bestFit="1" customWidth="1"/>
    <col min="7293" max="7293" width="12.88671875" style="85" bestFit="1" customWidth="1"/>
    <col min="7294" max="7294" width="14.109375" style="85" bestFit="1" customWidth="1"/>
    <col min="7295" max="7295" width="15.44140625" style="85" bestFit="1" customWidth="1"/>
    <col min="7296" max="7296" width="16.44140625" style="85" bestFit="1" customWidth="1"/>
    <col min="7297" max="7297" width="18.88671875" style="85" bestFit="1" customWidth="1"/>
    <col min="7298" max="7298" width="15" style="85" bestFit="1" customWidth="1"/>
    <col min="7299" max="7299" width="19.44140625" style="85" bestFit="1" customWidth="1"/>
    <col min="7300" max="7300" width="20.109375" style="85" bestFit="1" customWidth="1"/>
    <col min="7301" max="7301" width="17.6640625" style="85" bestFit="1" customWidth="1"/>
    <col min="7302" max="7302" width="13.44140625" style="85" bestFit="1" customWidth="1"/>
    <col min="7303" max="7303" width="15.5546875" style="85" bestFit="1" customWidth="1"/>
    <col min="7304" max="7304" width="16.88671875" style="85" bestFit="1" customWidth="1"/>
    <col min="7305" max="7305" width="15.5546875" style="85" bestFit="1" customWidth="1"/>
    <col min="7306" max="7306" width="16.44140625" style="85" bestFit="1" customWidth="1"/>
    <col min="7307" max="7307" width="18.88671875" style="85" bestFit="1" customWidth="1"/>
    <col min="7308" max="7309" width="13.44140625" style="85" bestFit="1" customWidth="1"/>
    <col min="7310" max="7310" width="16.109375" style="85" bestFit="1" customWidth="1"/>
    <col min="7311" max="7312" width="13.44140625" style="85" bestFit="1" customWidth="1"/>
    <col min="7313" max="7313" width="17.109375" style="85" bestFit="1" customWidth="1"/>
    <col min="7314" max="7314" width="14" style="85" bestFit="1" customWidth="1"/>
    <col min="7315" max="7315" width="17.5546875" style="85" bestFit="1" customWidth="1"/>
    <col min="7316" max="7316" width="14.33203125" style="85" bestFit="1" customWidth="1"/>
    <col min="7317" max="7317" width="17.5546875" style="85" bestFit="1" customWidth="1"/>
    <col min="7318" max="7318" width="17.44140625" style="85" bestFit="1" customWidth="1"/>
    <col min="7319" max="7319" width="19.33203125" style="85" bestFit="1" customWidth="1"/>
    <col min="7320" max="7320" width="14.33203125" style="85" bestFit="1" customWidth="1"/>
    <col min="7321" max="7321" width="18" style="85" bestFit="1" customWidth="1"/>
    <col min="7322" max="7322" width="17.88671875" style="85" bestFit="1" customWidth="1"/>
    <col min="7323" max="7323" width="18.6640625" style="85" bestFit="1" customWidth="1"/>
    <col min="7324" max="7324" width="15.109375" style="85" bestFit="1" customWidth="1"/>
    <col min="7325" max="7325" width="19.5546875" style="85" bestFit="1" customWidth="1"/>
    <col min="7326" max="7326" width="19.109375" style="85" bestFit="1" customWidth="1"/>
    <col min="7327" max="7327" width="19" style="85" bestFit="1" customWidth="1"/>
    <col min="7328" max="7328" width="14.6640625" style="85" bestFit="1" customWidth="1"/>
    <col min="7329" max="7329" width="15" style="85" bestFit="1" customWidth="1"/>
    <col min="7330" max="7330" width="15.6640625" style="85" bestFit="1" customWidth="1"/>
    <col min="7331" max="7331" width="13" style="85" bestFit="1" customWidth="1"/>
    <col min="7332" max="7332" width="17" style="85" bestFit="1" customWidth="1"/>
    <col min="7333" max="7333" width="15.5546875" style="85" bestFit="1" customWidth="1"/>
    <col min="7334" max="7334" width="13" style="85" bestFit="1" customWidth="1"/>
    <col min="7335" max="7335" width="13.44140625" style="85" bestFit="1" customWidth="1"/>
    <col min="7336" max="7336" width="13.33203125" style="85" bestFit="1" customWidth="1"/>
    <col min="7337" max="7337" width="13.44140625" style="85" bestFit="1" customWidth="1"/>
    <col min="7338" max="7338" width="15.5546875" style="85" bestFit="1" customWidth="1"/>
    <col min="7339" max="7339" width="13" style="85" bestFit="1" customWidth="1"/>
    <col min="7340" max="7340" width="13.44140625" style="85" bestFit="1" customWidth="1"/>
    <col min="7341" max="7341" width="13" style="85" bestFit="1" customWidth="1"/>
    <col min="7342" max="7342" width="16.109375" style="85" bestFit="1" customWidth="1"/>
    <col min="7343" max="7343" width="17.44140625" style="85" bestFit="1" customWidth="1"/>
    <col min="7344" max="7344" width="16" style="85" bestFit="1" customWidth="1"/>
    <col min="7345" max="7345" width="13.88671875" style="85" bestFit="1" customWidth="1"/>
    <col min="7346" max="7346" width="16.33203125" style="85" bestFit="1" customWidth="1"/>
    <col min="7347" max="7347" width="14.33203125" style="85" bestFit="1" customWidth="1"/>
    <col min="7348" max="7348" width="17.88671875" style="85" bestFit="1" customWidth="1"/>
    <col min="7349" max="7349" width="15.5546875" style="85" bestFit="1" customWidth="1"/>
    <col min="7350" max="7350" width="18.6640625" style="85" bestFit="1" customWidth="1"/>
    <col min="7351" max="7351" width="16" style="85" bestFit="1" customWidth="1"/>
    <col min="7352" max="7352" width="16.109375" style="85" bestFit="1" customWidth="1"/>
    <col min="7353" max="7353" width="15" style="85" bestFit="1" customWidth="1"/>
    <col min="7354" max="7354" width="18.33203125" style="85" bestFit="1" customWidth="1"/>
    <col min="7355" max="7355" width="16.88671875" style="85" bestFit="1" customWidth="1"/>
    <col min="7356" max="7356" width="14.109375" style="85" bestFit="1" customWidth="1"/>
    <col min="7357" max="7357" width="14.6640625" style="85" bestFit="1" customWidth="1"/>
    <col min="7358" max="7358" width="14.33203125" style="85" bestFit="1" customWidth="1"/>
    <col min="7359" max="7359" width="13.44140625" style="85" bestFit="1" customWidth="1"/>
    <col min="7360" max="7360" width="18" style="85" bestFit="1" customWidth="1"/>
    <col min="7361" max="7361" width="14.5546875" style="85" bestFit="1" customWidth="1"/>
    <col min="7362" max="7362" width="13.44140625" style="85" bestFit="1" customWidth="1"/>
    <col min="7363" max="7363" width="17.44140625" style="85" bestFit="1" customWidth="1"/>
    <col min="7364" max="7364" width="18.109375" style="85" bestFit="1" customWidth="1"/>
    <col min="7365" max="7366" width="13" style="85" bestFit="1" customWidth="1"/>
    <col min="7367" max="7367" width="15.5546875" style="85" bestFit="1" customWidth="1"/>
    <col min="7368" max="7368" width="13" style="85" bestFit="1" customWidth="1"/>
    <col min="7369" max="7369" width="13.44140625" style="85" bestFit="1" customWidth="1"/>
    <col min="7370" max="7370" width="15.109375" style="85" bestFit="1" customWidth="1"/>
    <col min="7371" max="7371" width="13" style="85" bestFit="1" customWidth="1"/>
    <col min="7372" max="7372" width="15.44140625" style="85" bestFit="1" customWidth="1"/>
    <col min="7373" max="7373" width="15" style="85" bestFit="1" customWidth="1"/>
    <col min="7374" max="7374" width="14.33203125" style="85" bestFit="1" customWidth="1"/>
    <col min="7375" max="7377" width="13" style="85" bestFit="1" customWidth="1"/>
    <col min="7378" max="7378" width="15.109375" style="85" bestFit="1" customWidth="1"/>
    <col min="7379" max="7379" width="13" style="85" bestFit="1" customWidth="1"/>
    <col min="7380" max="7380" width="14.5546875" style="85" bestFit="1" customWidth="1"/>
    <col min="7381" max="7381" width="17.33203125" style="85" bestFit="1" customWidth="1"/>
    <col min="7382" max="7382" width="13.88671875" style="85" bestFit="1" customWidth="1"/>
    <col min="7383" max="7383" width="13" style="85" bestFit="1" customWidth="1"/>
    <col min="7384" max="7384" width="15.6640625" style="85" bestFit="1" customWidth="1"/>
    <col min="7385" max="7385" width="13" style="85" bestFit="1" customWidth="1"/>
    <col min="7386" max="7386" width="14.5546875" style="85" bestFit="1" customWidth="1"/>
    <col min="7387" max="7387" width="17.33203125" style="85" bestFit="1" customWidth="1"/>
    <col min="7388" max="7388" width="17.109375" style="85" bestFit="1" customWidth="1"/>
    <col min="7389" max="7389" width="18" style="85" bestFit="1" customWidth="1"/>
    <col min="7390" max="7391" width="14.5546875" style="85" bestFit="1" customWidth="1"/>
    <col min="7392" max="7392" width="13" style="85" bestFit="1" customWidth="1"/>
    <col min="7393" max="7393" width="14.33203125" style="85" bestFit="1" customWidth="1"/>
    <col min="7394" max="7394" width="16.5546875" style="85" bestFit="1" customWidth="1"/>
    <col min="7395" max="7396" width="13" style="85" bestFit="1" customWidth="1"/>
    <col min="7397" max="7397" width="17.88671875" style="85" bestFit="1" customWidth="1"/>
    <col min="7398" max="7398" width="15.6640625" style="85" bestFit="1" customWidth="1"/>
    <col min="7399" max="7399" width="14.109375" style="85" bestFit="1" customWidth="1"/>
    <col min="7400" max="7400" width="15.109375" style="85" bestFit="1" customWidth="1"/>
    <col min="7401" max="7401" width="18.109375" style="85" bestFit="1" customWidth="1"/>
    <col min="7402" max="7402" width="16.88671875" style="85" bestFit="1" customWidth="1"/>
    <col min="7403" max="7403" width="13" style="85" bestFit="1" customWidth="1"/>
    <col min="7404" max="7404" width="17.6640625" style="85" bestFit="1" customWidth="1"/>
    <col min="7405" max="7405" width="12.5546875" style="85" bestFit="1" customWidth="1"/>
    <col min="7406" max="7406" width="18.88671875" style="85" bestFit="1" customWidth="1"/>
    <col min="7407" max="7407" width="19.109375" style="85" bestFit="1" customWidth="1"/>
    <col min="7408" max="7408" width="18.5546875" style="85" bestFit="1" customWidth="1"/>
    <col min="7409" max="7409" width="15.88671875" style="85" bestFit="1" customWidth="1"/>
    <col min="7410" max="7410" width="18.33203125" style="85" bestFit="1" customWidth="1"/>
    <col min="7411" max="7411" width="17" style="85" bestFit="1" customWidth="1"/>
    <col min="7412" max="7412" width="18" style="85" bestFit="1" customWidth="1"/>
    <col min="7413" max="7413" width="13" style="85" bestFit="1" customWidth="1"/>
    <col min="7414" max="7414" width="13.33203125" style="85" bestFit="1" customWidth="1"/>
    <col min="7415" max="7415" width="16" style="85" bestFit="1" customWidth="1"/>
    <col min="7416" max="7417" width="18.33203125" style="85" bestFit="1" customWidth="1"/>
    <col min="7418" max="7418" width="18.5546875" style="85" bestFit="1" customWidth="1"/>
    <col min="7419" max="7419" width="13.44140625" style="85" bestFit="1" customWidth="1"/>
    <col min="7420" max="7420" width="17.44140625" style="85" bestFit="1" customWidth="1"/>
    <col min="7421" max="7421" width="18" style="85" bestFit="1" customWidth="1"/>
    <col min="7422" max="7422" width="19.109375" style="85" bestFit="1" customWidth="1"/>
    <col min="7423" max="7423" width="17.33203125" style="85" bestFit="1" customWidth="1"/>
    <col min="7424" max="7424" width="14.6640625" style="85"/>
    <col min="7425" max="7425" width="2.6640625" style="85" customWidth="1"/>
    <col min="7426" max="7426" width="1.109375" style="85" customWidth="1"/>
    <col min="7427" max="7427" width="24.44140625" style="85" customWidth="1"/>
    <col min="7428" max="7428" width="13.109375" style="85" customWidth="1"/>
    <col min="7429" max="7429" width="7.5546875" style="85" customWidth="1"/>
    <col min="7430" max="7430" width="16.44140625" style="85" customWidth="1"/>
    <col min="7431" max="7431" width="39.33203125" style="85" customWidth="1"/>
    <col min="7432" max="7432" width="19.109375" style="85" customWidth="1"/>
    <col min="7433" max="7433" width="35.109375" style="85" customWidth="1"/>
    <col min="7434" max="7434" width="32.88671875" style="85" customWidth="1"/>
    <col min="7435" max="7435" width="17.44140625" style="85" customWidth="1"/>
    <col min="7436" max="7436" width="11.88671875" style="85" customWidth="1"/>
    <col min="7437" max="7437" width="12" style="85" customWidth="1"/>
    <col min="7438" max="7438" width="17.44140625" style="85" customWidth="1"/>
    <col min="7439" max="7440" width="11.88671875" style="85" customWidth="1"/>
    <col min="7441" max="7441" width="12" style="85" customWidth="1"/>
    <col min="7442" max="7443" width="11.88671875" style="85" customWidth="1"/>
    <col min="7444" max="7444" width="12.5546875" style="85" customWidth="1"/>
    <col min="7445" max="7445" width="11.88671875" style="85" customWidth="1"/>
    <col min="7446" max="7446" width="12.5546875" style="85" customWidth="1"/>
    <col min="7447" max="7448" width="12.6640625" style="85" customWidth="1"/>
    <col min="7449" max="7449" width="31.6640625" style="85" customWidth="1"/>
    <col min="7450" max="7450" width="36.44140625" style="85" customWidth="1"/>
    <col min="7451" max="7451" width="33.5546875" style="85" customWidth="1"/>
    <col min="7452" max="7452" width="39.33203125" style="85" customWidth="1"/>
    <col min="7453" max="7453" width="35.6640625" style="85" customWidth="1"/>
    <col min="7454" max="7454" width="35.88671875" style="85" customWidth="1"/>
    <col min="7455" max="7455" width="34" style="85" customWidth="1"/>
    <col min="7456" max="7456" width="12.6640625" style="85" customWidth="1"/>
    <col min="7457" max="7457" width="31.6640625" style="85" bestFit="1" customWidth="1"/>
    <col min="7458" max="7458" width="36.44140625" style="85" bestFit="1" customWidth="1"/>
    <col min="7459" max="7459" width="33.5546875" style="85" bestFit="1" customWidth="1"/>
    <col min="7460" max="7460" width="39.33203125" style="85" bestFit="1" customWidth="1"/>
    <col min="7461" max="7461" width="35.6640625" style="85" bestFit="1" customWidth="1"/>
    <col min="7462" max="7462" width="35.88671875" style="85" bestFit="1" customWidth="1"/>
    <col min="7463" max="7463" width="34" style="85" bestFit="1" customWidth="1"/>
    <col min="7464" max="7464" width="12.6640625" style="85" customWidth="1"/>
    <col min="7465" max="7465" width="31.6640625" style="85" bestFit="1" customWidth="1"/>
    <col min="7466" max="7466" width="36.44140625" style="85" bestFit="1" customWidth="1"/>
    <col min="7467" max="7467" width="33.5546875" style="85" bestFit="1" customWidth="1"/>
    <col min="7468" max="7468" width="39.33203125" style="85" bestFit="1" customWidth="1"/>
    <col min="7469" max="7469" width="35.6640625" style="85" bestFit="1" customWidth="1"/>
    <col min="7470" max="7470" width="35.88671875" style="85" bestFit="1" customWidth="1"/>
    <col min="7471" max="7471" width="34" style="85" bestFit="1" customWidth="1"/>
    <col min="7472" max="7472" width="12.6640625" style="85" customWidth="1"/>
    <col min="7473" max="7473" width="13.5546875" style="85" customWidth="1"/>
    <col min="7474" max="7474" width="31.6640625" style="85" bestFit="1" customWidth="1"/>
    <col min="7475" max="7475" width="36.44140625" style="85" bestFit="1" customWidth="1"/>
    <col min="7476" max="7476" width="33.5546875" style="85" bestFit="1" customWidth="1"/>
    <col min="7477" max="7477" width="39.33203125" style="85" bestFit="1" customWidth="1"/>
    <col min="7478" max="7478" width="35.6640625" style="85" bestFit="1" customWidth="1"/>
    <col min="7479" max="7479" width="35.88671875" style="85" bestFit="1" customWidth="1"/>
    <col min="7480" max="7480" width="34" style="85" bestFit="1" customWidth="1"/>
    <col min="7481" max="7481" width="12.6640625" style="85" customWidth="1"/>
    <col min="7482" max="7482" width="31.6640625" style="85" bestFit="1" customWidth="1"/>
    <col min="7483" max="7483" width="36.44140625" style="85" bestFit="1" customWidth="1"/>
    <col min="7484" max="7484" width="33.5546875" style="85" bestFit="1" customWidth="1"/>
    <col min="7485" max="7485" width="39.33203125" style="85" bestFit="1" customWidth="1"/>
    <col min="7486" max="7486" width="35.6640625" style="85" bestFit="1" customWidth="1"/>
    <col min="7487" max="7487" width="35.88671875" style="85" bestFit="1" customWidth="1"/>
    <col min="7488" max="7488" width="34" style="85" bestFit="1" customWidth="1"/>
    <col min="7489" max="7489" width="12.6640625" style="85" customWidth="1"/>
    <col min="7490" max="7490" width="31.6640625" style="85" bestFit="1" customWidth="1"/>
    <col min="7491" max="7491" width="36.44140625" style="85" bestFit="1" customWidth="1"/>
    <col min="7492" max="7492" width="33.5546875" style="85" bestFit="1" customWidth="1"/>
    <col min="7493" max="7493" width="39.33203125" style="85" bestFit="1" customWidth="1"/>
    <col min="7494" max="7494" width="35.6640625" style="85" bestFit="1" customWidth="1"/>
    <col min="7495" max="7495" width="35.88671875" style="85" bestFit="1" customWidth="1"/>
    <col min="7496" max="7496" width="34" style="85" bestFit="1" customWidth="1"/>
    <col min="7497" max="7498" width="12.6640625" style="85" customWidth="1"/>
    <col min="7499" max="7499" width="17" style="85" bestFit="1" customWidth="1"/>
    <col min="7500" max="7500" width="16.109375" style="85" bestFit="1" customWidth="1"/>
    <col min="7501" max="7502" width="16.44140625" style="85" bestFit="1" customWidth="1"/>
    <col min="7503" max="7503" width="20" style="85" bestFit="1" customWidth="1"/>
    <col min="7504" max="7504" width="20.109375" style="85" bestFit="1" customWidth="1"/>
    <col min="7505" max="7505" width="18.109375" style="85" bestFit="1" customWidth="1"/>
    <col min="7506" max="7506" width="18.33203125" style="85" bestFit="1" customWidth="1"/>
    <col min="7507" max="7507" width="18.109375" style="85" bestFit="1" customWidth="1"/>
    <col min="7508" max="7508" width="13" style="85" bestFit="1" customWidth="1"/>
    <col min="7509" max="7509" width="15.44140625" style="85" bestFit="1" customWidth="1"/>
    <col min="7510" max="7510" width="15.6640625" style="85" bestFit="1" customWidth="1"/>
    <col min="7511" max="7511" width="19.6640625" style="85" bestFit="1" customWidth="1"/>
    <col min="7512" max="7512" width="16.44140625" style="85" bestFit="1" customWidth="1"/>
    <col min="7513" max="7513" width="17.5546875" style="85" bestFit="1" customWidth="1"/>
    <col min="7514" max="7514" width="15.88671875" style="85" bestFit="1" customWidth="1"/>
    <col min="7515" max="7515" width="17" style="85" bestFit="1" customWidth="1"/>
    <col min="7516" max="7516" width="18.5546875" style="85" bestFit="1" customWidth="1"/>
    <col min="7517" max="7517" width="19.109375" style="85" bestFit="1" customWidth="1"/>
    <col min="7518" max="7518" width="17.44140625" style="85" bestFit="1" customWidth="1"/>
    <col min="7519" max="7519" width="19.44140625" style="85" bestFit="1" customWidth="1"/>
    <col min="7520" max="7520" width="20.109375" style="85" bestFit="1" customWidth="1"/>
    <col min="7521" max="7521" width="20.33203125" style="85" bestFit="1" customWidth="1"/>
    <col min="7522" max="7522" width="20.6640625" style="85" bestFit="1" customWidth="1"/>
    <col min="7523" max="7523" width="19.88671875" style="85" bestFit="1" customWidth="1"/>
    <col min="7524" max="7524" width="17.88671875" style="85" bestFit="1" customWidth="1"/>
    <col min="7525" max="7525" width="13.33203125" style="85" bestFit="1" customWidth="1"/>
    <col min="7526" max="7526" width="19.44140625" style="85" bestFit="1" customWidth="1"/>
    <col min="7527" max="7527" width="15.6640625" style="85" bestFit="1" customWidth="1"/>
    <col min="7528" max="7528" width="18.88671875" style="85" bestFit="1" customWidth="1"/>
    <col min="7529" max="7529" width="18.5546875" style="85" bestFit="1" customWidth="1"/>
    <col min="7530" max="7530" width="14.33203125" style="85" bestFit="1" customWidth="1"/>
    <col min="7531" max="7531" width="15.33203125" style="85" bestFit="1" customWidth="1"/>
    <col min="7532" max="7532" width="16.5546875" style="85" bestFit="1" customWidth="1"/>
    <col min="7533" max="7533" width="14.44140625" style="85" bestFit="1" customWidth="1"/>
    <col min="7534" max="7534" width="15.33203125" style="85" bestFit="1" customWidth="1"/>
    <col min="7535" max="7535" width="16.109375" style="85" bestFit="1" customWidth="1"/>
    <col min="7536" max="7536" width="16" style="85" bestFit="1" customWidth="1"/>
    <col min="7537" max="7537" width="15.33203125" style="85" bestFit="1" customWidth="1"/>
    <col min="7538" max="7538" width="14.109375" style="85" bestFit="1" customWidth="1"/>
    <col min="7539" max="7539" width="18.33203125" style="85" bestFit="1" customWidth="1"/>
    <col min="7540" max="7540" width="14.44140625" style="85" bestFit="1" customWidth="1"/>
    <col min="7541" max="7541" width="14" style="85" bestFit="1" customWidth="1"/>
    <col min="7542" max="7542" width="15.33203125" style="85" bestFit="1" customWidth="1"/>
    <col min="7543" max="7543" width="17.44140625" style="85" bestFit="1" customWidth="1"/>
    <col min="7544" max="7544" width="18.109375" style="85" bestFit="1" customWidth="1"/>
    <col min="7545" max="7545" width="18.33203125" style="85" bestFit="1" customWidth="1"/>
    <col min="7546" max="7546" width="17.6640625" style="85" bestFit="1" customWidth="1"/>
    <col min="7547" max="7547" width="17" style="85" bestFit="1" customWidth="1"/>
    <col min="7548" max="7548" width="15.6640625" style="85" bestFit="1" customWidth="1"/>
    <col min="7549" max="7549" width="12.88671875" style="85" bestFit="1" customWidth="1"/>
    <col min="7550" max="7550" width="14.109375" style="85" bestFit="1" customWidth="1"/>
    <col min="7551" max="7551" width="15.44140625" style="85" bestFit="1" customWidth="1"/>
    <col min="7552" max="7552" width="16.44140625" style="85" bestFit="1" customWidth="1"/>
    <col min="7553" max="7553" width="18.88671875" style="85" bestFit="1" customWidth="1"/>
    <col min="7554" max="7554" width="15" style="85" bestFit="1" customWidth="1"/>
    <col min="7555" max="7555" width="19.44140625" style="85" bestFit="1" customWidth="1"/>
    <col min="7556" max="7556" width="20.109375" style="85" bestFit="1" customWidth="1"/>
    <col min="7557" max="7557" width="17.6640625" style="85" bestFit="1" customWidth="1"/>
    <col min="7558" max="7558" width="13.44140625" style="85" bestFit="1" customWidth="1"/>
    <col min="7559" max="7559" width="15.5546875" style="85" bestFit="1" customWidth="1"/>
    <col min="7560" max="7560" width="16.88671875" style="85" bestFit="1" customWidth="1"/>
    <col min="7561" max="7561" width="15.5546875" style="85" bestFit="1" customWidth="1"/>
    <col min="7562" max="7562" width="16.44140625" style="85" bestFit="1" customWidth="1"/>
    <col min="7563" max="7563" width="18.88671875" style="85" bestFit="1" customWidth="1"/>
    <col min="7564" max="7565" width="13.44140625" style="85" bestFit="1" customWidth="1"/>
    <col min="7566" max="7566" width="16.109375" style="85" bestFit="1" customWidth="1"/>
    <col min="7567" max="7568" width="13.44140625" style="85" bestFit="1" customWidth="1"/>
    <col min="7569" max="7569" width="17.109375" style="85" bestFit="1" customWidth="1"/>
    <col min="7570" max="7570" width="14" style="85" bestFit="1" customWidth="1"/>
    <col min="7571" max="7571" width="17.5546875" style="85" bestFit="1" customWidth="1"/>
    <col min="7572" max="7572" width="14.33203125" style="85" bestFit="1" customWidth="1"/>
    <col min="7573" max="7573" width="17.5546875" style="85" bestFit="1" customWidth="1"/>
    <col min="7574" max="7574" width="17.44140625" style="85" bestFit="1" customWidth="1"/>
    <col min="7575" max="7575" width="19.33203125" style="85" bestFit="1" customWidth="1"/>
    <col min="7576" max="7576" width="14.33203125" style="85" bestFit="1" customWidth="1"/>
    <col min="7577" max="7577" width="18" style="85" bestFit="1" customWidth="1"/>
    <col min="7578" max="7578" width="17.88671875" style="85" bestFit="1" customWidth="1"/>
    <col min="7579" max="7579" width="18.6640625" style="85" bestFit="1" customWidth="1"/>
    <col min="7580" max="7580" width="15.109375" style="85" bestFit="1" customWidth="1"/>
    <col min="7581" max="7581" width="19.5546875" style="85" bestFit="1" customWidth="1"/>
    <col min="7582" max="7582" width="19.109375" style="85" bestFit="1" customWidth="1"/>
    <col min="7583" max="7583" width="19" style="85" bestFit="1" customWidth="1"/>
    <col min="7584" max="7584" width="14.6640625" style="85" bestFit="1" customWidth="1"/>
    <col min="7585" max="7585" width="15" style="85" bestFit="1" customWidth="1"/>
    <col min="7586" max="7586" width="15.6640625" style="85" bestFit="1" customWidth="1"/>
    <col min="7587" max="7587" width="13" style="85" bestFit="1" customWidth="1"/>
    <col min="7588" max="7588" width="17" style="85" bestFit="1" customWidth="1"/>
    <col min="7589" max="7589" width="15.5546875" style="85" bestFit="1" customWidth="1"/>
    <col min="7590" max="7590" width="13" style="85" bestFit="1" customWidth="1"/>
    <col min="7591" max="7591" width="13.44140625" style="85" bestFit="1" customWidth="1"/>
    <col min="7592" max="7592" width="13.33203125" style="85" bestFit="1" customWidth="1"/>
    <col min="7593" max="7593" width="13.44140625" style="85" bestFit="1" customWidth="1"/>
    <col min="7594" max="7594" width="15.5546875" style="85" bestFit="1" customWidth="1"/>
    <col min="7595" max="7595" width="13" style="85" bestFit="1" customWidth="1"/>
    <col min="7596" max="7596" width="13.44140625" style="85" bestFit="1" customWidth="1"/>
    <col min="7597" max="7597" width="13" style="85" bestFit="1" customWidth="1"/>
    <col min="7598" max="7598" width="16.109375" style="85" bestFit="1" customWidth="1"/>
    <col min="7599" max="7599" width="17.44140625" style="85" bestFit="1" customWidth="1"/>
    <col min="7600" max="7600" width="16" style="85" bestFit="1" customWidth="1"/>
    <col min="7601" max="7601" width="13.88671875" style="85" bestFit="1" customWidth="1"/>
    <col min="7602" max="7602" width="16.33203125" style="85" bestFit="1" customWidth="1"/>
    <col min="7603" max="7603" width="14.33203125" style="85" bestFit="1" customWidth="1"/>
    <col min="7604" max="7604" width="17.88671875" style="85" bestFit="1" customWidth="1"/>
    <col min="7605" max="7605" width="15.5546875" style="85" bestFit="1" customWidth="1"/>
    <col min="7606" max="7606" width="18.6640625" style="85" bestFit="1" customWidth="1"/>
    <col min="7607" max="7607" width="16" style="85" bestFit="1" customWidth="1"/>
    <col min="7608" max="7608" width="16.109375" style="85" bestFit="1" customWidth="1"/>
    <col min="7609" max="7609" width="15" style="85" bestFit="1" customWidth="1"/>
    <col min="7610" max="7610" width="18.33203125" style="85" bestFit="1" customWidth="1"/>
    <col min="7611" max="7611" width="16.88671875" style="85" bestFit="1" customWidth="1"/>
    <col min="7612" max="7612" width="14.109375" style="85" bestFit="1" customWidth="1"/>
    <col min="7613" max="7613" width="14.6640625" style="85" bestFit="1" customWidth="1"/>
    <col min="7614" max="7614" width="14.33203125" style="85" bestFit="1" customWidth="1"/>
    <col min="7615" max="7615" width="13.44140625" style="85" bestFit="1" customWidth="1"/>
    <col min="7616" max="7616" width="18" style="85" bestFit="1" customWidth="1"/>
    <col min="7617" max="7617" width="14.5546875" style="85" bestFit="1" customWidth="1"/>
    <col min="7618" max="7618" width="13.44140625" style="85" bestFit="1" customWidth="1"/>
    <col min="7619" max="7619" width="17.44140625" style="85" bestFit="1" customWidth="1"/>
    <col min="7620" max="7620" width="18.109375" style="85" bestFit="1" customWidth="1"/>
    <col min="7621" max="7622" width="13" style="85" bestFit="1" customWidth="1"/>
    <col min="7623" max="7623" width="15.5546875" style="85" bestFit="1" customWidth="1"/>
    <col min="7624" max="7624" width="13" style="85" bestFit="1" customWidth="1"/>
    <col min="7625" max="7625" width="13.44140625" style="85" bestFit="1" customWidth="1"/>
    <col min="7626" max="7626" width="15.109375" style="85" bestFit="1" customWidth="1"/>
    <col min="7627" max="7627" width="13" style="85" bestFit="1" customWidth="1"/>
    <col min="7628" max="7628" width="15.44140625" style="85" bestFit="1" customWidth="1"/>
    <col min="7629" max="7629" width="15" style="85" bestFit="1" customWidth="1"/>
    <col min="7630" max="7630" width="14.33203125" style="85" bestFit="1" customWidth="1"/>
    <col min="7631" max="7633" width="13" style="85" bestFit="1" customWidth="1"/>
    <col min="7634" max="7634" width="15.109375" style="85" bestFit="1" customWidth="1"/>
    <col min="7635" max="7635" width="13" style="85" bestFit="1" customWidth="1"/>
    <col min="7636" max="7636" width="14.5546875" style="85" bestFit="1" customWidth="1"/>
    <col min="7637" max="7637" width="17.33203125" style="85" bestFit="1" customWidth="1"/>
    <col min="7638" max="7638" width="13.88671875" style="85" bestFit="1" customWidth="1"/>
    <col min="7639" max="7639" width="13" style="85" bestFit="1" customWidth="1"/>
    <col min="7640" max="7640" width="15.6640625" style="85" bestFit="1" customWidth="1"/>
    <col min="7641" max="7641" width="13" style="85" bestFit="1" customWidth="1"/>
    <col min="7642" max="7642" width="14.5546875" style="85" bestFit="1" customWidth="1"/>
    <col min="7643" max="7643" width="17.33203125" style="85" bestFit="1" customWidth="1"/>
    <col min="7644" max="7644" width="17.109375" style="85" bestFit="1" customWidth="1"/>
    <col min="7645" max="7645" width="18" style="85" bestFit="1" customWidth="1"/>
    <col min="7646" max="7647" width="14.5546875" style="85" bestFit="1" customWidth="1"/>
    <col min="7648" max="7648" width="13" style="85" bestFit="1" customWidth="1"/>
    <col min="7649" max="7649" width="14.33203125" style="85" bestFit="1" customWidth="1"/>
    <col min="7650" max="7650" width="16.5546875" style="85" bestFit="1" customWidth="1"/>
    <col min="7651" max="7652" width="13" style="85" bestFit="1" customWidth="1"/>
    <col min="7653" max="7653" width="17.88671875" style="85" bestFit="1" customWidth="1"/>
    <col min="7654" max="7654" width="15.6640625" style="85" bestFit="1" customWidth="1"/>
    <col min="7655" max="7655" width="14.109375" style="85" bestFit="1" customWidth="1"/>
    <col min="7656" max="7656" width="15.109375" style="85" bestFit="1" customWidth="1"/>
    <col min="7657" max="7657" width="18.109375" style="85" bestFit="1" customWidth="1"/>
    <col min="7658" max="7658" width="16.88671875" style="85" bestFit="1" customWidth="1"/>
    <col min="7659" max="7659" width="13" style="85" bestFit="1" customWidth="1"/>
    <col min="7660" max="7660" width="17.6640625" style="85" bestFit="1" customWidth="1"/>
    <col min="7661" max="7661" width="12.5546875" style="85" bestFit="1" customWidth="1"/>
    <col min="7662" max="7662" width="18.88671875" style="85" bestFit="1" customWidth="1"/>
    <col min="7663" max="7663" width="19.109375" style="85" bestFit="1" customWidth="1"/>
    <col min="7664" max="7664" width="18.5546875" style="85" bestFit="1" customWidth="1"/>
    <col min="7665" max="7665" width="15.88671875" style="85" bestFit="1" customWidth="1"/>
    <col min="7666" max="7666" width="18.33203125" style="85" bestFit="1" customWidth="1"/>
    <col min="7667" max="7667" width="17" style="85" bestFit="1" customWidth="1"/>
    <col min="7668" max="7668" width="18" style="85" bestFit="1" customWidth="1"/>
    <col min="7669" max="7669" width="13" style="85" bestFit="1" customWidth="1"/>
    <col min="7670" max="7670" width="13.33203125" style="85" bestFit="1" customWidth="1"/>
    <col min="7671" max="7671" width="16" style="85" bestFit="1" customWidth="1"/>
    <col min="7672" max="7673" width="18.33203125" style="85" bestFit="1" customWidth="1"/>
    <col min="7674" max="7674" width="18.5546875" style="85" bestFit="1" customWidth="1"/>
    <col min="7675" max="7675" width="13.44140625" style="85" bestFit="1" customWidth="1"/>
    <col min="7676" max="7676" width="17.44140625" style="85" bestFit="1" customWidth="1"/>
    <col min="7677" max="7677" width="18" style="85" bestFit="1" customWidth="1"/>
    <col min="7678" max="7678" width="19.109375" style="85" bestFit="1" customWidth="1"/>
    <col min="7679" max="7679" width="17.33203125" style="85" bestFit="1" customWidth="1"/>
    <col min="7680" max="7680" width="14.6640625" style="85"/>
    <col min="7681" max="7681" width="2.6640625" style="85" customWidth="1"/>
    <col min="7682" max="7682" width="1.109375" style="85" customWidth="1"/>
    <col min="7683" max="7683" width="24.44140625" style="85" customWidth="1"/>
    <col min="7684" max="7684" width="13.109375" style="85" customWidth="1"/>
    <col min="7685" max="7685" width="7.5546875" style="85" customWidth="1"/>
    <col min="7686" max="7686" width="16.44140625" style="85" customWidth="1"/>
    <col min="7687" max="7687" width="39.33203125" style="85" customWidth="1"/>
    <col min="7688" max="7688" width="19.109375" style="85" customWidth="1"/>
    <col min="7689" max="7689" width="35.109375" style="85" customWidth="1"/>
    <col min="7690" max="7690" width="32.88671875" style="85" customWidth="1"/>
    <col min="7691" max="7691" width="17.44140625" style="85" customWidth="1"/>
    <col min="7692" max="7692" width="11.88671875" style="85" customWidth="1"/>
    <col min="7693" max="7693" width="12" style="85" customWidth="1"/>
    <col min="7694" max="7694" width="17.44140625" style="85" customWidth="1"/>
    <col min="7695" max="7696" width="11.88671875" style="85" customWidth="1"/>
    <col min="7697" max="7697" width="12" style="85" customWidth="1"/>
    <col min="7698" max="7699" width="11.88671875" style="85" customWidth="1"/>
    <col min="7700" max="7700" width="12.5546875" style="85" customWidth="1"/>
    <col min="7701" max="7701" width="11.88671875" style="85" customWidth="1"/>
    <col min="7702" max="7702" width="12.5546875" style="85" customWidth="1"/>
    <col min="7703" max="7704" width="12.6640625" style="85" customWidth="1"/>
    <col min="7705" max="7705" width="31.6640625" style="85" customWidth="1"/>
    <col min="7706" max="7706" width="36.44140625" style="85" customWidth="1"/>
    <col min="7707" max="7707" width="33.5546875" style="85" customWidth="1"/>
    <col min="7708" max="7708" width="39.33203125" style="85" customWidth="1"/>
    <col min="7709" max="7709" width="35.6640625" style="85" customWidth="1"/>
    <col min="7710" max="7710" width="35.88671875" style="85" customWidth="1"/>
    <col min="7711" max="7711" width="34" style="85" customWidth="1"/>
    <col min="7712" max="7712" width="12.6640625" style="85" customWidth="1"/>
    <col min="7713" max="7713" width="31.6640625" style="85" bestFit="1" customWidth="1"/>
    <col min="7714" max="7714" width="36.44140625" style="85" bestFit="1" customWidth="1"/>
    <col min="7715" max="7715" width="33.5546875" style="85" bestFit="1" customWidth="1"/>
    <col min="7716" max="7716" width="39.33203125" style="85" bestFit="1" customWidth="1"/>
    <col min="7717" max="7717" width="35.6640625" style="85" bestFit="1" customWidth="1"/>
    <col min="7718" max="7718" width="35.88671875" style="85" bestFit="1" customWidth="1"/>
    <col min="7719" max="7719" width="34" style="85" bestFit="1" customWidth="1"/>
    <col min="7720" max="7720" width="12.6640625" style="85" customWidth="1"/>
    <col min="7721" max="7721" width="31.6640625" style="85" bestFit="1" customWidth="1"/>
    <col min="7722" max="7722" width="36.44140625" style="85" bestFit="1" customWidth="1"/>
    <col min="7723" max="7723" width="33.5546875" style="85" bestFit="1" customWidth="1"/>
    <col min="7724" max="7724" width="39.33203125" style="85" bestFit="1" customWidth="1"/>
    <col min="7725" max="7725" width="35.6640625" style="85" bestFit="1" customWidth="1"/>
    <col min="7726" max="7726" width="35.88671875" style="85" bestFit="1" customWidth="1"/>
    <col min="7727" max="7727" width="34" style="85" bestFit="1" customWidth="1"/>
    <col min="7728" max="7728" width="12.6640625" style="85" customWidth="1"/>
    <col min="7729" max="7729" width="13.5546875" style="85" customWidth="1"/>
    <col min="7730" max="7730" width="31.6640625" style="85" bestFit="1" customWidth="1"/>
    <col min="7731" max="7731" width="36.44140625" style="85" bestFit="1" customWidth="1"/>
    <col min="7732" max="7732" width="33.5546875" style="85" bestFit="1" customWidth="1"/>
    <col min="7733" max="7733" width="39.33203125" style="85" bestFit="1" customWidth="1"/>
    <col min="7734" max="7734" width="35.6640625" style="85" bestFit="1" customWidth="1"/>
    <col min="7735" max="7735" width="35.88671875" style="85" bestFit="1" customWidth="1"/>
    <col min="7736" max="7736" width="34" style="85" bestFit="1" customWidth="1"/>
    <col min="7737" max="7737" width="12.6640625" style="85" customWidth="1"/>
    <col min="7738" max="7738" width="31.6640625" style="85" bestFit="1" customWidth="1"/>
    <col min="7739" max="7739" width="36.44140625" style="85" bestFit="1" customWidth="1"/>
    <col min="7740" max="7740" width="33.5546875" style="85" bestFit="1" customWidth="1"/>
    <col min="7741" max="7741" width="39.33203125" style="85" bestFit="1" customWidth="1"/>
    <col min="7742" max="7742" width="35.6640625" style="85" bestFit="1" customWidth="1"/>
    <col min="7743" max="7743" width="35.88671875" style="85" bestFit="1" customWidth="1"/>
    <col min="7744" max="7744" width="34" style="85" bestFit="1" customWidth="1"/>
    <col min="7745" max="7745" width="12.6640625" style="85" customWidth="1"/>
    <col min="7746" max="7746" width="31.6640625" style="85" bestFit="1" customWidth="1"/>
    <col min="7747" max="7747" width="36.44140625" style="85" bestFit="1" customWidth="1"/>
    <col min="7748" max="7748" width="33.5546875" style="85" bestFit="1" customWidth="1"/>
    <col min="7749" max="7749" width="39.33203125" style="85" bestFit="1" customWidth="1"/>
    <col min="7750" max="7750" width="35.6640625" style="85" bestFit="1" customWidth="1"/>
    <col min="7751" max="7751" width="35.88671875" style="85" bestFit="1" customWidth="1"/>
    <col min="7752" max="7752" width="34" style="85" bestFit="1" customWidth="1"/>
    <col min="7753" max="7754" width="12.6640625" style="85" customWidth="1"/>
    <col min="7755" max="7755" width="17" style="85" bestFit="1" customWidth="1"/>
    <col min="7756" max="7756" width="16.109375" style="85" bestFit="1" customWidth="1"/>
    <col min="7757" max="7758" width="16.44140625" style="85" bestFit="1" customWidth="1"/>
    <col min="7759" max="7759" width="20" style="85" bestFit="1" customWidth="1"/>
    <col min="7760" max="7760" width="20.109375" style="85" bestFit="1" customWidth="1"/>
    <col min="7761" max="7761" width="18.109375" style="85" bestFit="1" customWidth="1"/>
    <col min="7762" max="7762" width="18.33203125" style="85" bestFit="1" customWidth="1"/>
    <col min="7763" max="7763" width="18.109375" style="85" bestFit="1" customWidth="1"/>
    <col min="7764" max="7764" width="13" style="85" bestFit="1" customWidth="1"/>
    <col min="7765" max="7765" width="15.44140625" style="85" bestFit="1" customWidth="1"/>
    <col min="7766" max="7766" width="15.6640625" style="85" bestFit="1" customWidth="1"/>
    <col min="7767" max="7767" width="19.6640625" style="85" bestFit="1" customWidth="1"/>
    <col min="7768" max="7768" width="16.44140625" style="85" bestFit="1" customWidth="1"/>
    <col min="7769" max="7769" width="17.5546875" style="85" bestFit="1" customWidth="1"/>
    <col min="7770" max="7770" width="15.88671875" style="85" bestFit="1" customWidth="1"/>
    <col min="7771" max="7771" width="17" style="85" bestFit="1" customWidth="1"/>
    <col min="7772" max="7772" width="18.5546875" style="85" bestFit="1" customWidth="1"/>
    <col min="7773" max="7773" width="19.109375" style="85" bestFit="1" customWidth="1"/>
    <col min="7774" max="7774" width="17.44140625" style="85" bestFit="1" customWidth="1"/>
    <col min="7775" max="7775" width="19.44140625" style="85" bestFit="1" customWidth="1"/>
    <col min="7776" max="7776" width="20.109375" style="85" bestFit="1" customWidth="1"/>
    <col min="7777" max="7777" width="20.33203125" style="85" bestFit="1" customWidth="1"/>
    <col min="7778" max="7778" width="20.6640625" style="85" bestFit="1" customWidth="1"/>
    <col min="7779" max="7779" width="19.88671875" style="85" bestFit="1" customWidth="1"/>
    <col min="7780" max="7780" width="17.88671875" style="85" bestFit="1" customWidth="1"/>
    <col min="7781" max="7781" width="13.33203125" style="85" bestFit="1" customWidth="1"/>
    <col min="7782" max="7782" width="19.44140625" style="85" bestFit="1" customWidth="1"/>
    <col min="7783" max="7783" width="15.6640625" style="85" bestFit="1" customWidth="1"/>
    <col min="7784" max="7784" width="18.88671875" style="85" bestFit="1" customWidth="1"/>
    <col min="7785" max="7785" width="18.5546875" style="85" bestFit="1" customWidth="1"/>
    <col min="7786" max="7786" width="14.33203125" style="85" bestFit="1" customWidth="1"/>
    <col min="7787" max="7787" width="15.33203125" style="85" bestFit="1" customWidth="1"/>
    <col min="7788" max="7788" width="16.5546875" style="85" bestFit="1" customWidth="1"/>
    <col min="7789" max="7789" width="14.44140625" style="85" bestFit="1" customWidth="1"/>
    <col min="7790" max="7790" width="15.33203125" style="85" bestFit="1" customWidth="1"/>
    <col min="7791" max="7791" width="16.109375" style="85" bestFit="1" customWidth="1"/>
    <col min="7792" max="7792" width="16" style="85" bestFit="1" customWidth="1"/>
    <col min="7793" max="7793" width="15.33203125" style="85" bestFit="1" customWidth="1"/>
    <col min="7794" max="7794" width="14.109375" style="85" bestFit="1" customWidth="1"/>
    <col min="7795" max="7795" width="18.33203125" style="85" bestFit="1" customWidth="1"/>
    <col min="7796" max="7796" width="14.44140625" style="85" bestFit="1" customWidth="1"/>
    <col min="7797" max="7797" width="14" style="85" bestFit="1" customWidth="1"/>
    <col min="7798" max="7798" width="15.33203125" style="85" bestFit="1" customWidth="1"/>
    <col min="7799" max="7799" width="17.44140625" style="85" bestFit="1" customWidth="1"/>
    <col min="7800" max="7800" width="18.109375" style="85" bestFit="1" customWidth="1"/>
    <col min="7801" max="7801" width="18.33203125" style="85" bestFit="1" customWidth="1"/>
    <col min="7802" max="7802" width="17.6640625" style="85" bestFit="1" customWidth="1"/>
    <col min="7803" max="7803" width="17" style="85" bestFit="1" customWidth="1"/>
    <col min="7804" max="7804" width="15.6640625" style="85" bestFit="1" customWidth="1"/>
    <col min="7805" max="7805" width="12.88671875" style="85" bestFit="1" customWidth="1"/>
    <col min="7806" max="7806" width="14.109375" style="85" bestFit="1" customWidth="1"/>
    <col min="7807" max="7807" width="15.44140625" style="85" bestFit="1" customWidth="1"/>
    <col min="7808" max="7808" width="16.44140625" style="85" bestFit="1" customWidth="1"/>
    <col min="7809" max="7809" width="18.88671875" style="85" bestFit="1" customWidth="1"/>
    <col min="7810" max="7810" width="15" style="85" bestFit="1" customWidth="1"/>
    <col min="7811" max="7811" width="19.44140625" style="85" bestFit="1" customWidth="1"/>
    <col min="7812" max="7812" width="20.109375" style="85" bestFit="1" customWidth="1"/>
    <col min="7813" max="7813" width="17.6640625" style="85" bestFit="1" customWidth="1"/>
    <col min="7814" max="7814" width="13.44140625" style="85" bestFit="1" customWidth="1"/>
    <col min="7815" max="7815" width="15.5546875" style="85" bestFit="1" customWidth="1"/>
    <col min="7816" max="7816" width="16.88671875" style="85" bestFit="1" customWidth="1"/>
    <col min="7817" max="7817" width="15.5546875" style="85" bestFit="1" customWidth="1"/>
    <col min="7818" max="7818" width="16.44140625" style="85" bestFit="1" customWidth="1"/>
    <col min="7819" max="7819" width="18.88671875" style="85" bestFit="1" customWidth="1"/>
    <col min="7820" max="7821" width="13.44140625" style="85" bestFit="1" customWidth="1"/>
    <col min="7822" max="7822" width="16.109375" style="85" bestFit="1" customWidth="1"/>
    <col min="7823" max="7824" width="13.44140625" style="85" bestFit="1" customWidth="1"/>
    <col min="7825" max="7825" width="17.109375" style="85" bestFit="1" customWidth="1"/>
    <col min="7826" max="7826" width="14" style="85" bestFit="1" customWidth="1"/>
    <col min="7827" max="7827" width="17.5546875" style="85" bestFit="1" customWidth="1"/>
    <col min="7828" max="7828" width="14.33203125" style="85" bestFit="1" customWidth="1"/>
    <col min="7829" max="7829" width="17.5546875" style="85" bestFit="1" customWidth="1"/>
    <col min="7830" max="7830" width="17.44140625" style="85" bestFit="1" customWidth="1"/>
    <col min="7831" max="7831" width="19.33203125" style="85" bestFit="1" customWidth="1"/>
    <col min="7832" max="7832" width="14.33203125" style="85" bestFit="1" customWidth="1"/>
    <col min="7833" max="7833" width="18" style="85" bestFit="1" customWidth="1"/>
    <col min="7834" max="7834" width="17.88671875" style="85" bestFit="1" customWidth="1"/>
    <col min="7835" max="7835" width="18.6640625" style="85" bestFit="1" customWidth="1"/>
    <col min="7836" max="7836" width="15.109375" style="85" bestFit="1" customWidth="1"/>
    <col min="7837" max="7837" width="19.5546875" style="85" bestFit="1" customWidth="1"/>
    <col min="7838" max="7838" width="19.109375" style="85" bestFit="1" customWidth="1"/>
    <col min="7839" max="7839" width="19" style="85" bestFit="1" customWidth="1"/>
    <col min="7840" max="7840" width="14.6640625" style="85" bestFit="1" customWidth="1"/>
    <col min="7841" max="7841" width="15" style="85" bestFit="1" customWidth="1"/>
    <col min="7842" max="7842" width="15.6640625" style="85" bestFit="1" customWidth="1"/>
    <col min="7843" max="7843" width="13" style="85" bestFit="1" customWidth="1"/>
    <col min="7844" max="7844" width="17" style="85" bestFit="1" customWidth="1"/>
    <col min="7845" max="7845" width="15.5546875" style="85" bestFit="1" customWidth="1"/>
    <col min="7846" max="7846" width="13" style="85" bestFit="1" customWidth="1"/>
    <col min="7847" max="7847" width="13.44140625" style="85" bestFit="1" customWidth="1"/>
    <col min="7848" max="7848" width="13.33203125" style="85" bestFit="1" customWidth="1"/>
    <col min="7849" max="7849" width="13.44140625" style="85" bestFit="1" customWidth="1"/>
    <col min="7850" max="7850" width="15.5546875" style="85" bestFit="1" customWidth="1"/>
    <col min="7851" max="7851" width="13" style="85" bestFit="1" customWidth="1"/>
    <col min="7852" max="7852" width="13.44140625" style="85" bestFit="1" customWidth="1"/>
    <col min="7853" max="7853" width="13" style="85" bestFit="1" customWidth="1"/>
    <col min="7854" max="7854" width="16.109375" style="85" bestFit="1" customWidth="1"/>
    <col min="7855" max="7855" width="17.44140625" style="85" bestFit="1" customWidth="1"/>
    <col min="7856" max="7856" width="16" style="85" bestFit="1" customWidth="1"/>
    <col min="7857" max="7857" width="13.88671875" style="85" bestFit="1" customWidth="1"/>
    <col min="7858" max="7858" width="16.33203125" style="85" bestFit="1" customWidth="1"/>
    <col min="7859" max="7859" width="14.33203125" style="85" bestFit="1" customWidth="1"/>
    <col min="7860" max="7860" width="17.88671875" style="85" bestFit="1" customWidth="1"/>
    <col min="7861" max="7861" width="15.5546875" style="85" bestFit="1" customWidth="1"/>
    <col min="7862" max="7862" width="18.6640625" style="85" bestFit="1" customWidth="1"/>
    <col min="7863" max="7863" width="16" style="85" bestFit="1" customWidth="1"/>
    <col min="7864" max="7864" width="16.109375" style="85" bestFit="1" customWidth="1"/>
    <col min="7865" max="7865" width="15" style="85" bestFit="1" customWidth="1"/>
    <col min="7866" max="7866" width="18.33203125" style="85" bestFit="1" customWidth="1"/>
    <col min="7867" max="7867" width="16.88671875" style="85" bestFit="1" customWidth="1"/>
    <col min="7868" max="7868" width="14.109375" style="85" bestFit="1" customWidth="1"/>
    <col min="7869" max="7869" width="14.6640625" style="85" bestFit="1" customWidth="1"/>
    <col min="7870" max="7870" width="14.33203125" style="85" bestFit="1" customWidth="1"/>
    <col min="7871" max="7871" width="13.44140625" style="85" bestFit="1" customWidth="1"/>
    <col min="7872" max="7872" width="18" style="85" bestFit="1" customWidth="1"/>
    <col min="7873" max="7873" width="14.5546875" style="85" bestFit="1" customWidth="1"/>
    <col min="7874" max="7874" width="13.44140625" style="85" bestFit="1" customWidth="1"/>
    <col min="7875" max="7875" width="17.44140625" style="85" bestFit="1" customWidth="1"/>
    <col min="7876" max="7876" width="18.109375" style="85" bestFit="1" customWidth="1"/>
    <col min="7877" max="7878" width="13" style="85" bestFit="1" customWidth="1"/>
    <col min="7879" max="7879" width="15.5546875" style="85" bestFit="1" customWidth="1"/>
    <col min="7880" max="7880" width="13" style="85" bestFit="1" customWidth="1"/>
    <col min="7881" max="7881" width="13.44140625" style="85" bestFit="1" customWidth="1"/>
    <col min="7882" max="7882" width="15.109375" style="85" bestFit="1" customWidth="1"/>
    <col min="7883" max="7883" width="13" style="85" bestFit="1" customWidth="1"/>
    <col min="7884" max="7884" width="15.44140625" style="85" bestFit="1" customWidth="1"/>
    <col min="7885" max="7885" width="15" style="85" bestFit="1" customWidth="1"/>
    <col min="7886" max="7886" width="14.33203125" style="85" bestFit="1" customWidth="1"/>
    <col min="7887" max="7889" width="13" style="85" bestFit="1" customWidth="1"/>
    <col min="7890" max="7890" width="15.109375" style="85" bestFit="1" customWidth="1"/>
    <col min="7891" max="7891" width="13" style="85" bestFit="1" customWidth="1"/>
    <col min="7892" max="7892" width="14.5546875" style="85" bestFit="1" customWidth="1"/>
    <col min="7893" max="7893" width="17.33203125" style="85" bestFit="1" customWidth="1"/>
    <col min="7894" max="7894" width="13.88671875" style="85" bestFit="1" customWidth="1"/>
    <col min="7895" max="7895" width="13" style="85" bestFit="1" customWidth="1"/>
    <col min="7896" max="7896" width="15.6640625" style="85" bestFit="1" customWidth="1"/>
    <col min="7897" max="7897" width="13" style="85" bestFit="1" customWidth="1"/>
    <col min="7898" max="7898" width="14.5546875" style="85" bestFit="1" customWidth="1"/>
    <col min="7899" max="7899" width="17.33203125" style="85" bestFit="1" customWidth="1"/>
    <col min="7900" max="7900" width="17.109375" style="85" bestFit="1" customWidth="1"/>
    <col min="7901" max="7901" width="18" style="85" bestFit="1" customWidth="1"/>
    <col min="7902" max="7903" width="14.5546875" style="85" bestFit="1" customWidth="1"/>
    <col min="7904" max="7904" width="13" style="85" bestFit="1" customWidth="1"/>
    <col min="7905" max="7905" width="14.33203125" style="85" bestFit="1" customWidth="1"/>
    <col min="7906" max="7906" width="16.5546875" style="85" bestFit="1" customWidth="1"/>
    <col min="7907" max="7908" width="13" style="85" bestFit="1" customWidth="1"/>
    <col min="7909" max="7909" width="17.88671875" style="85" bestFit="1" customWidth="1"/>
    <col min="7910" max="7910" width="15.6640625" style="85" bestFit="1" customWidth="1"/>
    <col min="7911" max="7911" width="14.109375" style="85" bestFit="1" customWidth="1"/>
    <col min="7912" max="7912" width="15.109375" style="85" bestFit="1" customWidth="1"/>
    <col min="7913" max="7913" width="18.109375" style="85" bestFit="1" customWidth="1"/>
    <col min="7914" max="7914" width="16.88671875" style="85" bestFit="1" customWidth="1"/>
    <col min="7915" max="7915" width="13" style="85" bestFit="1" customWidth="1"/>
    <col min="7916" max="7916" width="17.6640625" style="85" bestFit="1" customWidth="1"/>
    <col min="7917" max="7917" width="12.5546875" style="85" bestFit="1" customWidth="1"/>
    <col min="7918" max="7918" width="18.88671875" style="85" bestFit="1" customWidth="1"/>
    <col min="7919" max="7919" width="19.109375" style="85" bestFit="1" customWidth="1"/>
    <col min="7920" max="7920" width="18.5546875" style="85" bestFit="1" customWidth="1"/>
    <col min="7921" max="7921" width="15.88671875" style="85" bestFit="1" customWidth="1"/>
    <col min="7922" max="7922" width="18.33203125" style="85" bestFit="1" customWidth="1"/>
    <col min="7923" max="7923" width="17" style="85" bestFit="1" customWidth="1"/>
    <col min="7924" max="7924" width="18" style="85" bestFit="1" customWidth="1"/>
    <col min="7925" max="7925" width="13" style="85" bestFit="1" customWidth="1"/>
    <col min="7926" max="7926" width="13.33203125" style="85" bestFit="1" customWidth="1"/>
    <col min="7927" max="7927" width="16" style="85" bestFit="1" customWidth="1"/>
    <col min="7928" max="7929" width="18.33203125" style="85" bestFit="1" customWidth="1"/>
    <col min="7930" max="7930" width="18.5546875" style="85" bestFit="1" customWidth="1"/>
    <col min="7931" max="7931" width="13.44140625" style="85" bestFit="1" customWidth="1"/>
    <col min="7932" max="7932" width="17.44140625" style="85" bestFit="1" customWidth="1"/>
    <col min="7933" max="7933" width="18" style="85" bestFit="1" customWidth="1"/>
    <col min="7934" max="7934" width="19.109375" style="85" bestFit="1" customWidth="1"/>
    <col min="7935" max="7935" width="17.33203125" style="85" bestFit="1" customWidth="1"/>
    <col min="7936" max="7936" width="14.6640625" style="85"/>
    <col min="7937" max="7937" width="2.6640625" style="85" customWidth="1"/>
    <col min="7938" max="7938" width="1.109375" style="85" customWidth="1"/>
    <col min="7939" max="7939" width="24.44140625" style="85" customWidth="1"/>
    <col min="7940" max="7940" width="13.109375" style="85" customWidth="1"/>
    <col min="7941" max="7941" width="7.5546875" style="85" customWidth="1"/>
    <col min="7942" max="7942" width="16.44140625" style="85" customWidth="1"/>
    <col min="7943" max="7943" width="39.33203125" style="85" customWidth="1"/>
    <col min="7944" max="7944" width="19.109375" style="85" customWidth="1"/>
    <col min="7945" max="7945" width="35.109375" style="85" customWidth="1"/>
    <col min="7946" max="7946" width="32.88671875" style="85" customWidth="1"/>
    <col min="7947" max="7947" width="17.44140625" style="85" customWidth="1"/>
    <col min="7948" max="7948" width="11.88671875" style="85" customWidth="1"/>
    <col min="7949" max="7949" width="12" style="85" customWidth="1"/>
    <col min="7950" max="7950" width="17.44140625" style="85" customWidth="1"/>
    <col min="7951" max="7952" width="11.88671875" style="85" customWidth="1"/>
    <col min="7953" max="7953" width="12" style="85" customWidth="1"/>
    <col min="7954" max="7955" width="11.88671875" style="85" customWidth="1"/>
    <col min="7956" max="7956" width="12.5546875" style="85" customWidth="1"/>
    <col min="7957" max="7957" width="11.88671875" style="85" customWidth="1"/>
    <col min="7958" max="7958" width="12.5546875" style="85" customWidth="1"/>
    <col min="7959" max="7960" width="12.6640625" style="85" customWidth="1"/>
    <col min="7961" max="7961" width="31.6640625" style="85" customWidth="1"/>
    <col min="7962" max="7962" width="36.44140625" style="85" customWidth="1"/>
    <col min="7963" max="7963" width="33.5546875" style="85" customWidth="1"/>
    <col min="7964" max="7964" width="39.33203125" style="85" customWidth="1"/>
    <col min="7965" max="7965" width="35.6640625" style="85" customWidth="1"/>
    <col min="7966" max="7966" width="35.88671875" style="85" customWidth="1"/>
    <col min="7967" max="7967" width="34" style="85" customWidth="1"/>
    <col min="7968" max="7968" width="12.6640625" style="85" customWidth="1"/>
    <col min="7969" max="7969" width="31.6640625" style="85" bestFit="1" customWidth="1"/>
    <col min="7970" max="7970" width="36.44140625" style="85" bestFit="1" customWidth="1"/>
    <col min="7971" max="7971" width="33.5546875" style="85" bestFit="1" customWidth="1"/>
    <col min="7972" max="7972" width="39.33203125" style="85" bestFit="1" customWidth="1"/>
    <col min="7973" max="7973" width="35.6640625" style="85" bestFit="1" customWidth="1"/>
    <col min="7974" max="7974" width="35.88671875" style="85" bestFit="1" customWidth="1"/>
    <col min="7975" max="7975" width="34" style="85" bestFit="1" customWidth="1"/>
    <col min="7976" max="7976" width="12.6640625" style="85" customWidth="1"/>
    <col min="7977" max="7977" width="31.6640625" style="85" bestFit="1" customWidth="1"/>
    <col min="7978" max="7978" width="36.44140625" style="85" bestFit="1" customWidth="1"/>
    <col min="7979" max="7979" width="33.5546875" style="85" bestFit="1" customWidth="1"/>
    <col min="7980" max="7980" width="39.33203125" style="85" bestFit="1" customWidth="1"/>
    <col min="7981" max="7981" width="35.6640625" style="85" bestFit="1" customWidth="1"/>
    <col min="7982" max="7982" width="35.88671875" style="85" bestFit="1" customWidth="1"/>
    <col min="7983" max="7983" width="34" style="85" bestFit="1" customWidth="1"/>
    <col min="7984" max="7984" width="12.6640625" style="85" customWidth="1"/>
    <col min="7985" max="7985" width="13.5546875" style="85" customWidth="1"/>
    <col min="7986" max="7986" width="31.6640625" style="85" bestFit="1" customWidth="1"/>
    <col min="7987" max="7987" width="36.44140625" style="85" bestFit="1" customWidth="1"/>
    <col min="7988" max="7988" width="33.5546875" style="85" bestFit="1" customWidth="1"/>
    <col min="7989" max="7989" width="39.33203125" style="85" bestFit="1" customWidth="1"/>
    <col min="7990" max="7990" width="35.6640625" style="85" bestFit="1" customWidth="1"/>
    <col min="7991" max="7991" width="35.88671875" style="85" bestFit="1" customWidth="1"/>
    <col min="7992" max="7992" width="34" style="85" bestFit="1" customWidth="1"/>
    <col min="7993" max="7993" width="12.6640625" style="85" customWidth="1"/>
    <col min="7994" max="7994" width="31.6640625" style="85" bestFit="1" customWidth="1"/>
    <col min="7995" max="7995" width="36.44140625" style="85" bestFit="1" customWidth="1"/>
    <col min="7996" max="7996" width="33.5546875" style="85" bestFit="1" customWidth="1"/>
    <col min="7997" max="7997" width="39.33203125" style="85" bestFit="1" customWidth="1"/>
    <col min="7998" max="7998" width="35.6640625" style="85" bestFit="1" customWidth="1"/>
    <col min="7999" max="7999" width="35.88671875" style="85" bestFit="1" customWidth="1"/>
    <col min="8000" max="8000" width="34" style="85" bestFit="1" customWidth="1"/>
    <col min="8001" max="8001" width="12.6640625" style="85" customWidth="1"/>
    <col min="8002" max="8002" width="31.6640625" style="85" bestFit="1" customWidth="1"/>
    <col min="8003" max="8003" width="36.44140625" style="85" bestFit="1" customWidth="1"/>
    <col min="8004" max="8004" width="33.5546875" style="85" bestFit="1" customWidth="1"/>
    <col min="8005" max="8005" width="39.33203125" style="85" bestFit="1" customWidth="1"/>
    <col min="8006" max="8006" width="35.6640625" style="85" bestFit="1" customWidth="1"/>
    <col min="8007" max="8007" width="35.88671875" style="85" bestFit="1" customWidth="1"/>
    <col min="8008" max="8008" width="34" style="85" bestFit="1" customWidth="1"/>
    <col min="8009" max="8010" width="12.6640625" style="85" customWidth="1"/>
    <col min="8011" max="8011" width="17" style="85" bestFit="1" customWidth="1"/>
    <col min="8012" max="8012" width="16.109375" style="85" bestFit="1" customWidth="1"/>
    <col min="8013" max="8014" width="16.44140625" style="85" bestFit="1" customWidth="1"/>
    <col min="8015" max="8015" width="20" style="85" bestFit="1" customWidth="1"/>
    <col min="8016" max="8016" width="20.109375" style="85" bestFit="1" customWidth="1"/>
    <col min="8017" max="8017" width="18.109375" style="85" bestFit="1" customWidth="1"/>
    <col min="8018" max="8018" width="18.33203125" style="85" bestFit="1" customWidth="1"/>
    <col min="8019" max="8019" width="18.109375" style="85" bestFit="1" customWidth="1"/>
    <col min="8020" max="8020" width="13" style="85" bestFit="1" customWidth="1"/>
    <col min="8021" max="8021" width="15.44140625" style="85" bestFit="1" customWidth="1"/>
    <col min="8022" max="8022" width="15.6640625" style="85" bestFit="1" customWidth="1"/>
    <col min="8023" max="8023" width="19.6640625" style="85" bestFit="1" customWidth="1"/>
    <col min="8024" max="8024" width="16.44140625" style="85" bestFit="1" customWidth="1"/>
    <col min="8025" max="8025" width="17.5546875" style="85" bestFit="1" customWidth="1"/>
    <col min="8026" max="8026" width="15.88671875" style="85" bestFit="1" customWidth="1"/>
    <col min="8027" max="8027" width="17" style="85" bestFit="1" customWidth="1"/>
    <col min="8028" max="8028" width="18.5546875" style="85" bestFit="1" customWidth="1"/>
    <col min="8029" max="8029" width="19.109375" style="85" bestFit="1" customWidth="1"/>
    <col min="8030" max="8030" width="17.44140625" style="85" bestFit="1" customWidth="1"/>
    <col min="8031" max="8031" width="19.44140625" style="85" bestFit="1" customWidth="1"/>
    <col min="8032" max="8032" width="20.109375" style="85" bestFit="1" customWidth="1"/>
    <col min="8033" max="8033" width="20.33203125" style="85" bestFit="1" customWidth="1"/>
    <col min="8034" max="8034" width="20.6640625" style="85" bestFit="1" customWidth="1"/>
    <col min="8035" max="8035" width="19.88671875" style="85" bestFit="1" customWidth="1"/>
    <col min="8036" max="8036" width="17.88671875" style="85" bestFit="1" customWidth="1"/>
    <col min="8037" max="8037" width="13.33203125" style="85" bestFit="1" customWidth="1"/>
    <col min="8038" max="8038" width="19.44140625" style="85" bestFit="1" customWidth="1"/>
    <col min="8039" max="8039" width="15.6640625" style="85" bestFit="1" customWidth="1"/>
    <col min="8040" max="8040" width="18.88671875" style="85" bestFit="1" customWidth="1"/>
    <col min="8041" max="8041" width="18.5546875" style="85" bestFit="1" customWidth="1"/>
    <col min="8042" max="8042" width="14.33203125" style="85" bestFit="1" customWidth="1"/>
    <col min="8043" max="8043" width="15.33203125" style="85" bestFit="1" customWidth="1"/>
    <col min="8044" max="8044" width="16.5546875" style="85" bestFit="1" customWidth="1"/>
    <col min="8045" max="8045" width="14.44140625" style="85" bestFit="1" customWidth="1"/>
    <col min="8046" max="8046" width="15.33203125" style="85" bestFit="1" customWidth="1"/>
    <col min="8047" max="8047" width="16.109375" style="85" bestFit="1" customWidth="1"/>
    <col min="8048" max="8048" width="16" style="85" bestFit="1" customWidth="1"/>
    <col min="8049" max="8049" width="15.33203125" style="85" bestFit="1" customWidth="1"/>
    <col min="8050" max="8050" width="14.109375" style="85" bestFit="1" customWidth="1"/>
    <col min="8051" max="8051" width="18.33203125" style="85" bestFit="1" customWidth="1"/>
    <col min="8052" max="8052" width="14.44140625" style="85" bestFit="1" customWidth="1"/>
    <col min="8053" max="8053" width="14" style="85" bestFit="1" customWidth="1"/>
    <col min="8054" max="8054" width="15.33203125" style="85" bestFit="1" customWidth="1"/>
    <col min="8055" max="8055" width="17.44140625" style="85" bestFit="1" customWidth="1"/>
    <col min="8056" max="8056" width="18.109375" style="85" bestFit="1" customWidth="1"/>
    <col min="8057" max="8057" width="18.33203125" style="85" bestFit="1" customWidth="1"/>
    <col min="8058" max="8058" width="17.6640625" style="85" bestFit="1" customWidth="1"/>
    <col min="8059" max="8059" width="17" style="85" bestFit="1" customWidth="1"/>
    <col min="8060" max="8060" width="15.6640625" style="85" bestFit="1" customWidth="1"/>
    <col min="8061" max="8061" width="12.88671875" style="85" bestFit="1" customWidth="1"/>
    <col min="8062" max="8062" width="14.109375" style="85" bestFit="1" customWidth="1"/>
    <col min="8063" max="8063" width="15.44140625" style="85" bestFit="1" customWidth="1"/>
    <col min="8064" max="8064" width="16.44140625" style="85" bestFit="1" customWidth="1"/>
    <col min="8065" max="8065" width="18.88671875" style="85" bestFit="1" customWidth="1"/>
    <col min="8066" max="8066" width="15" style="85" bestFit="1" customWidth="1"/>
    <col min="8067" max="8067" width="19.44140625" style="85" bestFit="1" customWidth="1"/>
    <col min="8068" max="8068" width="20.109375" style="85" bestFit="1" customWidth="1"/>
    <col min="8069" max="8069" width="17.6640625" style="85" bestFit="1" customWidth="1"/>
    <col min="8070" max="8070" width="13.44140625" style="85" bestFit="1" customWidth="1"/>
    <col min="8071" max="8071" width="15.5546875" style="85" bestFit="1" customWidth="1"/>
    <col min="8072" max="8072" width="16.88671875" style="85" bestFit="1" customWidth="1"/>
    <col min="8073" max="8073" width="15.5546875" style="85" bestFit="1" customWidth="1"/>
    <col min="8074" max="8074" width="16.44140625" style="85" bestFit="1" customWidth="1"/>
    <col min="8075" max="8075" width="18.88671875" style="85" bestFit="1" customWidth="1"/>
    <col min="8076" max="8077" width="13.44140625" style="85" bestFit="1" customWidth="1"/>
    <col min="8078" max="8078" width="16.109375" style="85" bestFit="1" customWidth="1"/>
    <col min="8079" max="8080" width="13.44140625" style="85" bestFit="1" customWidth="1"/>
    <col min="8081" max="8081" width="17.109375" style="85" bestFit="1" customWidth="1"/>
    <col min="8082" max="8082" width="14" style="85" bestFit="1" customWidth="1"/>
    <col min="8083" max="8083" width="17.5546875" style="85" bestFit="1" customWidth="1"/>
    <col min="8084" max="8084" width="14.33203125" style="85" bestFit="1" customWidth="1"/>
    <col min="8085" max="8085" width="17.5546875" style="85" bestFit="1" customWidth="1"/>
    <col min="8086" max="8086" width="17.44140625" style="85" bestFit="1" customWidth="1"/>
    <col min="8087" max="8087" width="19.33203125" style="85" bestFit="1" customWidth="1"/>
    <col min="8088" max="8088" width="14.33203125" style="85" bestFit="1" customWidth="1"/>
    <col min="8089" max="8089" width="18" style="85" bestFit="1" customWidth="1"/>
    <col min="8090" max="8090" width="17.88671875" style="85" bestFit="1" customWidth="1"/>
    <col min="8091" max="8091" width="18.6640625" style="85" bestFit="1" customWidth="1"/>
    <col min="8092" max="8092" width="15.109375" style="85" bestFit="1" customWidth="1"/>
    <col min="8093" max="8093" width="19.5546875" style="85" bestFit="1" customWidth="1"/>
    <col min="8094" max="8094" width="19.109375" style="85" bestFit="1" customWidth="1"/>
    <col min="8095" max="8095" width="19" style="85" bestFit="1" customWidth="1"/>
    <col min="8096" max="8096" width="14.6640625" style="85" bestFit="1" customWidth="1"/>
    <col min="8097" max="8097" width="15" style="85" bestFit="1" customWidth="1"/>
    <col min="8098" max="8098" width="15.6640625" style="85" bestFit="1" customWidth="1"/>
    <col min="8099" max="8099" width="13" style="85" bestFit="1" customWidth="1"/>
    <col min="8100" max="8100" width="17" style="85" bestFit="1" customWidth="1"/>
    <col min="8101" max="8101" width="15.5546875" style="85" bestFit="1" customWidth="1"/>
    <col min="8102" max="8102" width="13" style="85" bestFit="1" customWidth="1"/>
    <col min="8103" max="8103" width="13.44140625" style="85" bestFit="1" customWidth="1"/>
    <col min="8104" max="8104" width="13.33203125" style="85" bestFit="1" customWidth="1"/>
    <col min="8105" max="8105" width="13.44140625" style="85" bestFit="1" customWidth="1"/>
    <col min="8106" max="8106" width="15.5546875" style="85" bestFit="1" customWidth="1"/>
    <col min="8107" max="8107" width="13" style="85" bestFit="1" customWidth="1"/>
    <col min="8108" max="8108" width="13.44140625" style="85" bestFit="1" customWidth="1"/>
    <col min="8109" max="8109" width="13" style="85" bestFit="1" customWidth="1"/>
    <col min="8110" max="8110" width="16.109375" style="85" bestFit="1" customWidth="1"/>
    <col min="8111" max="8111" width="17.44140625" style="85" bestFit="1" customWidth="1"/>
    <col min="8112" max="8112" width="16" style="85" bestFit="1" customWidth="1"/>
    <col min="8113" max="8113" width="13.88671875" style="85" bestFit="1" customWidth="1"/>
    <col min="8114" max="8114" width="16.33203125" style="85" bestFit="1" customWidth="1"/>
    <col min="8115" max="8115" width="14.33203125" style="85" bestFit="1" customWidth="1"/>
    <col min="8116" max="8116" width="17.88671875" style="85" bestFit="1" customWidth="1"/>
    <col min="8117" max="8117" width="15.5546875" style="85" bestFit="1" customWidth="1"/>
    <col min="8118" max="8118" width="18.6640625" style="85" bestFit="1" customWidth="1"/>
    <col min="8119" max="8119" width="16" style="85" bestFit="1" customWidth="1"/>
    <col min="8120" max="8120" width="16.109375" style="85" bestFit="1" customWidth="1"/>
    <col min="8121" max="8121" width="15" style="85" bestFit="1" customWidth="1"/>
    <col min="8122" max="8122" width="18.33203125" style="85" bestFit="1" customWidth="1"/>
    <col min="8123" max="8123" width="16.88671875" style="85" bestFit="1" customWidth="1"/>
    <col min="8124" max="8124" width="14.109375" style="85" bestFit="1" customWidth="1"/>
    <col min="8125" max="8125" width="14.6640625" style="85" bestFit="1" customWidth="1"/>
    <col min="8126" max="8126" width="14.33203125" style="85" bestFit="1" customWidth="1"/>
    <col min="8127" max="8127" width="13.44140625" style="85" bestFit="1" customWidth="1"/>
    <col min="8128" max="8128" width="18" style="85" bestFit="1" customWidth="1"/>
    <col min="8129" max="8129" width="14.5546875" style="85" bestFit="1" customWidth="1"/>
    <col min="8130" max="8130" width="13.44140625" style="85" bestFit="1" customWidth="1"/>
    <col min="8131" max="8131" width="17.44140625" style="85" bestFit="1" customWidth="1"/>
    <col min="8132" max="8132" width="18.109375" style="85" bestFit="1" customWidth="1"/>
    <col min="8133" max="8134" width="13" style="85" bestFit="1" customWidth="1"/>
    <col min="8135" max="8135" width="15.5546875" style="85" bestFit="1" customWidth="1"/>
    <col min="8136" max="8136" width="13" style="85" bestFit="1" customWidth="1"/>
    <col min="8137" max="8137" width="13.44140625" style="85" bestFit="1" customWidth="1"/>
    <col min="8138" max="8138" width="15.109375" style="85" bestFit="1" customWidth="1"/>
    <col min="8139" max="8139" width="13" style="85" bestFit="1" customWidth="1"/>
    <col min="8140" max="8140" width="15.44140625" style="85" bestFit="1" customWidth="1"/>
    <col min="8141" max="8141" width="15" style="85" bestFit="1" customWidth="1"/>
    <col min="8142" max="8142" width="14.33203125" style="85" bestFit="1" customWidth="1"/>
    <col min="8143" max="8145" width="13" style="85" bestFit="1" customWidth="1"/>
    <col min="8146" max="8146" width="15.109375" style="85" bestFit="1" customWidth="1"/>
    <col min="8147" max="8147" width="13" style="85" bestFit="1" customWidth="1"/>
    <col min="8148" max="8148" width="14.5546875" style="85" bestFit="1" customWidth="1"/>
    <col min="8149" max="8149" width="17.33203125" style="85" bestFit="1" customWidth="1"/>
    <col min="8150" max="8150" width="13.88671875" style="85" bestFit="1" customWidth="1"/>
    <col min="8151" max="8151" width="13" style="85" bestFit="1" customWidth="1"/>
    <col min="8152" max="8152" width="15.6640625" style="85" bestFit="1" customWidth="1"/>
    <col min="8153" max="8153" width="13" style="85" bestFit="1" customWidth="1"/>
    <col min="8154" max="8154" width="14.5546875" style="85" bestFit="1" customWidth="1"/>
    <col min="8155" max="8155" width="17.33203125" style="85" bestFit="1" customWidth="1"/>
    <col min="8156" max="8156" width="17.109375" style="85" bestFit="1" customWidth="1"/>
    <col min="8157" max="8157" width="18" style="85" bestFit="1" customWidth="1"/>
    <col min="8158" max="8159" width="14.5546875" style="85" bestFit="1" customWidth="1"/>
    <col min="8160" max="8160" width="13" style="85" bestFit="1" customWidth="1"/>
    <col min="8161" max="8161" width="14.33203125" style="85" bestFit="1" customWidth="1"/>
    <col min="8162" max="8162" width="16.5546875" style="85" bestFit="1" customWidth="1"/>
    <col min="8163" max="8164" width="13" style="85" bestFit="1" customWidth="1"/>
    <col min="8165" max="8165" width="17.88671875" style="85" bestFit="1" customWidth="1"/>
    <col min="8166" max="8166" width="15.6640625" style="85" bestFit="1" customWidth="1"/>
    <col min="8167" max="8167" width="14.109375" style="85" bestFit="1" customWidth="1"/>
    <col min="8168" max="8168" width="15.109375" style="85" bestFit="1" customWidth="1"/>
    <col min="8169" max="8169" width="18.109375" style="85" bestFit="1" customWidth="1"/>
    <col min="8170" max="8170" width="16.88671875" style="85" bestFit="1" customWidth="1"/>
    <col min="8171" max="8171" width="13" style="85" bestFit="1" customWidth="1"/>
    <col min="8172" max="8172" width="17.6640625" style="85" bestFit="1" customWidth="1"/>
    <col min="8173" max="8173" width="12.5546875" style="85" bestFit="1" customWidth="1"/>
    <col min="8174" max="8174" width="18.88671875" style="85" bestFit="1" customWidth="1"/>
    <col min="8175" max="8175" width="19.109375" style="85" bestFit="1" customWidth="1"/>
    <col min="8176" max="8176" width="18.5546875" style="85" bestFit="1" customWidth="1"/>
    <col min="8177" max="8177" width="15.88671875" style="85" bestFit="1" customWidth="1"/>
    <col min="8178" max="8178" width="18.33203125" style="85" bestFit="1" customWidth="1"/>
    <col min="8179" max="8179" width="17" style="85" bestFit="1" customWidth="1"/>
    <col min="8180" max="8180" width="18" style="85" bestFit="1" customWidth="1"/>
    <col min="8181" max="8181" width="13" style="85" bestFit="1" customWidth="1"/>
    <col min="8182" max="8182" width="13.33203125" style="85" bestFit="1" customWidth="1"/>
    <col min="8183" max="8183" width="16" style="85" bestFit="1" customWidth="1"/>
    <col min="8184" max="8185" width="18.33203125" style="85" bestFit="1" customWidth="1"/>
    <col min="8186" max="8186" width="18.5546875" style="85" bestFit="1" customWidth="1"/>
    <col min="8187" max="8187" width="13.44140625" style="85" bestFit="1" customWidth="1"/>
    <col min="8188" max="8188" width="17.44140625" style="85" bestFit="1" customWidth="1"/>
    <col min="8189" max="8189" width="18" style="85" bestFit="1" customWidth="1"/>
    <col min="8190" max="8190" width="19.109375" style="85" bestFit="1" customWidth="1"/>
    <col min="8191" max="8191" width="17.33203125" style="85" bestFit="1" customWidth="1"/>
    <col min="8192" max="8192" width="14.6640625" style="85"/>
    <col min="8193" max="8193" width="2.6640625" style="85" customWidth="1"/>
    <col min="8194" max="8194" width="1.109375" style="85" customWidth="1"/>
    <col min="8195" max="8195" width="24.44140625" style="85" customWidth="1"/>
    <col min="8196" max="8196" width="13.109375" style="85" customWidth="1"/>
    <col min="8197" max="8197" width="7.5546875" style="85" customWidth="1"/>
    <col min="8198" max="8198" width="16.44140625" style="85" customWidth="1"/>
    <col min="8199" max="8199" width="39.33203125" style="85" customWidth="1"/>
    <col min="8200" max="8200" width="19.109375" style="85" customWidth="1"/>
    <col min="8201" max="8201" width="35.109375" style="85" customWidth="1"/>
    <col min="8202" max="8202" width="32.88671875" style="85" customWidth="1"/>
    <col min="8203" max="8203" width="17.44140625" style="85" customWidth="1"/>
    <col min="8204" max="8204" width="11.88671875" style="85" customWidth="1"/>
    <col min="8205" max="8205" width="12" style="85" customWidth="1"/>
    <col min="8206" max="8206" width="17.44140625" style="85" customWidth="1"/>
    <col min="8207" max="8208" width="11.88671875" style="85" customWidth="1"/>
    <col min="8209" max="8209" width="12" style="85" customWidth="1"/>
    <col min="8210" max="8211" width="11.88671875" style="85" customWidth="1"/>
    <col min="8212" max="8212" width="12.5546875" style="85" customWidth="1"/>
    <col min="8213" max="8213" width="11.88671875" style="85" customWidth="1"/>
    <col min="8214" max="8214" width="12.5546875" style="85" customWidth="1"/>
    <col min="8215" max="8216" width="12.6640625" style="85" customWidth="1"/>
    <col min="8217" max="8217" width="31.6640625" style="85" customWidth="1"/>
    <col min="8218" max="8218" width="36.44140625" style="85" customWidth="1"/>
    <col min="8219" max="8219" width="33.5546875" style="85" customWidth="1"/>
    <col min="8220" max="8220" width="39.33203125" style="85" customWidth="1"/>
    <col min="8221" max="8221" width="35.6640625" style="85" customWidth="1"/>
    <col min="8222" max="8222" width="35.88671875" style="85" customWidth="1"/>
    <col min="8223" max="8223" width="34" style="85" customWidth="1"/>
    <col min="8224" max="8224" width="12.6640625" style="85" customWidth="1"/>
    <col min="8225" max="8225" width="31.6640625" style="85" bestFit="1" customWidth="1"/>
    <col min="8226" max="8226" width="36.44140625" style="85" bestFit="1" customWidth="1"/>
    <col min="8227" max="8227" width="33.5546875" style="85" bestFit="1" customWidth="1"/>
    <col min="8228" max="8228" width="39.33203125" style="85" bestFit="1" customWidth="1"/>
    <col min="8229" max="8229" width="35.6640625" style="85" bestFit="1" customWidth="1"/>
    <col min="8230" max="8230" width="35.88671875" style="85" bestFit="1" customWidth="1"/>
    <col min="8231" max="8231" width="34" style="85" bestFit="1" customWidth="1"/>
    <col min="8232" max="8232" width="12.6640625" style="85" customWidth="1"/>
    <col min="8233" max="8233" width="31.6640625" style="85" bestFit="1" customWidth="1"/>
    <col min="8234" max="8234" width="36.44140625" style="85" bestFit="1" customWidth="1"/>
    <col min="8235" max="8235" width="33.5546875" style="85" bestFit="1" customWidth="1"/>
    <col min="8236" max="8236" width="39.33203125" style="85" bestFit="1" customWidth="1"/>
    <col min="8237" max="8237" width="35.6640625" style="85" bestFit="1" customWidth="1"/>
    <col min="8238" max="8238" width="35.88671875" style="85" bestFit="1" customWidth="1"/>
    <col min="8239" max="8239" width="34" style="85" bestFit="1" customWidth="1"/>
    <col min="8240" max="8240" width="12.6640625" style="85" customWidth="1"/>
    <col min="8241" max="8241" width="13.5546875" style="85" customWidth="1"/>
    <col min="8242" max="8242" width="31.6640625" style="85" bestFit="1" customWidth="1"/>
    <col min="8243" max="8243" width="36.44140625" style="85" bestFit="1" customWidth="1"/>
    <col min="8244" max="8244" width="33.5546875" style="85" bestFit="1" customWidth="1"/>
    <col min="8245" max="8245" width="39.33203125" style="85" bestFit="1" customWidth="1"/>
    <col min="8246" max="8246" width="35.6640625" style="85" bestFit="1" customWidth="1"/>
    <col min="8247" max="8247" width="35.88671875" style="85" bestFit="1" customWidth="1"/>
    <col min="8248" max="8248" width="34" style="85" bestFit="1" customWidth="1"/>
    <col min="8249" max="8249" width="12.6640625" style="85" customWidth="1"/>
    <col min="8250" max="8250" width="31.6640625" style="85" bestFit="1" customWidth="1"/>
    <col min="8251" max="8251" width="36.44140625" style="85" bestFit="1" customWidth="1"/>
    <col min="8252" max="8252" width="33.5546875" style="85" bestFit="1" customWidth="1"/>
    <col min="8253" max="8253" width="39.33203125" style="85" bestFit="1" customWidth="1"/>
    <col min="8254" max="8254" width="35.6640625" style="85" bestFit="1" customWidth="1"/>
    <col min="8255" max="8255" width="35.88671875" style="85" bestFit="1" customWidth="1"/>
    <col min="8256" max="8256" width="34" style="85" bestFit="1" customWidth="1"/>
    <col min="8257" max="8257" width="12.6640625" style="85" customWidth="1"/>
    <col min="8258" max="8258" width="31.6640625" style="85" bestFit="1" customWidth="1"/>
    <col min="8259" max="8259" width="36.44140625" style="85" bestFit="1" customWidth="1"/>
    <col min="8260" max="8260" width="33.5546875" style="85" bestFit="1" customWidth="1"/>
    <col min="8261" max="8261" width="39.33203125" style="85" bestFit="1" customWidth="1"/>
    <col min="8262" max="8262" width="35.6640625" style="85" bestFit="1" customWidth="1"/>
    <col min="8263" max="8263" width="35.88671875" style="85" bestFit="1" customWidth="1"/>
    <col min="8264" max="8264" width="34" style="85" bestFit="1" customWidth="1"/>
    <col min="8265" max="8266" width="12.6640625" style="85" customWidth="1"/>
    <col min="8267" max="8267" width="17" style="85" bestFit="1" customWidth="1"/>
    <col min="8268" max="8268" width="16.109375" style="85" bestFit="1" customWidth="1"/>
    <col min="8269" max="8270" width="16.44140625" style="85" bestFit="1" customWidth="1"/>
    <col min="8271" max="8271" width="20" style="85" bestFit="1" customWidth="1"/>
    <col min="8272" max="8272" width="20.109375" style="85" bestFit="1" customWidth="1"/>
    <col min="8273" max="8273" width="18.109375" style="85" bestFit="1" customWidth="1"/>
    <col min="8274" max="8274" width="18.33203125" style="85" bestFit="1" customWidth="1"/>
    <col min="8275" max="8275" width="18.109375" style="85" bestFit="1" customWidth="1"/>
    <col min="8276" max="8276" width="13" style="85" bestFit="1" customWidth="1"/>
    <col min="8277" max="8277" width="15.44140625" style="85" bestFit="1" customWidth="1"/>
    <col min="8278" max="8278" width="15.6640625" style="85" bestFit="1" customWidth="1"/>
    <col min="8279" max="8279" width="19.6640625" style="85" bestFit="1" customWidth="1"/>
    <col min="8280" max="8280" width="16.44140625" style="85" bestFit="1" customWidth="1"/>
    <col min="8281" max="8281" width="17.5546875" style="85" bestFit="1" customWidth="1"/>
    <col min="8282" max="8282" width="15.88671875" style="85" bestFit="1" customWidth="1"/>
    <col min="8283" max="8283" width="17" style="85" bestFit="1" customWidth="1"/>
    <col min="8284" max="8284" width="18.5546875" style="85" bestFit="1" customWidth="1"/>
    <col min="8285" max="8285" width="19.109375" style="85" bestFit="1" customWidth="1"/>
    <col min="8286" max="8286" width="17.44140625" style="85" bestFit="1" customWidth="1"/>
    <col min="8287" max="8287" width="19.44140625" style="85" bestFit="1" customWidth="1"/>
    <col min="8288" max="8288" width="20.109375" style="85" bestFit="1" customWidth="1"/>
    <col min="8289" max="8289" width="20.33203125" style="85" bestFit="1" customWidth="1"/>
    <col min="8290" max="8290" width="20.6640625" style="85" bestFit="1" customWidth="1"/>
    <col min="8291" max="8291" width="19.88671875" style="85" bestFit="1" customWidth="1"/>
    <col min="8292" max="8292" width="17.88671875" style="85" bestFit="1" customWidth="1"/>
    <col min="8293" max="8293" width="13.33203125" style="85" bestFit="1" customWidth="1"/>
    <col min="8294" max="8294" width="19.44140625" style="85" bestFit="1" customWidth="1"/>
    <col min="8295" max="8295" width="15.6640625" style="85" bestFit="1" customWidth="1"/>
    <col min="8296" max="8296" width="18.88671875" style="85" bestFit="1" customWidth="1"/>
    <col min="8297" max="8297" width="18.5546875" style="85" bestFit="1" customWidth="1"/>
    <col min="8298" max="8298" width="14.33203125" style="85" bestFit="1" customWidth="1"/>
    <col min="8299" max="8299" width="15.33203125" style="85" bestFit="1" customWidth="1"/>
    <col min="8300" max="8300" width="16.5546875" style="85" bestFit="1" customWidth="1"/>
    <col min="8301" max="8301" width="14.44140625" style="85" bestFit="1" customWidth="1"/>
    <col min="8302" max="8302" width="15.33203125" style="85" bestFit="1" customWidth="1"/>
    <col min="8303" max="8303" width="16.109375" style="85" bestFit="1" customWidth="1"/>
    <col min="8304" max="8304" width="16" style="85" bestFit="1" customWidth="1"/>
    <col min="8305" max="8305" width="15.33203125" style="85" bestFit="1" customWidth="1"/>
    <col min="8306" max="8306" width="14.109375" style="85" bestFit="1" customWidth="1"/>
    <col min="8307" max="8307" width="18.33203125" style="85" bestFit="1" customWidth="1"/>
    <col min="8308" max="8308" width="14.44140625" style="85" bestFit="1" customWidth="1"/>
    <col min="8309" max="8309" width="14" style="85" bestFit="1" customWidth="1"/>
    <col min="8310" max="8310" width="15.33203125" style="85" bestFit="1" customWidth="1"/>
    <col min="8311" max="8311" width="17.44140625" style="85" bestFit="1" customWidth="1"/>
    <col min="8312" max="8312" width="18.109375" style="85" bestFit="1" customWidth="1"/>
    <col min="8313" max="8313" width="18.33203125" style="85" bestFit="1" customWidth="1"/>
    <col min="8314" max="8314" width="17.6640625" style="85" bestFit="1" customWidth="1"/>
    <col min="8315" max="8315" width="17" style="85" bestFit="1" customWidth="1"/>
    <col min="8316" max="8316" width="15.6640625" style="85" bestFit="1" customWidth="1"/>
    <col min="8317" max="8317" width="12.88671875" style="85" bestFit="1" customWidth="1"/>
    <col min="8318" max="8318" width="14.109375" style="85" bestFit="1" customWidth="1"/>
    <col min="8319" max="8319" width="15.44140625" style="85" bestFit="1" customWidth="1"/>
    <col min="8320" max="8320" width="16.44140625" style="85" bestFit="1" customWidth="1"/>
    <col min="8321" max="8321" width="18.88671875" style="85" bestFit="1" customWidth="1"/>
    <col min="8322" max="8322" width="15" style="85" bestFit="1" customWidth="1"/>
    <col min="8323" max="8323" width="19.44140625" style="85" bestFit="1" customWidth="1"/>
    <col min="8324" max="8324" width="20.109375" style="85" bestFit="1" customWidth="1"/>
    <col min="8325" max="8325" width="17.6640625" style="85" bestFit="1" customWidth="1"/>
    <col min="8326" max="8326" width="13.44140625" style="85" bestFit="1" customWidth="1"/>
    <col min="8327" max="8327" width="15.5546875" style="85" bestFit="1" customWidth="1"/>
    <col min="8328" max="8328" width="16.88671875" style="85" bestFit="1" customWidth="1"/>
    <col min="8329" max="8329" width="15.5546875" style="85" bestFit="1" customWidth="1"/>
    <col min="8330" max="8330" width="16.44140625" style="85" bestFit="1" customWidth="1"/>
    <col min="8331" max="8331" width="18.88671875" style="85" bestFit="1" customWidth="1"/>
    <col min="8332" max="8333" width="13.44140625" style="85" bestFit="1" customWidth="1"/>
    <col min="8334" max="8334" width="16.109375" style="85" bestFit="1" customWidth="1"/>
    <col min="8335" max="8336" width="13.44140625" style="85" bestFit="1" customWidth="1"/>
    <col min="8337" max="8337" width="17.109375" style="85" bestFit="1" customWidth="1"/>
    <col min="8338" max="8338" width="14" style="85" bestFit="1" customWidth="1"/>
    <col min="8339" max="8339" width="17.5546875" style="85" bestFit="1" customWidth="1"/>
    <col min="8340" max="8340" width="14.33203125" style="85" bestFit="1" customWidth="1"/>
    <col min="8341" max="8341" width="17.5546875" style="85" bestFit="1" customWidth="1"/>
    <col min="8342" max="8342" width="17.44140625" style="85" bestFit="1" customWidth="1"/>
    <col min="8343" max="8343" width="19.33203125" style="85" bestFit="1" customWidth="1"/>
    <col min="8344" max="8344" width="14.33203125" style="85" bestFit="1" customWidth="1"/>
    <col min="8345" max="8345" width="18" style="85" bestFit="1" customWidth="1"/>
    <col min="8346" max="8346" width="17.88671875" style="85" bestFit="1" customWidth="1"/>
    <col min="8347" max="8347" width="18.6640625" style="85" bestFit="1" customWidth="1"/>
    <col min="8348" max="8348" width="15.109375" style="85" bestFit="1" customWidth="1"/>
    <col min="8349" max="8349" width="19.5546875" style="85" bestFit="1" customWidth="1"/>
    <col min="8350" max="8350" width="19.109375" style="85" bestFit="1" customWidth="1"/>
    <col min="8351" max="8351" width="19" style="85" bestFit="1" customWidth="1"/>
    <col min="8352" max="8352" width="14.6640625" style="85" bestFit="1" customWidth="1"/>
    <col min="8353" max="8353" width="15" style="85" bestFit="1" customWidth="1"/>
    <col min="8354" max="8354" width="15.6640625" style="85" bestFit="1" customWidth="1"/>
    <col min="8355" max="8355" width="13" style="85" bestFit="1" customWidth="1"/>
    <col min="8356" max="8356" width="17" style="85" bestFit="1" customWidth="1"/>
    <col min="8357" max="8357" width="15.5546875" style="85" bestFit="1" customWidth="1"/>
    <col min="8358" max="8358" width="13" style="85" bestFit="1" customWidth="1"/>
    <col min="8359" max="8359" width="13.44140625" style="85" bestFit="1" customWidth="1"/>
    <col min="8360" max="8360" width="13.33203125" style="85" bestFit="1" customWidth="1"/>
    <col min="8361" max="8361" width="13.44140625" style="85" bestFit="1" customWidth="1"/>
    <col min="8362" max="8362" width="15.5546875" style="85" bestFit="1" customWidth="1"/>
    <col min="8363" max="8363" width="13" style="85" bestFit="1" customWidth="1"/>
    <col min="8364" max="8364" width="13.44140625" style="85" bestFit="1" customWidth="1"/>
    <col min="8365" max="8365" width="13" style="85" bestFit="1" customWidth="1"/>
    <col min="8366" max="8366" width="16.109375" style="85" bestFit="1" customWidth="1"/>
    <col min="8367" max="8367" width="17.44140625" style="85" bestFit="1" customWidth="1"/>
    <col min="8368" max="8368" width="16" style="85" bestFit="1" customWidth="1"/>
    <col min="8369" max="8369" width="13.88671875" style="85" bestFit="1" customWidth="1"/>
    <col min="8370" max="8370" width="16.33203125" style="85" bestFit="1" customWidth="1"/>
    <col min="8371" max="8371" width="14.33203125" style="85" bestFit="1" customWidth="1"/>
    <col min="8372" max="8372" width="17.88671875" style="85" bestFit="1" customWidth="1"/>
    <col min="8373" max="8373" width="15.5546875" style="85" bestFit="1" customWidth="1"/>
    <col min="8374" max="8374" width="18.6640625" style="85" bestFit="1" customWidth="1"/>
    <col min="8375" max="8375" width="16" style="85" bestFit="1" customWidth="1"/>
    <col min="8376" max="8376" width="16.109375" style="85" bestFit="1" customWidth="1"/>
    <col min="8377" max="8377" width="15" style="85" bestFit="1" customWidth="1"/>
    <col min="8378" max="8378" width="18.33203125" style="85" bestFit="1" customWidth="1"/>
    <col min="8379" max="8379" width="16.88671875" style="85" bestFit="1" customWidth="1"/>
    <col min="8380" max="8380" width="14.109375" style="85" bestFit="1" customWidth="1"/>
    <col min="8381" max="8381" width="14.6640625" style="85" bestFit="1" customWidth="1"/>
    <col min="8382" max="8382" width="14.33203125" style="85" bestFit="1" customWidth="1"/>
    <col min="8383" max="8383" width="13.44140625" style="85" bestFit="1" customWidth="1"/>
    <col min="8384" max="8384" width="18" style="85" bestFit="1" customWidth="1"/>
    <col min="8385" max="8385" width="14.5546875" style="85" bestFit="1" customWidth="1"/>
    <col min="8386" max="8386" width="13.44140625" style="85" bestFit="1" customWidth="1"/>
    <col min="8387" max="8387" width="17.44140625" style="85" bestFit="1" customWidth="1"/>
    <col min="8388" max="8388" width="18.109375" style="85" bestFit="1" customWidth="1"/>
    <col min="8389" max="8390" width="13" style="85" bestFit="1" customWidth="1"/>
    <col min="8391" max="8391" width="15.5546875" style="85" bestFit="1" customWidth="1"/>
    <col min="8392" max="8392" width="13" style="85" bestFit="1" customWidth="1"/>
    <col min="8393" max="8393" width="13.44140625" style="85" bestFit="1" customWidth="1"/>
    <col min="8394" max="8394" width="15.109375" style="85" bestFit="1" customWidth="1"/>
    <col min="8395" max="8395" width="13" style="85" bestFit="1" customWidth="1"/>
    <col min="8396" max="8396" width="15.44140625" style="85" bestFit="1" customWidth="1"/>
    <col min="8397" max="8397" width="15" style="85" bestFit="1" customWidth="1"/>
    <col min="8398" max="8398" width="14.33203125" style="85" bestFit="1" customWidth="1"/>
    <col min="8399" max="8401" width="13" style="85" bestFit="1" customWidth="1"/>
    <col min="8402" max="8402" width="15.109375" style="85" bestFit="1" customWidth="1"/>
    <col min="8403" max="8403" width="13" style="85" bestFit="1" customWidth="1"/>
    <col min="8404" max="8404" width="14.5546875" style="85" bestFit="1" customWidth="1"/>
    <col min="8405" max="8405" width="17.33203125" style="85" bestFit="1" customWidth="1"/>
    <col min="8406" max="8406" width="13.88671875" style="85" bestFit="1" customWidth="1"/>
    <col min="8407" max="8407" width="13" style="85" bestFit="1" customWidth="1"/>
    <col min="8408" max="8408" width="15.6640625" style="85" bestFit="1" customWidth="1"/>
    <col min="8409" max="8409" width="13" style="85" bestFit="1" customWidth="1"/>
    <col min="8410" max="8410" width="14.5546875" style="85" bestFit="1" customWidth="1"/>
    <col min="8411" max="8411" width="17.33203125" style="85" bestFit="1" customWidth="1"/>
    <col min="8412" max="8412" width="17.109375" style="85" bestFit="1" customWidth="1"/>
    <col min="8413" max="8413" width="18" style="85" bestFit="1" customWidth="1"/>
    <col min="8414" max="8415" width="14.5546875" style="85" bestFit="1" customWidth="1"/>
    <col min="8416" max="8416" width="13" style="85" bestFit="1" customWidth="1"/>
    <col min="8417" max="8417" width="14.33203125" style="85" bestFit="1" customWidth="1"/>
    <col min="8418" max="8418" width="16.5546875" style="85" bestFit="1" customWidth="1"/>
    <col min="8419" max="8420" width="13" style="85" bestFit="1" customWidth="1"/>
    <col min="8421" max="8421" width="17.88671875" style="85" bestFit="1" customWidth="1"/>
    <col min="8422" max="8422" width="15.6640625" style="85" bestFit="1" customWidth="1"/>
    <col min="8423" max="8423" width="14.109375" style="85" bestFit="1" customWidth="1"/>
    <col min="8424" max="8424" width="15.109375" style="85" bestFit="1" customWidth="1"/>
    <col min="8425" max="8425" width="18.109375" style="85" bestFit="1" customWidth="1"/>
    <col min="8426" max="8426" width="16.88671875" style="85" bestFit="1" customWidth="1"/>
    <col min="8427" max="8427" width="13" style="85" bestFit="1" customWidth="1"/>
    <col min="8428" max="8428" width="17.6640625" style="85" bestFit="1" customWidth="1"/>
    <col min="8429" max="8429" width="12.5546875" style="85" bestFit="1" customWidth="1"/>
    <col min="8430" max="8430" width="18.88671875" style="85" bestFit="1" customWidth="1"/>
    <col min="8431" max="8431" width="19.109375" style="85" bestFit="1" customWidth="1"/>
    <col min="8432" max="8432" width="18.5546875" style="85" bestFit="1" customWidth="1"/>
    <col min="8433" max="8433" width="15.88671875" style="85" bestFit="1" customWidth="1"/>
    <col min="8434" max="8434" width="18.33203125" style="85" bestFit="1" customWidth="1"/>
    <col min="8435" max="8435" width="17" style="85" bestFit="1" customWidth="1"/>
    <col min="8436" max="8436" width="18" style="85" bestFit="1" customWidth="1"/>
    <col min="8437" max="8437" width="13" style="85" bestFit="1" customWidth="1"/>
    <col min="8438" max="8438" width="13.33203125" style="85" bestFit="1" customWidth="1"/>
    <col min="8439" max="8439" width="16" style="85" bestFit="1" customWidth="1"/>
    <col min="8440" max="8441" width="18.33203125" style="85" bestFit="1" customWidth="1"/>
    <col min="8442" max="8442" width="18.5546875" style="85" bestFit="1" customWidth="1"/>
    <col min="8443" max="8443" width="13.44140625" style="85" bestFit="1" customWidth="1"/>
    <col min="8444" max="8444" width="17.44140625" style="85" bestFit="1" customWidth="1"/>
    <col min="8445" max="8445" width="18" style="85" bestFit="1" customWidth="1"/>
    <col min="8446" max="8446" width="19.109375" style="85" bestFit="1" customWidth="1"/>
    <col min="8447" max="8447" width="17.33203125" style="85" bestFit="1" customWidth="1"/>
    <col min="8448" max="8448" width="14.6640625" style="85"/>
    <col min="8449" max="8449" width="2.6640625" style="85" customWidth="1"/>
    <col min="8450" max="8450" width="1.109375" style="85" customWidth="1"/>
    <col min="8451" max="8451" width="24.44140625" style="85" customWidth="1"/>
    <col min="8452" max="8452" width="13.109375" style="85" customWidth="1"/>
    <col min="8453" max="8453" width="7.5546875" style="85" customWidth="1"/>
    <col min="8454" max="8454" width="16.44140625" style="85" customWidth="1"/>
    <col min="8455" max="8455" width="39.33203125" style="85" customWidth="1"/>
    <col min="8456" max="8456" width="19.109375" style="85" customWidth="1"/>
    <col min="8457" max="8457" width="35.109375" style="85" customWidth="1"/>
    <col min="8458" max="8458" width="32.88671875" style="85" customWidth="1"/>
    <col min="8459" max="8459" width="17.44140625" style="85" customWidth="1"/>
    <col min="8460" max="8460" width="11.88671875" style="85" customWidth="1"/>
    <col min="8461" max="8461" width="12" style="85" customWidth="1"/>
    <col min="8462" max="8462" width="17.44140625" style="85" customWidth="1"/>
    <col min="8463" max="8464" width="11.88671875" style="85" customWidth="1"/>
    <col min="8465" max="8465" width="12" style="85" customWidth="1"/>
    <col min="8466" max="8467" width="11.88671875" style="85" customWidth="1"/>
    <col min="8468" max="8468" width="12.5546875" style="85" customWidth="1"/>
    <col min="8469" max="8469" width="11.88671875" style="85" customWidth="1"/>
    <col min="8470" max="8470" width="12.5546875" style="85" customWidth="1"/>
    <col min="8471" max="8472" width="12.6640625" style="85" customWidth="1"/>
    <col min="8473" max="8473" width="31.6640625" style="85" customWidth="1"/>
    <col min="8474" max="8474" width="36.44140625" style="85" customWidth="1"/>
    <col min="8475" max="8475" width="33.5546875" style="85" customWidth="1"/>
    <col min="8476" max="8476" width="39.33203125" style="85" customWidth="1"/>
    <col min="8477" max="8477" width="35.6640625" style="85" customWidth="1"/>
    <col min="8478" max="8478" width="35.88671875" style="85" customWidth="1"/>
    <col min="8479" max="8479" width="34" style="85" customWidth="1"/>
    <col min="8480" max="8480" width="12.6640625" style="85" customWidth="1"/>
    <col min="8481" max="8481" width="31.6640625" style="85" bestFit="1" customWidth="1"/>
    <col min="8482" max="8482" width="36.44140625" style="85" bestFit="1" customWidth="1"/>
    <col min="8483" max="8483" width="33.5546875" style="85" bestFit="1" customWidth="1"/>
    <col min="8484" max="8484" width="39.33203125" style="85" bestFit="1" customWidth="1"/>
    <col min="8485" max="8485" width="35.6640625" style="85" bestFit="1" customWidth="1"/>
    <col min="8486" max="8486" width="35.88671875" style="85" bestFit="1" customWidth="1"/>
    <col min="8487" max="8487" width="34" style="85" bestFit="1" customWidth="1"/>
    <col min="8488" max="8488" width="12.6640625" style="85" customWidth="1"/>
    <col min="8489" max="8489" width="31.6640625" style="85" bestFit="1" customWidth="1"/>
    <col min="8490" max="8490" width="36.44140625" style="85" bestFit="1" customWidth="1"/>
    <col min="8491" max="8491" width="33.5546875" style="85" bestFit="1" customWidth="1"/>
    <col min="8492" max="8492" width="39.33203125" style="85" bestFit="1" customWidth="1"/>
    <col min="8493" max="8493" width="35.6640625" style="85" bestFit="1" customWidth="1"/>
    <col min="8494" max="8494" width="35.88671875" style="85" bestFit="1" customWidth="1"/>
    <col min="8495" max="8495" width="34" style="85" bestFit="1" customWidth="1"/>
    <col min="8496" max="8496" width="12.6640625" style="85" customWidth="1"/>
    <col min="8497" max="8497" width="13.5546875" style="85" customWidth="1"/>
    <col min="8498" max="8498" width="31.6640625" style="85" bestFit="1" customWidth="1"/>
    <col min="8499" max="8499" width="36.44140625" style="85" bestFit="1" customWidth="1"/>
    <col min="8500" max="8500" width="33.5546875" style="85" bestFit="1" customWidth="1"/>
    <col min="8501" max="8501" width="39.33203125" style="85" bestFit="1" customWidth="1"/>
    <col min="8502" max="8502" width="35.6640625" style="85" bestFit="1" customWidth="1"/>
    <col min="8503" max="8503" width="35.88671875" style="85" bestFit="1" customWidth="1"/>
    <col min="8504" max="8504" width="34" style="85" bestFit="1" customWidth="1"/>
    <col min="8505" max="8505" width="12.6640625" style="85" customWidth="1"/>
    <col min="8506" max="8506" width="31.6640625" style="85" bestFit="1" customWidth="1"/>
    <col min="8507" max="8507" width="36.44140625" style="85" bestFit="1" customWidth="1"/>
    <col min="8508" max="8508" width="33.5546875" style="85" bestFit="1" customWidth="1"/>
    <col min="8509" max="8509" width="39.33203125" style="85" bestFit="1" customWidth="1"/>
    <col min="8510" max="8510" width="35.6640625" style="85" bestFit="1" customWidth="1"/>
    <col min="8511" max="8511" width="35.88671875" style="85" bestFit="1" customWidth="1"/>
    <col min="8512" max="8512" width="34" style="85" bestFit="1" customWidth="1"/>
    <col min="8513" max="8513" width="12.6640625" style="85" customWidth="1"/>
    <col min="8514" max="8514" width="31.6640625" style="85" bestFit="1" customWidth="1"/>
    <col min="8515" max="8515" width="36.44140625" style="85" bestFit="1" customWidth="1"/>
    <col min="8516" max="8516" width="33.5546875" style="85" bestFit="1" customWidth="1"/>
    <col min="8517" max="8517" width="39.33203125" style="85" bestFit="1" customWidth="1"/>
    <col min="8518" max="8518" width="35.6640625" style="85" bestFit="1" customWidth="1"/>
    <col min="8519" max="8519" width="35.88671875" style="85" bestFit="1" customWidth="1"/>
    <col min="8520" max="8520" width="34" style="85" bestFit="1" customWidth="1"/>
    <col min="8521" max="8522" width="12.6640625" style="85" customWidth="1"/>
    <col min="8523" max="8523" width="17" style="85" bestFit="1" customWidth="1"/>
    <col min="8524" max="8524" width="16.109375" style="85" bestFit="1" customWidth="1"/>
    <col min="8525" max="8526" width="16.44140625" style="85" bestFit="1" customWidth="1"/>
    <col min="8527" max="8527" width="20" style="85" bestFit="1" customWidth="1"/>
    <col min="8528" max="8528" width="20.109375" style="85" bestFit="1" customWidth="1"/>
    <col min="8529" max="8529" width="18.109375" style="85" bestFit="1" customWidth="1"/>
    <col min="8530" max="8530" width="18.33203125" style="85" bestFit="1" customWidth="1"/>
    <col min="8531" max="8531" width="18.109375" style="85" bestFit="1" customWidth="1"/>
    <col min="8532" max="8532" width="13" style="85" bestFit="1" customWidth="1"/>
    <col min="8533" max="8533" width="15.44140625" style="85" bestFit="1" customWidth="1"/>
    <col min="8534" max="8534" width="15.6640625" style="85" bestFit="1" customWidth="1"/>
    <col min="8535" max="8535" width="19.6640625" style="85" bestFit="1" customWidth="1"/>
    <col min="8536" max="8536" width="16.44140625" style="85" bestFit="1" customWidth="1"/>
    <col min="8537" max="8537" width="17.5546875" style="85" bestFit="1" customWidth="1"/>
    <col min="8538" max="8538" width="15.88671875" style="85" bestFit="1" customWidth="1"/>
    <col min="8539" max="8539" width="17" style="85" bestFit="1" customWidth="1"/>
    <col min="8540" max="8540" width="18.5546875" style="85" bestFit="1" customWidth="1"/>
    <col min="8541" max="8541" width="19.109375" style="85" bestFit="1" customWidth="1"/>
    <col min="8542" max="8542" width="17.44140625" style="85" bestFit="1" customWidth="1"/>
    <col min="8543" max="8543" width="19.44140625" style="85" bestFit="1" customWidth="1"/>
    <col min="8544" max="8544" width="20.109375" style="85" bestFit="1" customWidth="1"/>
    <col min="8545" max="8545" width="20.33203125" style="85" bestFit="1" customWidth="1"/>
    <col min="8546" max="8546" width="20.6640625" style="85" bestFit="1" customWidth="1"/>
    <col min="8547" max="8547" width="19.88671875" style="85" bestFit="1" customWidth="1"/>
    <col min="8548" max="8548" width="17.88671875" style="85" bestFit="1" customWidth="1"/>
    <col min="8549" max="8549" width="13.33203125" style="85" bestFit="1" customWidth="1"/>
    <col min="8550" max="8550" width="19.44140625" style="85" bestFit="1" customWidth="1"/>
    <col min="8551" max="8551" width="15.6640625" style="85" bestFit="1" customWidth="1"/>
    <col min="8552" max="8552" width="18.88671875" style="85" bestFit="1" customWidth="1"/>
    <col min="8553" max="8553" width="18.5546875" style="85" bestFit="1" customWidth="1"/>
    <col min="8554" max="8554" width="14.33203125" style="85" bestFit="1" customWidth="1"/>
    <col min="8555" max="8555" width="15.33203125" style="85" bestFit="1" customWidth="1"/>
    <col min="8556" max="8556" width="16.5546875" style="85" bestFit="1" customWidth="1"/>
    <col min="8557" max="8557" width="14.44140625" style="85" bestFit="1" customWidth="1"/>
    <col min="8558" max="8558" width="15.33203125" style="85" bestFit="1" customWidth="1"/>
    <col min="8559" max="8559" width="16.109375" style="85" bestFit="1" customWidth="1"/>
    <col min="8560" max="8560" width="16" style="85" bestFit="1" customWidth="1"/>
    <col min="8561" max="8561" width="15.33203125" style="85" bestFit="1" customWidth="1"/>
    <col min="8562" max="8562" width="14.109375" style="85" bestFit="1" customWidth="1"/>
    <col min="8563" max="8563" width="18.33203125" style="85" bestFit="1" customWidth="1"/>
    <col min="8564" max="8564" width="14.44140625" style="85" bestFit="1" customWidth="1"/>
    <col min="8565" max="8565" width="14" style="85" bestFit="1" customWidth="1"/>
    <col min="8566" max="8566" width="15.33203125" style="85" bestFit="1" customWidth="1"/>
    <col min="8567" max="8567" width="17.44140625" style="85" bestFit="1" customWidth="1"/>
    <col min="8568" max="8568" width="18.109375" style="85" bestFit="1" customWidth="1"/>
    <col min="8569" max="8569" width="18.33203125" style="85" bestFit="1" customWidth="1"/>
    <col min="8570" max="8570" width="17.6640625" style="85" bestFit="1" customWidth="1"/>
    <col min="8571" max="8571" width="17" style="85" bestFit="1" customWidth="1"/>
    <col min="8572" max="8572" width="15.6640625" style="85" bestFit="1" customWidth="1"/>
    <col min="8573" max="8573" width="12.88671875" style="85" bestFit="1" customWidth="1"/>
    <col min="8574" max="8574" width="14.109375" style="85" bestFit="1" customWidth="1"/>
    <col min="8575" max="8575" width="15.44140625" style="85" bestFit="1" customWidth="1"/>
    <col min="8576" max="8576" width="16.44140625" style="85" bestFit="1" customWidth="1"/>
    <col min="8577" max="8577" width="18.88671875" style="85" bestFit="1" customWidth="1"/>
    <col min="8578" max="8578" width="15" style="85" bestFit="1" customWidth="1"/>
    <col min="8579" max="8579" width="19.44140625" style="85" bestFit="1" customWidth="1"/>
    <col min="8580" max="8580" width="20.109375" style="85" bestFit="1" customWidth="1"/>
    <col min="8581" max="8581" width="17.6640625" style="85" bestFit="1" customWidth="1"/>
    <col min="8582" max="8582" width="13.44140625" style="85" bestFit="1" customWidth="1"/>
    <col min="8583" max="8583" width="15.5546875" style="85" bestFit="1" customWidth="1"/>
    <col min="8584" max="8584" width="16.88671875" style="85" bestFit="1" customWidth="1"/>
    <col min="8585" max="8585" width="15.5546875" style="85" bestFit="1" customWidth="1"/>
    <col min="8586" max="8586" width="16.44140625" style="85" bestFit="1" customWidth="1"/>
    <col min="8587" max="8587" width="18.88671875" style="85" bestFit="1" customWidth="1"/>
    <col min="8588" max="8589" width="13.44140625" style="85" bestFit="1" customWidth="1"/>
    <col min="8590" max="8590" width="16.109375" style="85" bestFit="1" customWidth="1"/>
    <col min="8591" max="8592" width="13.44140625" style="85" bestFit="1" customWidth="1"/>
    <col min="8593" max="8593" width="17.109375" style="85" bestFit="1" customWidth="1"/>
    <col min="8594" max="8594" width="14" style="85" bestFit="1" customWidth="1"/>
    <col min="8595" max="8595" width="17.5546875" style="85" bestFit="1" customWidth="1"/>
    <col min="8596" max="8596" width="14.33203125" style="85" bestFit="1" customWidth="1"/>
    <col min="8597" max="8597" width="17.5546875" style="85" bestFit="1" customWidth="1"/>
    <col min="8598" max="8598" width="17.44140625" style="85" bestFit="1" customWidth="1"/>
    <col min="8599" max="8599" width="19.33203125" style="85" bestFit="1" customWidth="1"/>
    <col min="8600" max="8600" width="14.33203125" style="85" bestFit="1" customWidth="1"/>
    <col min="8601" max="8601" width="18" style="85" bestFit="1" customWidth="1"/>
    <col min="8602" max="8602" width="17.88671875" style="85" bestFit="1" customWidth="1"/>
    <col min="8603" max="8603" width="18.6640625" style="85" bestFit="1" customWidth="1"/>
    <col min="8604" max="8604" width="15.109375" style="85" bestFit="1" customWidth="1"/>
    <col min="8605" max="8605" width="19.5546875" style="85" bestFit="1" customWidth="1"/>
    <col min="8606" max="8606" width="19.109375" style="85" bestFit="1" customWidth="1"/>
    <col min="8607" max="8607" width="19" style="85" bestFit="1" customWidth="1"/>
    <col min="8608" max="8608" width="14.6640625" style="85" bestFit="1" customWidth="1"/>
    <col min="8609" max="8609" width="15" style="85" bestFit="1" customWidth="1"/>
    <col min="8610" max="8610" width="15.6640625" style="85" bestFit="1" customWidth="1"/>
    <col min="8611" max="8611" width="13" style="85" bestFit="1" customWidth="1"/>
    <col min="8612" max="8612" width="17" style="85" bestFit="1" customWidth="1"/>
    <col min="8613" max="8613" width="15.5546875" style="85" bestFit="1" customWidth="1"/>
    <col min="8614" max="8614" width="13" style="85" bestFit="1" customWidth="1"/>
    <col min="8615" max="8615" width="13.44140625" style="85" bestFit="1" customWidth="1"/>
    <col min="8616" max="8616" width="13.33203125" style="85" bestFit="1" customWidth="1"/>
    <col min="8617" max="8617" width="13.44140625" style="85" bestFit="1" customWidth="1"/>
    <col min="8618" max="8618" width="15.5546875" style="85" bestFit="1" customWidth="1"/>
    <col min="8619" max="8619" width="13" style="85" bestFit="1" customWidth="1"/>
    <col min="8620" max="8620" width="13.44140625" style="85" bestFit="1" customWidth="1"/>
    <col min="8621" max="8621" width="13" style="85" bestFit="1" customWidth="1"/>
    <col min="8622" max="8622" width="16.109375" style="85" bestFit="1" customWidth="1"/>
    <col min="8623" max="8623" width="17.44140625" style="85" bestFit="1" customWidth="1"/>
    <col min="8624" max="8624" width="16" style="85" bestFit="1" customWidth="1"/>
    <col min="8625" max="8625" width="13.88671875" style="85" bestFit="1" customWidth="1"/>
    <col min="8626" max="8626" width="16.33203125" style="85" bestFit="1" customWidth="1"/>
    <col min="8627" max="8627" width="14.33203125" style="85" bestFit="1" customWidth="1"/>
    <col min="8628" max="8628" width="17.88671875" style="85" bestFit="1" customWidth="1"/>
    <col min="8629" max="8629" width="15.5546875" style="85" bestFit="1" customWidth="1"/>
    <col min="8630" max="8630" width="18.6640625" style="85" bestFit="1" customWidth="1"/>
    <col min="8631" max="8631" width="16" style="85" bestFit="1" customWidth="1"/>
    <col min="8632" max="8632" width="16.109375" style="85" bestFit="1" customWidth="1"/>
    <col min="8633" max="8633" width="15" style="85" bestFit="1" customWidth="1"/>
    <col min="8634" max="8634" width="18.33203125" style="85" bestFit="1" customWidth="1"/>
    <col min="8635" max="8635" width="16.88671875" style="85" bestFit="1" customWidth="1"/>
    <col min="8636" max="8636" width="14.109375" style="85" bestFit="1" customWidth="1"/>
    <col min="8637" max="8637" width="14.6640625" style="85" bestFit="1" customWidth="1"/>
    <col min="8638" max="8638" width="14.33203125" style="85" bestFit="1" customWidth="1"/>
    <col min="8639" max="8639" width="13.44140625" style="85" bestFit="1" customWidth="1"/>
    <col min="8640" max="8640" width="18" style="85" bestFit="1" customWidth="1"/>
    <col min="8641" max="8641" width="14.5546875" style="85" bestFit="1" customWidth="1"/>
    <col min="8642" max="8642" width="13.44140625" style="85" bestFit="1" customWidth="1"/>
    <col min="8643" max="8643" width="17.44140625" style="85" bestFit="1" customWidth="1"/>
    <col min="8644" max="8644" width="18.109375" style="85" bestFit="1" customWidth="1"/>
    <col min="8645" max="8646" width="13" style="85" bestFit="1" customWidth="1"/>
    <col min="8647" max="8647" width="15.5546875" style="85" bestFit="1" customWidth="1"/>
    <col min="8648" max="8648" width="13" style="85" bestFit="1" customWidth="1"/>
    <col min="8649" max="8649" width="13.44140625" style="85" bestFit="1" customWidth="1"/>
    <col min="8650" max="8650" width="15.109375" style="85" bestFit="1" customWidth="1"/>
    <col min="8651" max="8651" width="13" style="85" bestFit="1" customWidth="1"/>
    <col min="8652" max="8652" width="15.44140625" style="85" bestFit="1" customWidth="1"/>
    <col min="8653" max="8653" width="15" style="85" bestFit="1" customWidth="1"/>
    <col min="8654" max="8654" width="14.33203125" style="85" bestFit="1" customWidth="1"/>
    <col min="8655" max="8657" width="13" style="85" bestFit="1" customWidth="1"/>
    <col min="8658" max="8658" width="15.109375" style="85" bestFit="1" customWidth="1"/>
    <col min="8659" max="8659" width="13" style="85" bestFit="1" customWidth="1"/>
    <col min="8660" max="8660" width="14.5546875" style="85" bestFit="1" customWidth="1"/>
    <col min="8661" max="8661" width="17.33203125" style="85" bestFit="1" customWidth="1"/>
    <col min="8662" max="8662" width="13.88671875" style="85" bestFit="1" customWidth="1"/>
    <col min="8663" max="8663" width="13" style="85" bestFit="1" customWidth="1"/>
    <col min="8664" max="8664" width="15.6640625" style="85" bestFit="1" customWidth="1"/>
    <col min="8665" max="8665" width="13" style="85" bestFit="1" customWidth="1"/>
    <col min="8666" max="8666" width="14.5546875" style="85" bestFit="1" customWidth="1"/>
    <col min="8667" max="8667" width="17.33203125" style="85" bestFit="1" customWidth="1"/>
    <col min="8668" max="8668" width="17.109375" style="85" bestFit="1" customWidth="1"/>
    <col min="8669" max="8669" width="18" style="85" bestFit="1" customWidth="1"/>
    <col min="8670" max="8671" width="14.5546875" style="85" bestFit="1" customWidth="1"/>
    <col min="8672" max="8672" width="13" style="85" bestFit="1" customWidth="1"/>
    <col min="8673" max="8673" width="14.33203125" style="85" bestFit="1" customWidth="1"/>
    <col min="8674" max="8674" width="16.5546875" style="85" bestFit="1" customWidth="1"/>
    <col min="8675" max="8676" width="13" style="85" bestFit="1" customWidth="1"/>
    <col min="8677" max="8677" width="17.88671875" style="85" bestFit="1" customWidth="1"/>
    <col min="8678" max="8678" width="15.6640625" style="85" bestFit="1" customWidth="1"/>
    <col min="8679" max="8679" width="14.109375" style="85" bestFit="1" customWidth="1"/>
    <col min="8680" max="8680" width="15.109375" style="85" bestFit="1" customWidth="1"/>
    <col min="8681" max="8681" width="18.109375" style="85" bestFit="1" customWidth="1"/>
    <col min="8682" max="8682" width="16.88671875" style="85" bestFit="1" customWidth="1"/>
    <col min="8683" max="8683" width="13" style="85" bestFit="1" customWidth="1"/>
    <col min="8684" max="8684" width="17.6640625" style="85" bestFit="1" customWidth="1"/>
    <col min="8685" max="8685" width="12.5546875" style="85" bestFit="1" customWidth="1"/>
    <col min="8686" max="8686" width="18.88671875" style="85" bestFit="1" customWidth="1"/>
    <col min="8687" max="8687" width="19.109375" style="85" bestFit="1" customWidth="1"/>
    <col min="8688" max="8688" width="18.5546875" style="85" bestFit="1" customWidth="1"/>
    <col min="8689" max="8689" width="15.88671875" style="85" bestFit="1" customWidth="1"/>
    <col min="8690" max="8690" width="18.33203125" style="85" bestFit="1" customWidth="1"/>
    <col min="8691" max="8691" width="17" style="85" bestFit="1" customWidth="1"/>
    <col min="8692" max="8692" width="18" style="85" bestFit="1" customWidth="1"/>
    <col min="8693" max="8693" width="13" style="85" bestFit="1" customWidth="1"/>
    <col min="8694" max="8694" width="13.33203125" style="85" bestFit="1" customWidth="1"/>
    <col min="8695" max="8695" width="16" style="85" bestFit="1" customWidth="1"/>
    <col min="8696" max="8697" width="18.33203125" style="85" bestFit="1" customWidth="1"/>
    <col min="8698" max="8698" width="18.5546875" style="85" bestFit="1" customWidth="1"/>
    <col min="8699" max="8699" width="13.44140625" style="85" bestFit="1" customWidth="1"/>
    <col min="8700" max="8700" width="17.44140625" style="85" bestFit="1" customWidth="1"/>
    <col min="8701" max="8701" width="18" style="85" bestFit="1" customWidth="1"/>
    <col min="8702" max="8702" width="19.109375" style="85" bestFit="1" customWidth="1"/>
    <col min="8703" max="8703" width="17.33203125" style="85" bestFit="1" customWidth="1"/>
    <col min="8704" max="8704" width="14.6640625" style="85"/>
    <col min="8705" max="8705" width="2.6640625" style="85" customWidth="1"/>
    <col min="8706" max="8706" width="1.109375" style="85" customWidth="1"/>
    <col min="8707" max="8707" width="24.44140625" style="85" customWidth="1"/>
    <col min="8708" max="8708" width="13.109375" style="85" customWidth="1"/>
    <col min="8709" max="8709" width="7.5546875" style="85" customWidth="1"/>
    <col min="8710" max="8710" width="16.44140625" style="85" customWidth="1"/>
    <col min="8711" max="8711" width="39.33203125" style="85" customWidth="1"/>
    <col min="8712" max="8712" width="19.109375" style="85" customWidth="1"/>
    <col min="8713" max="8713" width="35.109375" style="85" customWidth="1"/>
    <col min="8714" max="8714" width="32.88671875" style="85" customWidth="1"/>
    <col min="8715" max="8715" width="17.44140625" style="85" customWidth="1"/>
    <col min="8716" max="8716" width="11.88671875" style="85" customWidth="1"/>
    <col min="8717" max="8717" width="12" style="85" customWidth="1"/>
    <col min="8718" max="8718" width="17.44140625" style="85" customWidth="1"/>
    <col min="8719" max="8720" width="11.88671875" style="85" customWidth="1"/>
    <col min="8721" max="8721" width="12" style="85" customWidth="1"/>
    <col min="8722" max="8723" width="11.88671875" style="85" customWidth="1"/>
    <col min="8724" max="8724" width="12.5546875" style="85" customWidth="1"/>
    <col min="8725" max="8725" width="11.88671875" style="85" customWidth="1"/>
    <col min="8726" max="8726" width="12.5546875" style="85" customWidth="1"/>
    <col min="8727" max="8728" width="12.6640625" style="85" customWidth="1"/>
    <col min="8729" max="8729" width="31.6640625" style="85" customWidth="1"/>
    <col min="8730" max="8730" width="36.44140625" style="85" customWidth="1"/>
    <col min="8731" max="8731" width="33.5546875" style="85" customWidth="1"/>
    <col min="8732" max="8732" width="39.33203125" style="85" customWidth="1"/>
    <col min="8733" max="8733" width="35.6640625" style="85" customWidth="1"/>
    <col min="8734" max="8734" width="35.88671875" style="85" customWidth="1"/>
    <col min="8735" max="8735" width="34" style="85" customWidth="1"/>
    <col min="8736" max="8736" width="12.6640625" style="85" customWidth="1"/>
    <col min="8737" max="8737" width="31.6640625" style="85" bestFit="1" customWidth="1"/>
    <col min="8738" max="8738" width="36.44140625" style="85" bestFit="1" customWidth="1"/>
    <col min="8739" max="8739" width="33.5546875" style="85" bestFit="1" customWidth="1"/>
    <col min="8740" max="8740" width="39.33203125" style="85" bestFit="1" customWidth="1"/>
    <col min="8741" max="8741" width="35.6640625" style="85" bestFit="1" customWidth="1"/>
    <col min="8742" max="8742" width="35.88671875" style="85" bestFit="1" customWidth="1"/>
    <col min="8743" max="8743" width="34" style="85" bestFit="1" customWidth="1"/>
    <col min="8744" max="8744" width="12.6640625" style="85" customWidth="1"/>
    <col min="8745" max="8745" width="31.6640625" style="85" bestFit="1" customWidth="1"/>
    <col min="8746" max="8746" width="36.44140625" style="85" bestFit="1" customWidth="1"/>
    <col min="8747" max="8747" width="33.5546875" style="85" bestFit="1" customWidth="1"/>
    <col min="8748" max="8748" width="39.33203125" style="85" bestFit="1" customWidth="1"/>
    <col min="8749" max="8749" width="35.6640625" style="85" bestFit="1" customWidth="1"/>
    <col min="8750" max="8750" width="35.88671875" style="85" bestFit="1" customWidth="1"/>
    <col min="8751" max="8751" width="34" style="85" bestFit="1" customWidth="1"/>
    <col min="8752" max="8752" width="12.6640625" style="85" customWidth="1"/>
    <col min="8753" max="8753" width="13.5546875" style="85" customWidth="1"/>
    <col min="8754" max="8754" width="31.6640625" style="85" bestFit="1" customWidth="1"/>
    <col min="8755" max="8755" width="36.44140625" style="85" bestFit="1" customWidth="1"/>
    <col min="8756" max="8756" width="33.5546875" style="85" bestFit="1" customWidth="1"/>
    <col min="8757" max="8757" width="39.33203125" style="85" bestFit="1" customWidth="1"/>
    <col min="8758" max="8758" width="35.6640625" style="85" bestFit="1" customWidth="1"/>
    <col min="8759" max="8759" width="35.88671875" style="85" bestFit="1" customWidth="1"/>
    <col min="8760" max="8760" width="34" style="85" bestFit="1" customWidth="1"/>
    <col min="8761" max="8761" width="12.6640625" style="85" customWidth="1"/>
    <col min="8762" max="8762" width="31.6640625" style="85" bestFit="1" customWidth="1"/>
    <col min="8763" max="8763" width="36.44140625" style="85" bestFit="1" customWidth="1"/>
    <col min="8764" max="8764" width="33.5546875" style="85" bestFit="1" customWidth="1"/>
    <col min="8765" max="8765" width="39.33203125" style="85" bestFit="1" customWidth="1"/>
    <col min="8766" max="8766" width="35.6640625" style="85" bestFit="1" customWidth="1"/>
    <col min="8767" max="8767" width="35.88671875" style="85" bestFit="1" customWidth="1"/>
    <col min="8768" max="8768" width="34" style="85" bestFit="1" customWidth="1"/>
    <col min="8769" max="8769" width="12.6640625" style="85" customWidth="1"/>
    <col min="8770" max="8770" width="31.6640625" style="85" bestFit="1" customWidth="1"/>
    <col min="8771" max="8771" width="36.44140625" style="85" bestFit="1" customWidth="1"/>
    <col min="8772" max="8772" width="33.5546875" style="85" bestFit="1" customWidth="1"/>
    <col min="8773" max="8773" width="39.33203125" style="85" bestFit="1" customWidth="1"/>
    <col min="8774" max="8774" width="35.6640625" style="85" bestFit="1" customWidth="1"/>
    <col min="8775" max="8775" width="35.88671875" style="85" bestFit="1" customWidth="1"/>
    <col min="8776" max="8776" width="34" style="85" bestFit="1" customWidth="1"/>
    <col min="8777" max="8778" width="12.6640625" style="85" customWidth="1"/>
    <col min="8779" max="8779" width="17" style="85" bestFit="1" customWidth="1"/>
    <col min="8780" max="8780" width="16.109375" style="85" bestFit="1" customWidth="1"/>
    <col min="8781" max="8782" width="16.44140625" style="85" bestFit="1" customWidth="1"/>
    <col min="8783" max="8783" width="20" style="85" bestFit="1" customWidth="1"/>
    <col min="8784" max="8784" width="20.109375" style="85" bestFit="1" customWidth="1"/>
    <col min="8785" max="8785" width="18.109375" style="85" bestFit="1" customWidth="1"/>
    <col min="8786" max="8786" width="18.33203125" style="85" bestFit="1" customWidth="1"/>
    <col min="8787" max="8787" width="18.109375" style="85" bestFit="1" customWidth="1"/>
    <col min="8788" max="8788" width="13" style="85" bestFit="1" customWidth="1"/>
    <col min="8789" max="8789" width="15.44140625" style="85" bestFit="1" customWidth="1"/>
    <col min="8790" max="8790" width="15.6640625" style="85" bestFit="1" customWidth="1"/>
    <col min="8791" max="8791" width="19.6640625" style="85" bestFit="1" customWidth="1"/>
    <col min="8792" max="8792" width="16.44140625" style="85" bestFit="1" customWidth="1"/>
    <col min="8793" max="8793" width="17.5546875" style="85" bestFit="1" customWidth="1"/>
    <col min="8794" max="8794" width="15.88671875" style="85" bestFit="1" customWidth="1"/>
    <col min="8795" max="8795" width="17" style="85" bestFit="1" customWidth="1"/>
    <col min="8796" max="8796" width="18.5546875" style="85" bestFit="1" customWidth="1"/>
    <col min="8797" max="8797" width="19.109375" style="85" bestFit="1" customWidth="1"/>
    <col min="8798" max="8798" width="17.44140625" style="85" bestFit="1" customWidth="1"/>
    <col min="8799" max="8799" width="19.44140625" style="85" bestFit="1" customWidth="1"/>
    <col min="8800" max="8800" width="20.109375" style="85" bestFit="1" customWidth="1"/>
    <col min="8801" max="8801" width="20.33203125" style="85" bestFit="1" customWidth="1"/>
    <col min="8802" max="8802" width="20.6640625" style="85" bestFit="1" customWidth="1"/>
    <col min="8803" max="8803" width="19.88671875" style="85" bestFit="1" customWidth="1"/>
    <col min="8804" max="8804" width="17.88671875" style="85" bestFit="1" customWidth="1"/>
    <col min="8805" max="8805" width="13.33203125" style="85" bestFit="1" customWidth="1"/>
    <col min="8806" max="8806" width="19.44140625" style="85" bestFit="1" customWidth="1"/>
    <col min="8807" max="8807" width="15.6640625" style="85" bestFit="1" customWidth="1"/>
    <col min="8808" max="8808" width="18.88671875" style="85" bestFit="1" customWidth="1"/>
    <col min="8809" max="8809" width="18.5546875" style="85" bestFit="1" customWidth="1"/>
    <col min="8810" max="8810" width="14.33203125" style="85" bestFit="1" customWidth="1"/>
    <col min="8811" max="8811" width="15.33203125" style="85" bestFit="1" customWidth="1"/>
    <col min="8812" max="8812" width="16.5546875" style="85" bestFit="1" customWidth="1"/>
    <col min="8813" max="8813" width="14.44140625" style="85" bestFit="1" customWidth="1"/>
    <col min="8814" max="8814" width="15.33203125" style="85" bestFit="1" customWidth="1"/>
    <col min="8815" max="8815" width="16.109375" style="85" bestFit="1" customWidth="1"/>
    <col min="8816" max="8816" width="16" style="85" bestFit="1" customWidth="1"/>
    <col min="8817" max="8817" width="15.33203125" style="85" bestFit="1" customWidth="1"/>
    <col min="8818" max="8818" width="14.109375" style="85" bestFit="1" customWidth="1"/>
    <col min="8819" max="8819" width="18.33203125" style="85" bestFit="1" customWidth="1"/>
    <col min="8820" max="8820" width="14.44140625" style="85" bestFit="1" customWidth="1"/>
    <col min="8821" max="8821" width="14" style="85" bestFit="1" customWidth="1"/>
    <col min="8822" max="8822" width="15.33203125" style="85" bestFit="1" customWidth="1"/>
    <col min="8823" max="8823" width="17.44140625" style="85" bestFit="1" customWidth="1"/>
    <col min="8824" max="8824" width="18.109375" style="85" bestFit="1" customWidth="1"/>
    <col min="8825" max="8825" width="18.33203125" style="85" bestFit="1" customWidth="1"/>
    <col min="8826" max="8826" width="17.6640625" style="85" bestFit="1" customWidth="1"/>
    <col min="8827" max="8827" width="17" style="85" bestFit="1" customWidth="1"/>
    <col min="8828" max="8828" width="15.6640625" style="85" bestFit="1" customWidth="1"/>
    <col min="8829" max="8829" width="12.88671875" style="85" bestFit="1" customWidth="1"/>
    <col min="8830" max="8830" width="14.109375" style="85" bestFit="1" customWidth="1"/>
    <col min="8831" max="8831" width="15.44140625" style="85" bestFit="1" customWidth="1"/>
    <col min="8832" max="8832" width="16.44140625" style="85" bestFit="1" customWidth="1"/>
    <col min="8833" max="8833" width="18.88671875" style="85" bestFit="1" customWidth="1"/>
    <col min="8834" max="8834" width="15" style="85" bestFit="1" customWidth="1"/>
    <col min="8835" max="8835" width="19.44140625" style="85" bestFit="1" customWidth="1"/>
    <col min="8836" max="8836" width="20.109375" style="85" bestFit="1" customWidth="1"/>
    <col min="8837" max="8837" width="17.6640625" style="85" bestFit="1" customWidth="1"/>
    <col min="8838" max="8838" width="13.44140625" style="85" bestFit="1" customWidth="1"/>
    <col min="8839" max="8839" width="15.5546875" style="85" bestFit="1" customWidth="1"/>
    <col min="8840" max="8840" width="16.88671875" style="85" bestFit="1" customWidth="1"/>
    <col min="8841" max="8841" width="15.5546875" style="85" bestFit="1" customWidth="1"/>
    <col min="8842" max="8842" width="16.44140625" style="85" bestFit="1" customWidth="1"/>
    <col min="8843" max="8843" width="18.88671875" style="85" bestFit="1" customWidth="1"/>
    <col min="8844" max="8845" width="13.44140625" style="85" bestFit="1" customWidth="1"/>
    <col min="8846" max="8846" width="16.109375" style="85" bestFit="1" customWidth="1"/>
    <col min="8847" max="8848" width="13.44140625" style="85" bestFit="1" customWidth="1"/>
    <col min="8849" max="8849" width="17.109375" style="85" bestFit="1" customWidth="1"/>
    <col min="8850" max="8850" width="14" style="85" bestFit="1" customWidth="1"/>
    <col min="8851" max="8851" width="17.5546875" style="85" bestFit="1" customWidth="1"/>
    <col min="8852" max="8852" width="14.33203125" style="85" bestFit="1" customWidth="1"/>
    <col min="8853" max="8853" width="17.5546875" style="85" bestFit="1" customWidth="1"/>
    <col min="8854" max="8854" width="17.44140625" style="85" bestFit="1" customWidth="1"/>
    <col min="8855" max="8855" width="19.33203125" style="85" bestFit="1" customWidth="1"/>
    <col min="8856" max="8856" width="14.33203125" style="85" bestFit="1" customWidth="1"/>
    <col min="8857" max="8857" width="18" style="85" bestFit="1" customWidth="1"/>
    <col min="8858" max="8858" width="17.88671875" style="85" bestFit="1" customWidth="1"/>
    <col min="8859" max="8859" width="18.6640625" style="85" bestFit="1" customWidth="1"/>
    <col min="8860" max="8860" width="15.109375" style="85" bestFit="1" customWidth="1"/>
    <col min="8861" max="8861" width="19.5546875" style="85" bestFit="1" customWidth="1"/>
    <col min="8862" max="8862" width="19.109375" style="85" bestFit="1" customWidth="1"/>
    <col min="8863" max="8863" width="19" style="85" bestFit="1" customWidth="1"/>
    <col min="8864" max="8864" width="14.6640625" style="85" bestFit="1" customWidth="1"/>
    <col min="8865" max="8865" width="15" style="85" bestFit="1" customWidth="1"/>
    <col min="8866" max="8866" width="15.6640625" style="85" bestFit="1" customWidth="1"/>
    <col min="8867" max="8867" width="13" style="85" bestFit="1" customWidth="1"/>
    <col min="8868" max="8868" width="17" style="85" bestFit="1" customWidth="1"/>
    <col min="8869" max="8869" width="15.5546875" style="85" bestFit="1" customWidth="1"/>
    <col min="8870" max="8870" width="13" style="85" bestFit="1" customWidth="1"/>
    <col min="8871" max="8871" width="13.44140625" style="85" bestFit="1" customWidth="1"/>
    <col min="8872" max="8872" width="13.33203125" style="85" bestFit="1" customWidth="1"/>
    <col min="8873" max="8873" width="13.44140625" style="85" bestFit="1" customWidth="1"/>
    <col min="8874" max="8874" width="15.5546875" style="85" bestFit="1" customWidth="1"/>
    <col min="8875" max="8875" width="13" style="85" bestFit="1" customWidth="1"/>
    <col min="8876" max="8876" width="13.44140625" style="85" bestFit="1" customWidth="1"/>
    <col min="8877" max="8877" width="13" style="85" bestFit="1" customWidth="1"/>
    <col min="8878" max="8878" width="16.109375" style="85" bestFit="1" customWidth="1"/>
    <col min="8879" max="8879" width="17.44140625" style="85" bestFit="1" customWidth="1"/>
    <col min="8880" max="8880" width="16" style="85" bestFit="1" customWidth="1"/>
    <col min="8881" max="8881" width="13.88671875" style="85" bestFit="1" customWidth="1"/>
    <col min="8882" max="8882" width="16.33203125" style="85" bestFit="1" customWidth="1"/>
    <col min="8883" max="8883" width="14.33203125" style="85" bestFit="1" customWidth="1"/>
    <col min="8884" max="8884" width="17.88671875" style="85" bestFit="1" customWidth="1"/>
    <col min="8885" max="8885" width="15.5546875" style="85" bestFit="1" customWidth="1"/>
    <col min="8886" max="8886" width="18.6640625" style="85" bestFit="1" customWidth="1"/>
    <col min="8887" max="8887" width="16" style="85" bestFit="1" customWidth="1"/>
    <col min="8888" max="8888" width="16.109375" style="85" bestFit="1" customWidth="1"/>
    <col min="8889" max="8889" width="15" style="85" bestFit="1" customWidth="1"/>
    <col min="8890" max="8890" width="18.33203125" style="85" bestFit="1" customWidth="1"/>
    <col min="8891" max="8891" width="16.88671875" style="85" bestFit="1" customWidth="1"/>
    <col min="8892" max="8892" width="14.109375" style="85" bestFit="1" customWidth="1"/>
    <col min="8893" max="8893" width="14.6640625" style="85" bestFit="1" customWidth="1"/>
    <col min="8894" max="8894" width="14.33203125" style="85" bestFit="1" customWidth="1"/>
    <col min="8895" max="8895" width="13.44140625" style="85" bestFit="1" customWidth="1"/>
    <col min="8896" max="8896" width="18" style="85" bestFit="1" customWidth="1"/>
    <col min="8897" max="8897" width="14.5546875" style="85" bestFit="1" customWidth="1"/>
    <col min="8898" max="8898" width="13.44140625" style="85" bestFit="1" customWidth="1"/>
    <col min="8899" max="8899" width="17.44140625" style="85" bestFit="1" customWidth="1"/>
    <col min="8900" max="8900" width="18.109375" style="85" bestFit="1" customWidth="1"/>
    <col min="8901" max="8902" width="13" style="85" bestFit="1" customWidth="1"/>
    <col min="8903" max="8903" width="15.5546875" style="85" bestFit="1" customWidth="1"/>
    <col min="8904" max="8904" width="13" style="85" bestFit="1" customWidth="1"/>
    <col min="8905" max="8905" width="13.44140625" style="85" bestFit="1" customWidth="1"/>
    <col min="8906" max="8906" width="15.109375" style="85" bestFit="1" customWidth="1"/>
    <col min="8907" max="8907" width="13" style="85" bestFit="1" customWidth="1"/>
    <col min="8908" max="8908" width="15.44140625" style="85" bestFit="1" customWidth="1"/>
    <col min="8909" max="8909" width="15" style="85" bestFit="1" customWidth="1"/>
    <col min="8910" max="8910" width="14.33203125" style="85" bestFit="1" customWidth="1"/>
    <col min="8911" max="8913" width="13" style="85" bestFit="1" customWidth="1"/>
    <col min="8914" max="8914" width="15.109375" style="85" bestFit="1" customWidth="1"/>
    <col min="8915" max="8915" width="13" style="85" bestFit="1" customWidth="1"/>
    <col min="8916" max="8916" width="14.5546875" style="85" bestFit="1" customWidth="1"/>
    <col min="8917" max="8917" width="17.33203125" style="85" bestFit="1" customWidth="1"/>
    <col min="8918" max="8918" width="13.88671875" style="85" bestFit="1" customWidth="1"/>
    <col min="8919" max="8919" width="13" style="85" bestFit="1" customWidth="1"/>
    <col min="8920" max="8920" width="15.6640625" style="85" bestFit="1" customWidth="1"/>
    <col min="8921" max="8921" width="13" style="85" bestFit="1" customWidth="1"/>
    <col min="8922" max="8922" width="14.5546875" style="85" bestFit="1" customWidth="1"/>
    <col min="8923" max="8923" width="17.33203125" style="85" bestFit="1" customWidth="1"/>
    <col min="8924" max="8924" width="17.109375" style="85" bestFit="1" customWidth="1"/>
    <col min="8925" max="8925" width="18" style="85" bestFit="1" customWidth="1"/>
    <col min="8926" max="8927" width="14.5546875" style="85" bestFit="1" customWidth="1"/>
    <col min="8928" max="8928" width="13" style="85" bestFit="1" customWidth="1"/>
    <col min="8929" max="8929" width="14.33203125" style="85" bestFit="1" customWidth="1"/>
    <col min="8930" max="8930" width="16.5546875" style="85" bestFit="1" customWidth="1"/>
    <col min="8931" max="8932" width="13" style="85" bestFit="1" customWidth="1"/>
    <col min="8933" max="8933" width="17.88671875" style="85" bestFit="1" customWidth="1"/>
    <col min="8934" max="8934" width="15.6640625" style="85" bestFit="1" customWidth="1"/>
    <col min="8935" max="8935" width="14.109375" style="85" bestFit="1" customWidth="1"/>
    <col min="8936" max="8936" width="15.109375" style="85" bestFit="1" customWidth="1"/>
    <col min="8937" max="8937" width="18.109375" style="85" bestFit="1" customWidth="1"/>
    <col min="8938" max="8938" width="16.88671875" style="85" bestFit="1" customWidth="1"/>
    <col min="8939" max="8939" width="13" style="85" bestFit="1" customWidth="1"/>
    <col min="8940" max="8940" width="17.6640625" style="85" bestFit="1" customWidth="1"/>
    <col min="8941" max="8941" width="12.5546875" style="85" bestFit="1" customWidth="1"/>
    <col min="8942" max="8942" width="18.88671875" style="85" bestFit="1" customWidth="1"/>
    <col min="8943" max="8943" width="19.109375" style="85" bestFit="1" customWidth="1"/>
    <col min="8944" max="8944" width="18.5546875" style="85" bestFit="1" customWidth="1"/>
    <col min="8945" max="8945" width="15.88671875" style="85" bestFit="1" customWidth="1"/>
    <col min="8946" max="8946" width="18.33203125" style="85" bestFit="1" customWidth="1"/>
    <col min="8947" max="8947" width="17" style="85" bestFit="1" customWidth="1"/>
    <col min="8948" max="8948" width="18" style="85" bestFit="1" customWidth="1"/>
    <col min="8949" max="8949" width="13" style="85" bestFit="1" customWidth="1"/>
    <col min="8950" max="8950" width="13.33203125" style="85" bestFit="1" customWidth="1"/>
    <col min="8951" max="8951" width="16" style="85" bestFit="1" customWidth="1"/>
    <col min="8952" max="8953" width="18.33203125" style="85" bestFit="1" customWidth="1"/>
    <col min="8954" max="8954" width="18.5546875" style="85" bestFit="1" customWidth="1"/>
    <col min="8955" max="8955" width="13.44140625" style="85" bestFit="1" customWidth="1"/>
    <col min="8956" max="8956" width="17.44140625" style="85" bestFit="1" customWidth="1"/>
    <col min="8957" max="8957" width="18" style="85" bestFit="1" customWidth="1"/>
    <col min="8958" max="8958" width="19.109375" style="85" bestFit="1" customWidth="1"/>
    <col min="8959" max="8959" width="17.33203125" style="85" bestFit="1" customWidth="1"/>
    <col min="8960" max="8960" width="14.6640625" style="85"/>
    <col min="8961" max="8961" width="2.6640625" style="85" customWidth="1"/>
    <col min="8962" max="8962" width="1.109375" style="85" customWidth="1"/>
    <col min="8963" max="8963" width="24.44140625" style="85" customWidth="1"/>
    <col min="8964" max="8964" width="13.109375" style="85" customWidth="1"/>
    <col min="8965" max="8965" width="7.5546875" style="85" customWidth="1"/>
    <col min="8966" max="8966" width="16.44140625" style="85" customWidth="1"/>
    <col min="8967" max="8967" width="39.33203125" style="85" customWidth="1"/>
    <col min="8968" max="8968" width="19.109375" style="85" customWidth="1"/>
    <col min="8969" max="8969" width="35.109375" style="85" customWidth="1"/>
    <col min="8970" max="8970" width="32.88671875" style="85" customWidth="1"/>
    <col min="8971" max="8971" width="17.44140625" style="85" customWidth="1"/>
    <col min="8972" max="8972" width="11.88671875" style="85" customWidth="1"/>
    <col min="8973" max="8973" width="12" style="85" customWidth="1"/>
    <col min="8974" max="8974" width="17.44140625" style="85" customWidth="1"/>
    <col min="8975" max="8976" width="11.88671875" style="85" customWidth="1"/>
    <col min="8977" max="8977" width="12" style="85" customWidth="1"/>
    <col min="8978" max="8979" width="11.88671875" style="85" customWidth="1"/>
    <col min="8980" max="8980" width="12.5546875" style="85" customWidth="1"/>
    <col min="8981" max="8981" width="11.88671875" style="85" customWidth="1"/>
    <col min="8982" max="8982" width="12.5546875" style="85" customWidth="1"/>
    <col min="8983" max="8984" width="12.6640625" style="85" customWidth="1"/>
    <col min="8985" max="8985" width="31.6640625" style="85" customWidth="1"/>
    <col min="8986" max="8986" width="36.44140625" style="85" customWidth="1"/>
    <col min="8987" max="8987" width="33.5546875" style="85" customWidth="1"/>
    <col min="8988" max="8988" width="39.33203125" style="85" customWidth="1"/>
    <col min="8989" max="8989" width="35.6640625" style="85" customWidth="1"/>
    <col min="8990" max="8990" width="35.88671875" style="85" customWidth="1"/>
    <col min="8991" max="8991" width="34" style="85" customWidth="1"/>
    <col min="8992" max="8992" width="12.6640625" style="85" customWidth="1"/>
    <col min="8993" max="8993" width="31.6640625" style="85" bestFit="1" customWidth="1"/>
    <col min="8994" max="8994" width="36.44140625" style="85" bestFit="1" customWidth="1"/>
    <col min="8995" max="8995" width="33.5546875" style="85" bestFit="1" customWidth="1"/>
    <col min="8996" max="8996" width="39.33203125" style="85" bestFit="1" customWidth="1"/>
    <col min="8997" max="8997" width="35.6640625" style="85" bestFit="1" customWidth="1"/>
    <col min="8998" max="8998" width="35.88671875" style="85" bestFit="1" customWidth="1"/>
    <col min="8999" max="8999" width="34" style="85" bestFit="1" customWidth="1"/>
    <col min="9000" max="9000" width="12.6640625" style="85" customWidth="1"/>
    <col min="9001" max="9001" width="31.6640625" style="85" bestFit="1" customWidth="1"/>
    <col min="9002" max="9002" width="36.44140625" style="85" bestFit="1" customWidth="1"/>
    <col min="9003" max="9003" width="33.5546875" style="85" bestFit="1" customWidth="1"/>
    <col min="9004" max="9004" width="39.33203125" style="85" bestFit="1" customWidth="1"/>
    <col min="9005" max="9005" width="35.6640625" style="85" bestFit="1" customWidth="1"/>
    <col min="9006" max="9006" width="35.88671875" style="85" bestFit="1" customWidth="1"/>
    <col min="9007" max="9007" width="34" style="85" bestFit="1" customWidth="1"/>
    <col min="9008" max="9008" width="12.6640625" style="85" customWidth="1"/>
    <col min="9009" max="9009" width="13.5546875" style="85" customWidth="1"/>
    <col min="9010" max="9010" width="31.6640625" style="85" bestFit="1" customWidth="1"/>
    <col min="9011" max="9011" width="36.44140625" style="85" bestFit="1" customWidth="1"/>
    <col min="9012" max="9012" width="33.5546875" style="85" bestFit="1" customWidth="1"/>
    <col min="9013" max="9013" width="39.33203125" style="85" bestFit="1" customWidth="1"/>
    <col min="9014" max="9014" width="35.6640625" style="85" bestFit="1" customWidth="1"/>
    <col min="9015" max="9015" width="35.88671875" style="85" bestFit="1" customWidth="1"/>
    <col min="9016" max="9016" width="34" style="85" bestFit="1" customWidth="1"/>
    <col min="9017" max="9017" width="12.6640625" style="85" customWidth="1"/>
    <col min="9018" max="9018" width="31.6640625" style="85" bestFit="1" customWidth="1"/>
    <col min="9019" max="9019" width="36.44140625" style="85" bestFit="1" customWidth="1"/>
    <col min="9020" max="9020" width="33.5546875" style="85" bestFit="1" customWidth="1"/>
    <col min="9021" max="9021" width="39.33203125" style="85" bestFit="1" customWidth="1"/>
    <col min="9022" max="9022" width="35.6640625" style="85" bestFit="1" customWidth="1"/>
    <col min="9023" max="9023" width="35.88671875" style="85" bestFit="1" customWidth="1"/>
    <col min="9024" max="9024" width="34" style="85" bestFit="1" customWidth="1"/>
    <col min="9025" max="9025" width="12.6640625" style="85" customWidth="1"/>
    <col min="9026" max="9026" width="31.6640625" style="85" bestFit="1" customWidth="1"/>
    <col min="9027" max="9027" width="36.44140625" style="85" bestFit="1" customWidth="1"/>
    <col min="9028" max="9028" width="33.5546875" style="85" bestFit="1" customWidth="1"/>
    <col min="9029" max="9029" width="39.33203125" style="85" bestFit="1" customWidth="1"/>
    <col min="9030" max="9030" width="35.6640625" style="85" bestFit="1" customWidth="1"/>
    <col min="9031" max="9031" width="35.88671875" style="85" bestFit="1" customWidth="1"/>
    <col min="9032" max="9032" width="34" style="85" bestFit="1" customWidth="1"/>
    <col min="9033" max="9034" width="12.6640625" style="85" customWidth="1"/>
    <col min="9035" max="9035" width="17" style="85" bestFit="1" customWidth="1"/>
    <col min="9036" max="9036" width="16.109375" style="85" bestFit="1" customWidth="1"/>
    <col min="9037" max="9038" width="16.44140625" style="85" bestFit="1" customWidth="1"/>
    <col min="9039" max="9039" width="20" style="85" bestFit="1" customWidth="1"/>
    <col min="9040" max="9040" width="20.109375" style="85" bestFit="1" customWidth="1"/>
    <col min="9041" max="9041" width="18.109375" style="85" bestFit="1" customWidth="1"/>
    <col min="9042" max="9042" width="18.33203125" style="85" bestFit="1" customWidth="1"/>
    <col min="9043" max="9043" width="18.109375" style="85" bestFit="1" customWidth="1"/>
    <col min="9044" max="9044" width="13" style="85" bestFit="1" customWidth="1"/>
    <col min="9045" max="9045" width="15.44140625" style="85" bestFit="1" customWidth="1"/>
    <col min="9046" max="9046" width="15.6640625" style="85" bestFit="1" customWidth="1"/>
    <col min="9047" max="9047" width="19.6640625" style="85" bestFit="1" customWidth="1"/>
    <col min="9048" max="9048" width="16.44140625" style="85" bestFit="1" customWidth="1"/>
    <col min="9049" max="9049" width="17.5546875" style="85" bestFit="1" customWidth="1"/>
    <col min="9050" max="9050" width="15.88671875" style="85" bestFit="1" customWidth="1"/>
    <col min="9051" max="9051" width="17" style="85" bestFit="1" customWidth="1"/>
    <col min="9052" max="9052" width="18.5546875" style="85" bestFit="1" customWidth="1"/>
    <col min="9053" max="9053" width="19.109375" style="85" bestFit="1" customWidth="1"/>
    <col min="9054" max="9054" width="17.44140625" style="85" bestFit="1" customWidth="1"/>
    <col min="9055" max="9055" width="19.44140625" style="85" bestFit="1" customWidth="1"/>
    <col min="9056" max="9056" width="20.109375" style="85" bestFit="1" customWidth="1"/>
    <col min="9057" max="9057" width="20.33203125" style="85" bestFit="1" customWidth="1"/>
    <col min="9058" max="9058" width="20.6640625" style="85" bestFit="1" customWidth="1"/>
    <col min="9059" max="9059" width="19.88671875" style="85" bestFit="1" customWidth="1"/>
    <col min="9060" max="9060" width="17.88671875" style="85" bestFit="1" customWidth="1"/>
    <col min="9061" max="9061" width="13.33203125" style="85" bestFit="1" customWidth="1"/>
    <col min="9062" max="9062" width="19.44140625" style="85" bestFit="1" customWidth="1"/>
    <col min="9063" max="9063" width="15.6640625" style="85" bestFit="1" customWidth="1"/>
    <col min="9064" max="9064" width="18.88671875" style="85" bestFit="1" customWidth="1"/>
    <col min="9065" max="9065" width="18.5546875" style="85" bestFit="1" customWidth="1"/>
    <col min="9066" max="9066" width="14.33203125" style="85" bestFit="1" customWidth="1"/>
    <col min="9067" max="9067" width="15.33203125" style="85" bestFit="1" customWidth="1"/>
    <col min="9068" max="9068" width="16.5546875" style="85" bestFit="1" customWidth="1"/>
    <col min="9069" max="9069" width="14.44140625" style="85" bestFit="1" customWidth="1"/>
    <col min="9070" max="9070" width="15.33203125" style="85" bestFit="1" customWidth="1"/>
    <col min="9071" max="9071" width="16.109375" style="85" bestFit="1" customWidth="1"/>
    <col min="9072" max="9072" width="16" style="85" bestFit="1" customWidth="1"/>
    <col min="9073" max="9073" width="15.33203125" style="85" bestFit="1" customWidth="1"/>
    <col min="9074" max="9074" width="14.109375" style="85" bestFit="1" customWidth="1"/>
    <col min="9075" max="9075" width="18.33203125" style="85" bestFit="1" customWidth="1"/>
    <col min="9076" max="9076" width="14.44140625" style="85" bestFit="1" customWidth="1"/>
    <col min="9077" max="9077" width="14" style="85" bestFit="1" customWidth="1"/>
    <col min="9078" max="9078" width="15.33203125" style="85" bestFit="1" customWidth="1"/>
    <col min="9079" max="9079" width="17.44140625" style="85" bestFit="1" customWidth="1"/>
    <col min="9080" max="9080" width="18.109375" style="85" bestFit="1" customWidth="1"/>
    <col min="9081" max="9081" width="18.33203125" style="85" bestFit="1" customWidth="1"/>
    <col min="9082" max="9082" width="17.6640625" style="85" bestFit="1" customWidth="1"/>
    <col min="9083" max="9083" width="17" style="85" bestFit="1" customWidth="1"/>
    <col min="9084" max="9084" width="15.6640625" style="85" bestFit="1" customWidth="1"/>
    <col min="9085" max="9085" width="12.88671875" style="85" bestFit="1" customWidth="1"/>
    <col min="9086" max="9086" width="14.109375" style="85" bestFit="1" customWidth="1"/>
    <col min="9087" max="9087" width="15.44140625" style="85" bestFit="1" customWidth="1"/>
    <col min="9088" max="9088" width="16.44140625" style="85" bestFit="1" customWidth="1"/>
    <col min="9089" max="9089" width="18.88671875" style="85" bestFit="1" customWidth="1"/>
    <col min="9090" max="9090" width="15" style="85" bestFit="1" customWidth="1"/>
    <col min="9091" max="9091" width="19.44140625" style="85" bestFit="1" customWidth="1"/>
    <col min="9092" max="9092" width="20.109375" style="85" bestFit="1" customWidth="1"/>
    <col min="9093" max="9093" width="17.6640625" style="85" bestFit="1" customWidth="1"/>
    <col min="9094" max="9094" width="13.44140625" style="85" bestFit="1" customWidth="1"/>
    <col min="9095" max="9095" width="15.5546875" style="85" bestFit="1" customWidth="1"/>
    <col min="9096" max="9096" width="16.88671875" style="85" bestFit="1" customWidth="1"/>
    <col min="9097" max="9097" width="15.5546875" style="85" bestFit="1" customWidth="1"/>
    <col min="9098" max="9098" width="16.44140625" style="85" bestFit="1" customWidth="1"/>
    <col min="9099" max="9099" width="18.88671875" style="85" bestFit="1" customWidth="1"/>
    <col min="9100" max="9101" width="13.44140625" style="85" bestFit="1" customWidth="1"/>
    <col min="9102" max="9102" width="16.109375" style="85" bestFit="1" customWidth="1"/>
    <col min="9103" max="9104" width="13.44140625" style="85" bestFit="1" customWidth="1"/>
    <col min="9105" max="9105" width="17.109375" style="85" bestFit="1" customWidth="1"/>
    <col min="9106" max="9106" width="14" style="85" bestFit="1" customWidth="1"/>
    <col min="9107" max="9107" width="17.5546875" style="85" bestFit="1" customWidth="1"/>
    <col min="9108" max="9108" width="14.33203125" style="85" bestFit="1" customWidth="1"/>
    <col min="9109" max="9109" width="17.5546875" style="85" bestFit="1" customWidth="1"/>
    <col min="9110" max="9110" width="17.44140625" style="85" bestFit="1" customWidth="1"/>
    <col min="9111" max="9111" width="19.33203125" style="85" bestFit="1" customWidth="1"/>
    <col min="9112" max="9112" width="14.33203125" style="85" bestFit="1" customWidth="1"/>
    <col min="9113" max="9113" width="18" style="85" bestFit="1" customWidth="1"/>
    <col min="9114" max="9114" width="17.88671875" style="85" bestFit="1" customWidth="1"/>
    <col min="9115" max="9115" width="18.6640625" style="85" bestFit="1" customWidth="1"/>
    <col min="9116" max="9116" width="15.109375" style="85" bestFit="1" customWidth="1"/>
    <col min="9117" max="9117" width="19.5546875" style="85" bestFit="1" customWidth="1"/>
    <col min="9118" max="9118" width="19.109375" style="85" bestFit="1" customWidth="1"/>
    <col min="9119" max="9119" width="19" style="85" bestFit="1" customWidth="1"/>
    <col min="9120" max="9120" width="14.6640625" style="85" bestFit="1" customWidth="1"/>
    <col min="9121" max="9121" width="15" style="85" bestFit="1" customWidth="1"/>
    <col min="9122" max="9122" width="15.6640625" style="85" bestFit="1" customWidth="1"/>
    <col min="9123" max="9123" width="13" style="85" bestFit="1" customWidth="1"/>
    <col min="9124" max="9124" width="17" style="85" bestFit="1" customWidth="1"/>
    <col min="9125" max="9125" width="15.5546875" style="85" bestFit="1" customWidth="1"/>
    <col min="9126" max="9126" width="13" style="85" bestFit="1" customWidth="1"/>
    <col min="9127" max="9127" width="13.44140625" style="85" bestFit="1" customWidth="1"/>
    <col min="9128" max="9128" width="13.33203125" style="85" bestFit="1" customWidth="1"/>
    <col min="9129" max="9129" width="13.44140625" style="85" bestFit="1" customWidth="1"/>
    <col min="9130" max="9130" width="15.5546875" style="85" bestFit="1" customWidth="1"/>
    <col min="9131" max="9131" width="13" style="85" bestFit="1" customWidth="1"/>
    <col min="9132" max="9132" width="13.44140625" style="85" bestFit="1" customWidth="1"/>
    <col min="9133" max="9133" width="13" style="85" bestFit="1" customWidth="1"/>
    <col min="9134" max="9134" width="16.109375" style="85" bestFit="1" customWidth="1"/>
    <col min="9135" max="9135" width="17.44140625" style="85" bestFit="1" customWidth="1"/>
    <col min="9136" max="9136" width="16" style="85" bestFit="1" customWidth="1"/>
    <col min="9137" max="9137" width="13.88671875" style="85" bestFit="1" customWidth="1"/>
    <col min="9138" max="9138" width="16.33203125" style="85" bestFit="1" customWidth="1"/>
    <col min="9139" max="9139" width="14.33203125" style="85" bestFit="1" customWidth="1"/>
    <col min="9140" max="9140" width="17.88671875" style="85" bestFit="1" customWidth="1"/>
    <col min="9141" max="9141" width="15.5546875" style="85" bestFit="1" customWidth="1"/>
    <col min="9142" max="9142" width="18.6640625" style="85" bestFit="1" customWidth="1"/>
    <col min="9143" max="9143" width="16" style="85" bestFit="1" customWidth="1"/>
    <col min="9144" max="9144" width="16.109375" style="85" bestFit="1" customWidth="1"/>
    <col min="9145" max="9145" width="15" style="85" bestFit="1" customWidth="1"/>
    <col min="9146" max="9146" width="18.33203125" style="85" bestFit="1" customWidth="1"/>
    <col min="9147" max="9147" width="16.88671875" style="85" bestFit="1" customWidth="1"/>
    <col min="9148" max="9148" width="14.109375" style="85" bestFit="1" customWidth="1"/>
    <col min="9149" max="9149" width="14.6640625" style="85" bestFit="1" customWidth="1"/>
    <col min="9150" max="9150" width="14.33203125" style="85" bestFit="1" customWidth="1"/>
    <col min="9151" max="9151" width="13.44140625" style="85" bestFit="1" customWidth="1"/>
    <col min="9152" max="9152" width="18" style="85" bestFit="1" customWidth="1"/>
    <col min="9153" max="9153" width="14.5546875" style="85" bestFit="1" customWidth="1"/>
    <col min="9154" max="9154" width="13.44140625" style="85" bestFit="1" customWidth="1"/>
    <col min="9155" max="9155" width="17.44140625" style="85" bestFit="1" customWidth="1"/>
    <col min="9156" max="9156" width="18.109375" style="85" bestFit="1" customWidth="1"/>
    <col min="9157" max="9158" width="13" style="85" bestFit="1" customWidth="1"/>
    <col min="9159" max="9159" width="15.5546875" style="85" bestFit="1" customWidth="1"/>
    <col min="9160" max="9160" width="13" style="85" bestFit="1" customWidth="1"/>
    <col min="9161" max="9161" width="13.44140625" style="85" bestFit="1" customWidth="1"/>
    <col min="9162" max="9162" width="15.109375" style="85" bestFit="1" customWidth="1"/>
    <col min="9163" max="9163" width="13" style="85" bestFit="1" customWidth="1"/>
    <col min="9164" max="9164" width="15.44140625" style="85" bestFit="1" customWidth="1"/>
    <col min="9165" max="9165" width="15" style="85" bestFit="1" customWidth="1"/>
    <col min="9166" max="9166" width="14.33203125" style="85" bestFit="1" customWidth="1"/>
    <col min="9167" max="9169" width="13" style="85" bestFit="1" customWidth="1"/>
    <col min="9170" max="9170" width="15.109375" style="85" bestFit="1" customWidth="1"/>
    <col min="9171" max="9171" width="13" style="85" bestFit="1" customWidth="1"/>
    <col min="9172" max="9172" width="14.5546875" style="85" bestFit="1" customWidth="1"/>
    <col min="9173" max="9173" width="17.33203125" style="85" bestFit="1" customWidth="1"/>
    <col min="9174" max="9174" width="13.88671875" style="85" bestFit="1" customWidth="1"/>
    <col min="9175" max="9175" width="13" style="85" bestFit="1" customWidth="1"/>
    <col min="9176" max="9176" width="15.6640625" style="85" bestFit="1" customWidth="1"/>
    <col min="9177" max="9177" width="13" style="85" bestFit="1" customWidth="1"/>
    <col min="9178" max="9178" width="14.5546875" style="85" bestFit="1" customWidth="1"/>
    <col min="9179" max="9179" width="17.33203125" style="85" bestFit="1" customWidth="1"/>
    <col min="9180" max="9180" width="17.109375" style="85" bestFit="1" customWidth="1"/>
    <col min="9181" max="9181" width="18" style="85" bestFit="1" customWidth="1"/>
    <col min="9182" max="9183" width="14.5546875" style="85" bestFit="1" customWidth="1"/>
    <col min="9184" max="9184" width="13" style="85" bestFit="1" customWidth="1"/>
    <col min="9185" max="9185" width="14.33203125" style="85" bestFit="1" customWidth="1"/>
    <col min="9186" max="9186" width="16.5546875" style="85" bestFit="1" customWidth="1"/>
    <col min="9187" max="9188" width="13" style="85" bestFit="1" customWidth="1"/>
    <col min="9189" max="9189" width="17.88671875" style="85" bestFit="1" customWidth="1"/>
    <col min="9190" max="9190" width="15.6640625" style="85" bestFit="1" customWidth="1"/>
    <col min="9191" max="9191" width="14.109375" style="85" bestFit="1" customWidth="1"/>
    <col min="9192" max="9192" width="15.109375" style="85" bestFit="1" customWidth="1"/>
    <col min="9193" max="9193" width="18.109375" style="85" bestFit="1" customWidth="1"/>
    <col min="9194" max="9194" width="16.88671875" style="85" bestFit="1" customWidth="1"/>
    <col min="9195" max="9195" width="13" style="85" bestFit="1" customWidth="1"/>
    <col min="9196" max="9196" width="17.6640625" style="85" bestFit="1" customWidth="1"/>
    <col min="9197" max="9197" width="12.5546875" style="85" bestFit="1" customWidth="1"/>
    <col min="9198" max="9198" width="18.88671875" style="85" bestFit="1" customWidth="1"/>
    <col min="9199" max="9199" width="19.109375" style="85" bestFit="1" customWidth="1"/>
    <col min="9200" max="9200" width="18.5546875" style="85" bestFit="1" customWidth="1"/>
    <col min="9201" max="9201" width="15.88671875" style="85" bestFit="1" customWidth="1"/>
    <col min="9202" max="9202" width="18.33203125" style="85" bestFit="1" customWidth="1"/>
    <col min="9203" max="9203" width="17" style="85" bestFit="1" customWidth="1"/>
    <col min="9204" max="9204" width="18" style="85" bestFit="1" customWidth="1"/>
    <col min="9205" max="9205" width="13" style="85" bestFit="1" customWidth="1"/>
    <col min="9206" max="9206" width="13.33203125" style="85" bestFit="1" customWidth="1"/>
    <col min="9207" max="9207" width="16" style="85" bestFit="1" customWidth="1"/>
    <col min="9208" max="9209" width="18.33203125" style="85" bestFit="1" customWidth="1"/>
    <col min="9210" max="9210" width="18.5546875" style="85" bestFit="1" customWidth="1"/>
    <col min="9211" max="9211" width="13.44140625" style="85" bestFit="1" customWidth="1"/>
    <col min="9212" max="9212" width="17.44140625" style="85" bestFit="1" customWidth="1"/>
    <col min="9213" max="9213" width="18" style="85" bestFit="1" customWidth="1"/>
    <col min="9214" max="9214" width="19.109375" style="85" bestFit="1" customWidth="1"/>
    <col min="9215" max="9215" width="17.33203125" style="85" bestFit="1" customWidth="1"/>
    <col min="9216" max="9216" width="14.6640625" style="85"/>
    <col min="9217" max="9217" width="2.6640625" style="85" customWidth="1"/>
    <col min="9218" max="9218" width="1.109375" style="85" customWidth="1"/>
    <col min="9219" max="9219" width="24.44140625" style="85" customWidth="1"/>
    <col min="9220" max="9220" width="13.109375" style="85" customWidth="1"/>
    <col min="9221" max="9221" width="7.5546875" style="85" customWidth="1"/>
    <col min="9222" max="9222" width="16.44140625" style="85" customWidth="1"/>
    <col min="9223" max="9223" width="39.33203125" style="85" customWidth="1"/>
    <col min="9224" max="9224" width="19.109375" style="85" customWidth="1"/>
    <col min="9225" max="9225" width="35.109375" style="85" customWidth="1"/>
    <col min="9226" max="9226" width="32.88671875" style="85" customWidth="1"/>
    <col min="9227" max="9227" width="17.44140625" style="85" customWidth="1"/>
    <col min="9228" max="9228" width="11.88671875" style="85" customWidth="1"/>
    <col min="9229" max="9229" width="12" style="85" customWidth="1"/>
    <col min="9230" max="9230" width="17.44140625" style="85" customWidth="1"/>
    <col min="9231" max="9232" width="11.88671875" style="85" customWidth="1"/>
    <col min="9233" max="9233" width="12" style="85" customWidth="1"/>
    <col min="9234" max="9235" width="11.88671875" style="85" customWidth="1"/>
    <col min="9236" max="9236" width="12.5546875" style="85" customWidth="1"/>
    <col min="9237" max="9237" width="11.88671875" style="85" customWidth="1"/>
    <col min="9238" max="9238" width="12.5546875" style="85" customWidth="1"/>
    <col min="9239" max="9240" width="12.6640625" style="85" customWidth="1"/>
    <col min="9241" max="9241" width="31.6640625" style="85" customWidth="1"/>
    <col min="9242" max="9242" width="36.44140625" style="85" customWidth="1"/>
    <col min="9243" max="9243" width="33.5546875" style="85" customWidth="1"/>
    <col min="9244" max="9244" width="39.33203125" style="85" customWidth="1"/>
    <col min="9245" max="9245" width="35.6640625" style="85" customWidth="1"/>
    <col min="9246" max="9246" width="35.88671875" style="85" customWidth="1"/>
    <col min="9247" max="9247" width="34" style="85" customWidth="1"/>
    <col min="9248" max="9248" width="12.6640625" style="85" customWidth="1"/>
    <col min="9249" max="9249" width="31.6640625" style="85" bestFit="1" customWidth="1"/>
    <col min="9250" max="9250" width="36.44140625" style="85" bestFit="1" customWidth="1"/>
    <col min="9251" max="9251" width="33.5546875" style="85" bestFit="1" customWidth="1"/>
    <col min="9252" max="9252" width="39.33203125" style="85" bestFit="1" customWidth="1"/>
    <col min="9253" max="9253" width="35.6640625" style="85" bestFit="1" customWidth="1"/>
    <col min="9254" max="9254" width="35.88671875" style="85" bestFit="1" customWidth="1"/>
    <col min="9255" max="9255" width="34" style="85" bestFit="1" customWidth="1"/>
    <col min="9256" max="9256" width="12.6640625" style="85" customWidth="1"/>
    <col min="9257" max="9257" width="31.6640625" style="85" bestFit="1" customWidth="1"/>
    <col min="9258" max="9258" width="36.44140625" style="85" bestFit="1" customWidth="1"/>
    <col min="9259" max="9259" width="33.5546875" style="85" bestFit="1" customWidth="1"/>
    <col min="9260" max="9260" width="39.33203125" style="85" bestFit="1" customWidth="1"/>
    <col min="9261" max="9261" width="35.6640625" style="85" bestFit="1" customWidth="1"/>
    <col min="9262" max="9262" width="35.88671875" style="85" bestFit="1" customWidth="1"/>
    <col min="9263" max="9263" width="34" style="85" bestFit="1" customWidth="1"/>
    <col min="9264" max="9264" width="12.6640625" style="85" customWidth="1"/>
    <col min="9265" max="9265" width="13.5546875" style="85" customWidth="1"/>
    <col min="9266" max="9266" width="31.6640625" style="85" bestFit="1" customWidth="1"/>
    <col min="9267" max="9267" width="36.44140625" style="85" bestFit="1" customWidth="1"/>
    <col min="9268" max="9268" width="33.5546875" style="85" bestFit="1" customWidth="1"/>
    <col min="9269" max="9269" width="39.33203125" style="85" bestFit="1" customWidth="1"/>
    <col min="9270" max="9270" width="35.6640625" style="85" bestFit="1" customWidth="1"/>
    <col min="9271" max="9271" width="35.88671875" style="85" bestFit="1" customWidth="1"/>
    <col min="9272" max="9272" width="34" style="85" bestFit="1" customWidth="1"/>
    <col min="9273" max="9273" width="12.6640625" style="85" customWidth="1"/>
    <col min="9274" max="9274" width="31.6640625" style="85" bestFit="1" customWidth="1"/>
    <col min="9275" max="9275" width="36.44140625" style="85" bestFit="1" customWidth="1"/>
    <col min="9276" max="9276" width="33.5546875" style="85" bestFit="1" customWidth="1"/>
    <col min="9277" max="9277" width="39.33203125" style="85" bestFit="1" customWidth="1"/>
    <col min="9278" max="9278" width="35.6640625" style="85" bestFit="1" customWidth="1"/>
    <col min="9279" max="9279" width="35.88671875" style="85" bestFit="1" customWidth="1"/>
    <col min="9280" max="9280" width="34" style="85" bestFit="1" customWidth="1"/>
    <col min="9281" max="9281" width="12.6640625" style="85" customWidth="1"/>
    <col min="9282" max="9282" width="31.6640625" style="85" bestFit="1" customWidth="1"/>
    <col min="9283" max="9283" width="36.44140625" style="85" bestFit="1" customWidth="1"/>
    <col min="9284" max="9284" width="33.5546875" style="85" bestFit="1" customWidth="1"/>
    <col min="9285" max="9285" width="39.33203125" style="85" bestFit="1" customWidth="1"/>
    <col min="9286" max="9286" width="35.6640625" style="85" bestFit="1" customWidth="1"/>
    <col min="9287" max="9287" width="35.88671875" style="85" bestFit="1" customWidth="1"/>
    <col min="9288" max="9288" width="34" style="85" bestFit="1" customWidth="1"/>
    <col min="9289" max="9290" width="12.6640625" style="85" customWidth="1"/>
    <col min="9291" max="9291" width="17" style="85" bestFit="1" customWidth="1"/>
    <col min="9292" max="9292" width="16.109375" style="85" bestFit="1" customWidth="1"/>
    <col min="9293" max="9294" width="16.44140625" style="85" bestFit="1" customWidth="1"/>
    <col min="9295" max="9295" width="20" style="85" bestFit="1" customWidth="1"/>
    <col min="9296" max="9296" width="20.109375" style="85" bestFit="1" customWidth="1"/>
    <col min="9297" max="9297" width="18.109375" style="85" bestFit="1" customWidth="1"/>
    <col min="9298" max="9298" width="18.33203125" style="85" bestFit="1" customWidth="1"/>
    <col min="9299" max="9299" width="18.109375" style="85" bestFit="1" customWidth="1"/>
    <col min="9300" max="9300" width="13" style="85" bestFit="1" customWidth="1"/>
    <col min="9301" max="9301" width="15.44140625" style="85" bestFit="1" customWidth="1"/>
    <col min="9302" max="9302" width="15.6640625" style="85" bestFit="1" customWidth="1"/>
    <col min="9303" max="9303" width="19.6640625" style="85" bestFit="1" customWidth="1"/>
    <col min="9304" max="9304" width="16.44140625" style="85" bestFit="1" customWidth="1"/>
    <col min="9305" max="9305" width="17.5546875" style="85" bestFit="1" customWidth="1"/>
    <col min="9306" max="9306" width="15.88671875" style="85" bestFit="1" customWidth="1"/>
    <col min="9307" max="9307" width="17" style="85" bestFit="1" customWidth="1"/>
    <col min="9308" max="9308" width="18.5546875" style="85" bestFit="1" customWidth="1"/>
    <col min="9309" max="9309" width="19.109375" style="85" bestFit="1" customWidth="1"/>
    <col min="9310" max="9310" width="17.44140625" style="85" bestFit="1" customWidth="1"/>
    <col min="9311" max="9311" width="19.44140625" style="85" bestFit="1" customWidth="1"/>
    <col min="9312" max="9312" width="20.109375" style="85" bestFit="1" customWidth="1"/>
    <col min="9313" max="9313" width="20.33203125" style="85" bestFit="1" customWidth="1"/>
    <col min="9314" max="9314" width="20.6640625" style="85" bestFit="1" customWidth="1"/>
    <col min="9315" max="9315" width="19.88671875" style="85" bestFit="1" customWidth="1"/>
    <col min="9316" max="9316" width="17.88671875" style="85" bestFit="1" customWidth="1"/>
    <col min="9317" max="9317" width="13.33203125" style="85" bestFit="1" customWidth="1"/>
    <col min="9318" max="9318" width="19.44140625" style="85" bestFit="1" customWidth="1"/>
    <col min="9319" max="9319" width="15.6640625" style="85" bestFit="1" customWidth="1"/>
    <col min="9320" max="9320" width="18.88671875" style="85" bestFit="1" customWidth="1"/>
    <col min="9321" max="9321" width="18.5546875" style="85" bestFit="1" customWidth="1"/>
    <col min="9322" max="9322" width="14.33203125" style="85" bestFit="1" customWidth="1"/>
    <col min="9323" max="9323" width="15.33203125" style="85" bestFit="1" customWidth="1"/>
    <col min="9324" max="9324" width="16.5546875" style="85" bestFit="1" customWidth="1"/>
    <col min="9325" max="9325" width="14.44140625" style="85" bestFit="1" customWidth="1"/>
    <col min="9326" max="9326" width="15.33203125" style="85" bestFit="1" customWidth="1"/>
    <col min="9327" max="9327" width="16.109375" style="85" bestFit="1" customWidth="1"/>
    <col min="9328" max="9328" width="16" style="85" bestFit="1" customWidth="1"/>
    <col min="9329" max="9329" width="15.33203125" style="85" bestFit="1" customWidth="1"/>
    <col min="9330" max="9330" width="14.109375" style="85" bestFit="1" customWidth="1"/>
    <col min="9331" max="9331" width="18.33203125" style="85" bestFit="1" customWidth="1"/>
    <col min="9332" max="9332" width="14.44140625" style="85" bestFit="1" customWidth="1"/>
    <col min="9333" max="9333" width="14" style="85" bestFit="1" customWidth="1"/>
    <col min="9334" max="9334" width="15.33203125" style="85" bestFit="1" customWidth="1"/>
    <col min="9335" max="9335" width="17.44140625" style="85" bestFit="1" customWidth="1"/>
    <col min="9336" max="9336" width="18.109375" style="85" bestFit="1" customWidth="1"/>
    <col min="9337" max="9337" width="18.33203125" style="85" bestFit="1" customWidth="1"/>
    <col min="9338" max="9338" width="17.6640625" style="85" bestFit="1" customWidth="1"/>
    <col min="9339" max="9339" width="17" style="85" bestFit="1" customWidth="1"/>
    <col min="9340" max="9340" width="15.6640625" style="85" bestFit="1" customWidth="1"/>
    <col min="9341" max="9341" width="12.88671875" style="85" bestFit="1" customWidth="1"/>
    <col min="9342" max="9342" width="14.109375" style="85" bestFit="1" customWidth="1"/>
    <col min="9343" max="9343" width="15.44140625" style="85" bestFit="1" customWidth="1"/>
    <col min="9344" max="9344" width="16.44140625" style="85" bestFit="1" customWidth="1"/>
    <col min="9345" max="9345" width="18.88671875" style="85" bestFit="1" customWidth="1"/>
    <col min="9346" max="9346" width="15" style="85" bestFit="1" customWidth="1"/>
    <col min="9347" max="9347" width="19.44140625" style="85" bestFit="1" customWidth="1"/>
    <col min="9348" max="9348" width="20.109375" style="85" bestFit="1" customWidth="1"/>
    <col min="9349" max="9349" width="17.6640625" style="85" bestFit="1" customWidth="1"/>
    <col min="9350" max="9350" width="13.44140625" style="85" bestFit="1" customWidth="1"/>
    <col min="9351" max="9351" width="15.5546875" style="85" bestFit="1" customWidth="1"/>
    <col min="9352" max="9352" width="16.88671875" style="85" bestFit="1" customWidth="1"/>
    <col min="9353" max="9353" width="15.5546875" style="85" bestFit="1" customWidth="1"/>
    <col min="9354" max="9354" width="16.44140625" style="85" bestFit="1" customWidth="1"/>
    <col min="9355" max="9355" width="18.88671875" style="85" bestFit="1" customWidth="1"/>
    <col min="9356" max="9357" width="13.44140625" style="85" bestFit="1" customWidth="1"/>
    <col min="9358" max="9358" width="16.109375" style="85" bestFit="1" customWidth="1"/>
    <col min="9359" max="9360" width="13.44140625" style="85" bestFit="1" customWidth="1"/>
    <col min="9361" max="9361" width="17.109375" style="85" bestFit="1" customWidth="1"/>
    <col min="9362" max="9362" width="14" style="85" bestFit="1" customWidth="1"/>
    <col min="9363" max="9363" width="17.5546875" style="85" bestFit="1" customWidth="1"/>
    <col min="9364" max="9364" width="14.33203125" style="85" bestFit="1" customWidth="1"/>
    <col min="9365" max="9365" width="17.5546875" style="85" bestFit="1" customWidth="1"/>
    <col min="9366" max="9366" width="17.44140625" style="85" bestFit="1" customWidth="1"/>
    <col min="9367" max="9367" width="19.33203125" style="85" bestFit="1" customWidth="1"/>
    <col min="9368" max="9368" width="14.33203125" style="85" bestFit="1" customWidth="1"/>
    <col min="9369" max="9369" width="18" style="85" bestFit="1" customWidth="1"/>
    <col min="9370" max="9370" width="17.88671875" style="85" bestFit="1" customWidth="1"/>
    <col min="9371" max="9371" width="18.6640625" style="85" bestFit="1" customWidth="1"/>
    <col min="9372" max="9372" width="15.109375" style="85" bestFit="1" customWidth="1"/>
    <col min="9373" max="9373" width="19.5546875" style="85" bestFit="1" customWidth="1"/>
    <col min="9374" max="9374" width="19.109375" style="85" bestFit="1" customWidth="1"/>
    <col min="9375" max="9375" width="19" style="85" bestFit="1" customWidth="1"/>
    <col min="9376" max="9376" width="14.6640625" style="85" bestFit="1" customWidth="1"/>
    <col min="9377" max="9377" width="15" style="85" bestFit="1" customWidth="1"/>
    <col min="9378" max="9378" width="15.6640625" style="85" bestFit="1" customWidth="1"/>
    <col min="9379" max="9379" width="13" style="85" bestFit="1" customWidth="1"/>
    <col min="9380" max="9380" width="17" style="85" bestFit="1" customWidth="1"/>
    <col min="9381" max="9381" width="15.5546875" style="85" bestFit="1" customWidth="1"/>
    <col min="9382" max="9382" width="13" style="85" bestFit="1" customWidth="1"/>
    <col min="9383" max="9383" width="13.44140625" style="85" bestFit="1" customWidth="1"/>
    <col min="9384" max="9384" width="13.33203125" style="85" bestFit="1" customWidth="1"/>
    <col min="9385" max="9385" width="13.44140625" style="85" bestFit="1" customWidth="1"/>
    <col min="9386" max="9386" width="15.5546875" style="85" bestFit="1" customWidth="1"/>
    <col min="9387" max="9387" width="13" style="85" bestFit="1" customWidth="1"/>
    <col min="9388" max="9388" width="13.44140625" style="85" bestFit="1" customWidth="1"/>
    <col min="9389" max="9389" width="13" style="85" bestFit="1" customWidth="1"/>
    <col min="9390" max="9390" width="16.109375" style="85" bestFit="1" customWidth="1"/>
    <col min="9391" max="9391" width="17.44140625" style="85" bestFit="1" customWidth="1"/>
    <col min="9392" max="9392" width="16" style="85" bestFit="1" customWidth="1"/>
    <col min="9393" max="9393" width="13.88671875" style="85" bestFit="1" customWidth="1"/>
    <col min="9394" max="9394" width="16.33203125" style="85" bestFit="1" customWidth="1"/>
    <col min="9395" max="9395" width="14.33203125" style="85" bestFit="1" customWidth="1"/>
    <col min="9396" max="9396" width="17.88671875" style="85" bestFit="1" customWidth="1"/>
    <col min="9397" max="9397" width="15.5546875" style="85" bestFit="1" customWidth="1"/>
    <col min="9398" max="9398" width="18.6640625" style="85" bestFit="1" customWidth="1"/>
    <col min="9399" max="9399" width="16" style="85" bestFit="1" customWidth="1"/>
    <col min="9400" max="9400" width="16.109375" style="85" bestFit="1" customWidth="1"/>
    <col min="9401" max="9401" width="15" style="85" bestFit="1" customWidth="1"/>
    <col min="9402" max="9402" width="18.33203125" style="85" bestFit="1" customWidth="1"/>
    <col min="9403" max="9403" width="16.88671875" style="85" bestFit="1" customWidth="1"/>
    <col min="9404" max="9404" width="14.109375" style="85" bestFit="1" customWidth="1"/>
    <col min="9405" max="9405" width="14.6640625" style="85" bestFit="1" customWidth="1"/>
    <col min="9406" max="9406" width="14.33203125" style="85" bestFit="1" customWidth="1"/>
    <col min="9407" max="9407" width="13.44140625" style="85" bestFit="1" customWidth="1"/>
    <col min="9408" max="9408" width="18" style="85" bestFit="1" customWidth="1"/>
    <col min="9409" max="9409" width="14.5546875" style="85" bestFit="1" customWidth="1"/>
    <col min="9410" max="9410" width="13.44140625" style="85" bestFit="1" customWidth="1"/>
    <col min="9411" max="9411" width="17.44140625" style="85" bestFit="1" customWidth="1"/>
    <col min="9412" max="9412" width="18.109375" style="85" bestFit="1" customWidth="1"/>
    <col min="9413" max="9414" width="13" style="85" bestFit="1" customWidth="1"/>
    <col min="9415" max="9415" width="15.5546875" style="85" bestFit="1" customWidth="1"/>
    <col min="9416" max="9416" width="13" style="85" bestFit="1" customWidth="1"/>
    <col min="9417" max="9417" width="13.44140625" style="85" bestFit="1" customWidth="1"/>
    <col min="9418" max="9418" width="15.109375" style="85" bestFit="1" customWidth="1"/>
    <col min="9419" max="9419" width="13" style="85" bestFit="1" customWidth="1"/>
    <col min="9420" max="9420" width="15.44140625" style="85" bestFit="1" customWidth="1"/>
    <col min="9421" max="9421" width="15" style="85" bestFit="1" customWidth="1"/>
    <col min="9422" max="9422" width="14.33203125" style="85" bestFit="1" customWidth="1"/>
    <col min="9423" max="9425" width="13" style="85" bestFit="1" customWidth="1"/>
    <col min="9426" max="9426" width="15.109375" style="85" bestFit="1" customWidth="1"/>
    <col min="9427" max="9427" width="13" style="85" bestFit="1" customWidth="1"/>
    <col min="9428" max="9428" width="14.5546875" style="85" bestFit="1" customWidth="1"/>
    <col min="9429" max="9429" width="17.33203125" style="85" bestFit="1" customWidth="1"/>
    <col min="9430" max="9430" width="13.88671875" style="85" bestFit="1" customWidth="1"/>
    <col min="9431" max="9431" width="13" style="85" bestFit="1" customWidth="1"/>
    <col min="9432" max="9432" width="15.6640625" style="85" bestFit="1" customWidth="1"/>
    <col min="9433" max="9433" width="13" style="85" bestFit="1" customWidth="1"/>
    <col min="9434" max="9434" width="14.5546875" style="85" bestFit="1" customWidth="1"/>
    <col min="9435" max="9435" width="17.33203125" style="85" bestFit="1" customWidth="1"/>
    <col min="9436" max="9436" width="17.109375" style="85" bestFit="1" customWidth="1"/>
    <col min="9437" max="9437" width="18" style="85" bestFit="1" customWidth="1"/>
    <col min="9438" max="9439" width="14.5546875" style="85" bestFit="1" customWidth="1"/>
    <col min="9440" max="9440" width="13" style="85" bestFit="1" customWidth="1"/>
    <col min="9441" max="9441" width="14.33203125" style="85" bestFit="1" customWidth="1"/>
    <col min="9442" max="9442" width="16.5546875" style="85" bestFit="1" customWidth="1"/>
    <col min="9443" max="9444" width="13" style="85" bestFit="1" customWidth="1"/>
    <col min="9445" max="9445" width="17.88671875" style="85" bestFit="1" customWidth="1"/>
    <col min="9446" max="9446" width="15.6640625" style="85" bestFit="1" customWidth="1"/>
    <col min="9447" max="9447" width="14.109375" style="85" bestFit="1" customWidth="1"/>
    <col min="9448" max="9448" width="15.109375" style="85" bestFit="1" customWidth="1"/>
    <col min="9449" max="9449" width="18.109375" style="85" bestFit="1" customWidth="1"/>
    <col min="9450" max="9450" width="16.88671875" style="85" bestFit="1" customWidth="1"/>
    <col min="9451" max="9451" width="13" style="85" bestFit="1" customWidth="1"/>
    <col min="9452" max="9452" width="17.6640625" style="85" bestFit="1" customWidth="1"/>
    <col min="9453" max="9453" width="12.5546875" style="85" bestFit="1" customWidth="1"/>
    <col min="9454" max="9454" width="18.88671875" style="85" bestFit="1" customWidth="1"/>
    <col min="9455" max="9455" width="19.109375" style="85" bestFit="1" customWidth="1"/>
    <col min="9456" max="9456" width="18.5546875" style="85" bestFit="1" customWidth="1"/>
    <col min="9457" max="9457" width="15.88671875" style="85" bestFit="1" customWidth="1"/>
    <col min="9458" max="9458" width="18.33203125" style="85" bestFit="1" customWidth="1"/>
    <col min="9459" max="9459" width="17" style="85" bestFit="1" customWidth="1"/>
    <col min="9460" max="9460" width="18" style="85" bestFit="1" customWidth="1"/>
    <col min="9461" max="9461" width="13" style="85" bestFit="1" customWidth="1"/>
    <col min="9462" max="9462" width="13.33203125" style="85" bestFit="1" customWidth="1"/>
    <col min="9463" max="9463" width="16" style="85" bestFit="1" customWidth="1"/>
    <col min="9464" max="9465" width="18.33203125" style="85" bestFit="1" customWidth="1"/>
    <col min="9466" max="9466" width="18.5546875" style="85" bestFit="1" customWidth="1"/>
    <col min="9467" max="9467" width="13.44140625" style="85" bestFit="1" customWidth="1"/>
    <col min="9468" max="9468" width="17.44140625" style="85" bestFit="1" customWidth="1"/>
    <col min="9469" max="9469" width="18" style="85" bestFit="1" customWidth="1"/>
    <col min="9470" max="9470" width="19.109375" style="85" bestFit="1" customWidth="1"/>
    <col min="9471" max="9471" width="17.33203125" style="85" bestFit="1" customWidth="1"/>
    <col min="9472" max="9472" width="14.6640625" style="85"/>
    <col min="9473" max="9473" width="2.6640625" style="85" customWidth="1"/>
    <col min="9474" max="9474" width="1.109375" style="85" customWidth="1"/>
    <col min="9475" max="9475" width="24.44140625" style="85" customWidth="1"/>
    <col min="9476" max="9476" width="13.109375" style="85" customWidth="1"/>
    <col min="9477" max="9477" width="7.5546875" style="85" customWidth="1"/>
    <col min="9478" max="9478" width="16.44140625" style="85" customWidth="1"/>
    <col min="9479" max="9479" width="39.33203125" style="85" customWidth="1"/>
    <col min="9480" max="9480" width="19.109375" style="85" customWidth="1"/>
    <col min="9481" max="9481" width="35.109375" style="85" customWidth="1"/>
    <col min="9482" max="9482" width="32.88671875" style="85" customWidth="1"/>
    <col min="9483" max="9483" width="17.44140625" style="85" customWidth="1"/>
    <col min="9484" max="9484" width="11.88671875" style="85" customWidth="1"/>
    <col min="9485" max="9485" width="12" style="85" customWidth="1"/>
    <col min="9486" max="9486" width="17.44140625" style="85" customWidth="1"/>
    <col min="9487" max="9488" width="11.88671875" style="85" customWidth="1"/>
    <col min="9489" max="9489" width="12" style="85" customWidth="1"/>
    <col min="9490" max="9491" width="11.88671875" style="85" customWidth="1"/>
    <col min="9492" max="9492" width="12.5546875" style="85" customWidth="1"/>
    <col min="9493" max="9493" width="11.88671875" style="85" customWidth="1"/>
    <col min="9494" max="9494" width="12.5546875" style="85" customWidth="1"/>
    <col min="9495" max="9496" width="12.6640625" style="85" customWidth="1"/>
    <col min="9497" max="9497" width="31.6640625" style="85" customWidth="1"/>
    <col min="9498" max="9498" width="36.44140625" style="85" customWidth="1"/>
    <col min="9499" max="9499" width="33.5546875" style="85" customWidth="1"/>
    <col min="9500" max="9500" width="39.33203125" style="85" customWidth="1"/>
    <col min="9501" max="9501" width="35.6640625" style="85" customWidth="1"/>
    <col min="9502" max="9502" width="35.88671875" style="85" customWidth="1"/>
    <col min="9503" max="9503" width="34" style="85" customWidth="1"/>
    <col min="9504" max="9504" width="12.6640625" style="85" customWidth="1"/>
    <col min="9505" max="9505" width="31.6640625" style="85" bestFit="1" customWidth="1"/>
    <col min="9506" max="9506" width="36.44140625" style="85" bestFit="1" customWidth="1"/>
    <col min="9507" max="9507" width="33.5546875" style="85" bestFit="1" customWidth="1"/>
    <col min="9508" max="9508" width="39.33203125" style="85" bestFit="1" customWidth="1"/>
    <col min="9509" max="9509" width="35.6640625" style="85" bestFit="1" customWidth="1"/>
    <col min="9510" max="9510" width="35.88671875" style="85" bestFit="1" customWidth="1"/>
    <col min="9511" max="9511" width="34" style="85" bestFit="1" customWidth="1"/>
    <col min="9512" max="9512" width="12.6640625" style="85" customWidth="1"/>
    <col min="9513" max="9513" width="31.6640625" style="85" bestFit="1" customWidth="1"/>
    <col min="9514" max="9514" width="36.44140625" style="85" bestFit="1" customWidth="1"/>
    <col min="9515" max="9515" width="33.5546875" style="85" bestFit="1" customWidth="1"/>
    <col min="9516" max="9516" width="39.33203125" style="85" bestFit="1" customWidth="1"/>
    <col min="9517" max="9517" width="35.6640625" style="85" bestFit="1" customWidth="1"/>
    <col min="9518" max="9518" width="35.88671875" style="85" bestFit="1" customWidth="1"/>
    <col min="9519" max="9519" width="34" style="85" bestFit="1" customWidth="1"/>
    <col min="9520" max="9520" width="12.6640625" style="85" customWidth="1"/>
    <col min="9521" max="9521" width="13.5546875" style="85" customWidth="1"/>
    <col min="9522" max="9522" width="31.6640625" style="85" bestFit="1" customWidth="1"/>
    <col min="9523" max="9523" width="36.44140625" style="85" bestFit="1" customWidth="1"/>
    <col min="9524" max="9524" width="33.5546875" style="85" bestFit="1" customWidth="1"/>
    <col min="9525" max="9525" width="39.33203125" style="85" bestFit="1" customWidth="1"/>
    <col min="9526" max="9526" width="35.6640625" style="85" bestFit="1" customWidth="1"/>
    <col min="9527" max="9527" width="35.88671875" style="85" bestFit="1" customWidth="1"/>
    <col min="9528" max="9528" width="34" style="85" bestFit="1" customWidth="1"/>
    <col min="9529" max="9529" width="12.6640625" style="85" customWidth="1"/>
    <col min="9530" max="9530" width="31.6640625" style="85" bestFit="1" customWidth="1"/>
    <col min="9531" max="9531" width="36.44140625" style="85" bestFit="1" customWidth="1"/>
    <col min="9532" max="9532" width="33.5546875" style="85" bestFit="1" customWidth="1"/>
    <col min="9533" max="9533" width="39.33203125" style="85" bestFit="1" customWidth="1"/>
    <col min="9534" max="9534" width="35.6640625" style="85" bestFit="1" customWidth="1"/>
    <col min="9535" max="9535" width="35.88671875" style="85" bestFit="1" customWidth="1"/>
    <col min="9536" max="9536" width="34" style="85" bestFit="1" customWidth="1"/>
    <col min="9537" max="9537" width="12.6640625" style="85" customWidth="1"/>
    <col min="9538" max="9538" width="31.6640625" style="85" bestFit="1" customWidth="1"/>
    <col min="9539" max="9539" width="36.44140625" style="85" bestFit="1" customWidth="1"/>
    <col min="9540" max="9540" width="33.5546875" style="85" bestFit="1" customWidth="1"/>
    <col min="9541" max="9541" width="39.33203125" style="85" bestFit="1" customWidth="1"/>
    <col min="9542" max="9542" width="35.6640625" style="85" bestFit="1" customWidth="1"/>
    <col min="9543" max="9543" width="35.88671875" style="85" bestFit="1" customWidth="1"/>
    <col min="9544" max="9544" width="34" style="85" bestFit="1" customWidth="1"/>
    <col min="9545" max="9546" width="12.6640625" style="85" customWidth="1"/>
    <col min="9547" max="9547" width="17" style="85" bestFit="1" customWidth="1"/>
    <col min="9548" max="9548" width="16.109375" style="85" bestFit="1" customWidth="1"/>
    <col min="9549" max="9550" width="16.44140625" style="85" bestFit="1" customWidth="1"/>
    <col min="9551" max="9551" width="20" style="85" bestFit="1" customWidth="1"/>
    <col min="9552" max="9552" width="20.109375" style="85" bestFit="1" customWidth="1"/>
    <col min="9553" max="9553" width="18.109375" style="85" bestFit="1" customWidth="1"/>
    <col min="9554" max="9554" width="18.33203125" style="85" bestFit="1" customWidth="1"/>
    <col min="9555" max="9555" width="18.109375" style="85" bestFit="1" customWidth="1"/>
    <col min="9556" max="9556" width="13" style="85" bestFit="1" customWidth="1"/>
    <col min="9557" max="9557" width="15.44140625" style="85" bestFit="1" customWidth="1"/>
    <col min="9558" max="9558" width="15.6640625" style="85" bestFit="1" customWidth="1"/>
    <col min="9559" max="9559" width="19.6640625" style="85" bestFit="1" customWidth="1"/>
    <col min="9560" max="9560" width="16.44140625" style="85" bestFit="1" customWidth="1"/>
    <col min="9561" max="9561" width="17.5546875" style="85" bestFit="1" customWidth="1"/>
    <col min="9562" max="9562" width="15.88671875" style="85" bestFit="1" customWidth="1"/>
    <col min="9563" max="9563" width="17" style="85" bestFit="1" customWidth="1"/>
    <col min="9564" max="9564" width="18.5546875" style="85" bestFit="1" customWidth="1"/>
    <col min="9565" max="9565" width="19.109375" style="85" bestFit="1" customWidth="1"/>
    <col min="9566" max="9566" width="17.44140625" style="85" bestFit="1" customWidth="1"/>
    <col min="9567" max="9567" width="19.44140625" style="85" bestFit="1" customWidth="1"/>
    <col min="9568" max="9568" width="20.109375" style="85" bestFit="1" customWidth="1"/>
    <col min="9569" max="9569" width="20.33203125" style="85" bestFit="1" customWidth="1"/>
    <col min="9570" max="9570" width="20.6640625" style="85" bestFit="1" customWidth="1"/>
    <col min="9571" max="9571" width="19.88671875" style="85" bestFit="1" customWidth="1"/>
    <col min="9572" max="9572" width="17.88671875" style="85" bestFit="1" customWidth="1"/>
    <col min="9573" max="9573" width="13.33203125" style="85" bestFit="1" customWidth="1"/>
    <col min="9574" max="9574" width="19.44140625" style="85" bestFit="1" customWidth="1"/>
    <col min="9575" max="9575" width="15.6640625" style="85" bestFit="1" customWidth="1"/>
    <col min="9576" max="9576" width="18.88671875" style="85" bestFit="1" customWidth="1"/>
    <col min="9577" max="9577" width="18.5546875" style="85" bestFit="1" customWidth="1"/>
    <col min="9578" max="9578" width="14.33203125" style="85" bestFit="1" customWidth="1"/>
    <col min="9579" max="9579" width="15.33203125" style="85" bestFit="1" customWidth="1"/>
    <col min="9580" max="9580" width="16.5546875" style="85" bestFit="1" customWidth="1"/>
    <col min="9581" max="9581" width="14.44140625" style="85" bestFit="1" customWidth="1"/>
    <col min="9582" max="9582" width="15.33203125" style="85" bestFit="1" customWidth="1"/>
    <col min="9583" max="9583" width="16.109375" style="85" bestFit="1" customWidth="1"/>
    <col min="9584" max="9584" width="16" style="85" bestFit="1" customWidth="1"/>
    <col min="9585" max="9585" width="15.33203125" style="85" bestFit="1" customWidth="1"/>
    <col min="9586" max="9586" width="14.109375" style="85" bestFit="1" customWidth="1"/>
    <col min="9587" max="9587" width="18.33203125" style="85" bestFit="1" customWidth="1"/>
    <col min="9588" max="9588" width="14.44140625" style="85" bestFit="1" customWidth="1"/>
    <col min="9589" max="9589" width="14" style="85" bestFit="1" customWidth="1"/>
    <col min="9590" max="9590" width="15.33203125" style="85" bestFit="1" customWidth="1"/>
    <col min="9591" max="9591" width="17.44140625" style="85" bestFit="1" customWidth="1"/>
    <col min="9592" max="9592" width="18.109375" style="85" bestFit="1" customWidth="1"/>
    <col min="9593" max="9593" width="18.33203125" style="85" bestFit="1" customWidth="1"/>
    <col min="9594" max="9594" width="17.6640625" style="85" bestFit="1" customWidth="1"/>
    <col min="9595" max="9595" width="17" style="85" bestFit="1" customWidth="1"/>
    <col min="9596" max="9596" width="15.6640625" style="85" bestFit="1" customWidth="1"/>
    <col min="9597" max="9597" width="12.88671875" style="85" bestFit="1" customWidth="1"/>
    <col min="9598" max="9598" width="14.109375" style="85" bestFit="1" customWidth="1"/>
    <col min="9599" max="9599" width="15.44140625" style="85" bestFit="1" customWidth="1"/>
    <col min="9600" max="9600" width="16.44140625" style="85" bestFit="1" customWidth="1"/>
    <col min="9601" max="9601" width="18.88671875" style="85" bestFit="1" customWidth="1"/>
    <col min="9602" max="9602" width="15" style="85" bestFit="1" customWidth="1"/>
    <col min="9603" max="9603" width="19.44140625" style="85" bestFit="1" customWidth="1"/>
    <col min="9604" max="9604" width="20.109375" style="85" bestFit="1" customWidth="1"/>
    <col min="9605" max="9605" width="17.6640625" style="85" bestFit="1" customWidth="1"/>
    <col min="9606" max="9606" width="13.44140625" style="85" bestFit="1" customWidth="1"/>
    <col min="9607" max="9607" width="15.5546875" style="85" bestFit="1" customWidth="1"/>
    <col min="9608" max="9608" width="16.88671875" style="85" bestFit="1" customWidth="1"/>
    <col min="9609" max="9609" width="15.5546875" style="85" bestFit="1" customWidth="1"/>
    <col min="9610" max="9610" width="16.44140625" style="85" bestFit="1" customWidth="1"/>
    <col min="9611" max="9611" width="18.88671875" style="85" bestFit="1" customWidth="1"/>
    <col min="9612" max="9613" width="13.44140625" style="85" bestFit="1" customWidth="1"/>
    <col min="9614" max="9614" width="16.109375" style="85" bestFit="1" customWidth="1"/>
    <col min="9615" max="9616" width="13.44140625" style="85" bestFit="1" customWidth="1"/>
    <col min="9617" max="9617" width="17.109375" style="85" bestFit="1" customWidth="1"/>
    <col min="9618" max="9618" width="14" style="85" bestFit="1" customWidth="1"/>
    <col min="9619" max="9619" width="17.5546875" style="85" bestFit="1" customWidth="1"/>
    <col min="9620" max="9620" width="14.33203125" style="85" bestFit="1" customWidth="1"/>
    <col min="9621" max="9621" width="17.5546875" style="85" bestFit="1" customWidth="1"/>
    <col min="9622" max="9622" width="17.44140625" style="85" bestFit="1" customWidth="1"/>
    <col min="9623" max="9623" width="19.33203125" style="85" bestFit="1" customWidth="1"/>
    <col min="9624" max="9624" width="14.33203125" style="85" bestFit="1" customWidth="1"/>
    <col min="9625" max="9625" width="18" style="85" bestFit="1" customWidth="1"/>
    <col min="9626" max="9626" width="17.88671875" style="85" bestFit="1" customWidth="1"/>
    <col min="9627" max="9627" width="18.6640625" style="85" bestFit="1" customWidth="1"/>
    <col min="9628" max="9628" width="15.109375" style="85" bestFit="1" customWidth="1"/>
    <col min="9629" max="9629" width="19.5546875" style="85" bestFit="1" customWidth="1"/>
    <col min="9630" max="9630" width="19.109375" style="85" bestFit="1" customWidth="1"/>
    <col min="9631" max="9631" width="19" style="85" bestFit="1" customWidth="1"/>
    <col min="9632" max="9632" width="14.6640625" style="85" bestFit="1" customWidth="1"/>
    <col min="9633" max="9633" width="15" style="85" bestFit="1" customWidth="1"/>
    <col min="9634" max="9634" width="15.6640625" style="85" bestFit="1" customWidth="1"/>
    <col min="9635" max="9635" width="13" style="85" bestFit="1" customWidth="1"/>
    <col min="9636" max="9636" width="17" style="85" bestFit="1" customWidth="1"/>
    <col min="9637" max="9637" width="15.5546875" style="85" bestFit="1" customWidth="1"/>
    <col min="9638" max="9638" width="13" style="85" bestFit="1" customWidth="1"/>
    <col min="9639" max="9639" width="13.44140625" style="85" bestFit="1" customWidth="1"/>
    <col min="9640" max="9640" width="13.33203125" style="85" bestFit="1" customWidth="1"/>
    <col min="9641" max="9641" width="13.44140625" style="85" bestFit="1" customWidth="1"/>
    <col min="9642" max="9642" width="15.5546875" style="85" bestFit="1" customWidth="1"/>
    <col min="9643" max="9643" width="13" style="85" bestFit="1" customWidth="1"/>
    <col min="9644" max="9644" width="13.44140625" style="85" bestFit="1" customWidth="1"/>
    <col min="9645" max="9645" width="13" style="85" bestFit="1" customWidth="1"/>
    <col min="9646" max="9646" width="16.109375" style="85" bestFit="1" customWidth="1"/>
    <col min="9647" max="9647" width="17.44140625" style="85" bestFit="1" customWidth="1"/>
    <col min="9648" max="9648" width="16" style="85" bestFit="1" customWidth="1"/>
    <col min="9649" max="9649" width="13.88671875" style="85" bestFit="1" customWidth="1"/>
    <col min="9650" max="9650" width="16.33203125" style="85" bestFit="1" customWidth="1"/>
    <col min="9651" max="9651" width="14.33203125" style="85" bestFit="1" customWidth="1"/>
    <col min="9652" max="9652" width="17.88671875" style="85" bestFit="1" customWidth="1"/>
    <col min="9653" max="9653" width="15.5546875" style="85" bestFit="1" customWidth="1"/>
    <col min="9654" max="9654" width="18.6640625" style="85" bestFit="1" customWidth="1"/>
    <col min="9655" max="9655" width="16" style="85" bestFit="1" customWidth="1"/>
    <col min="9656" max="9656" width="16.109375" style="85" bestFit="1" customWidth="1"/>
    <col min="9657" max="9657" width="15" style="85" bestFit="1" customWidth="1"/>
    <col min="9658" max="9658" width="18.33203125" style="85" bestFit="1" customWidth="1"/>
    <col min="9659" max="9659" width="16.88671875" style="85" bestFit="1" customWidth="1"/>
    <col min="9660" max="9660" width="14.109375" style="85" bestFit="1" customWidth="1"/>
    <col min="9661" max="9661" width="14.6640625" style="85" bestFit="1" customWidth="1"/>
    <col min="9662" max="9662" width="14.33203125" style="85" bestFit="1" customWidth="1"/>
    <col min="9663" max="9663" width="13.44140625" style="85" bestFit="1" customWidth="1"/>
    <col min="9664" max="9664" width="18" style="85" bestFit="1" customWidth="1"/>
    <col min="9665" max="9665" width="14.5546875" style="85" bestFit="1" customWidth="1"/>
    <col min="9666" max="9666" width="13.44140625" style="85" bestFit="1" customWidth="1"/>
    <col min="9667" max="9667" width="17.44140625" style="85" bestFit="1" customWidth="1"/>
    <col min="9668" max="9668" width="18.109375" style="85" bestFit="1" customWidth="1"/>
    <col min="9669" max="9670" width="13" style="85" bestFit="1" customWidth="1"/>
    <col min="9671" max="9671" width="15.5546875" style="85" bestFit="1" customWidth="1"/>
    <col min="9672" max="9672" width="13" style="85" bestFit="1" customWidth="1"/>
    <col min="9673" max="9673" width="13.44140625" style="85" bestFit="1" customWidth="1"/>
    <col min="9674" max="9674" width="15.109375" style="85" bestFit="1" customWidth="1"/>
    <col min="9675" max="9675" width="13" style="85" bestFit="1" customWidth="1"/>
    <col min="9676" max="9676" width="15.44140625" style="85" bestFit="1" customWidth="1"/>
    <col min="9677" max="9677" width="15" style="85" bestFit="1" customWidth="1"/>
    <col min="9678" max="9678" width="14.33203125" style="85" bestFit="1" customWidth="1"/>
    <col min="9679" max="9681" width="13" style="85" bestFit="1" customWidth="1"/>
    <col min="9682" max="9682" width="15.109375" style="85" bestFit="1" customWidth="1"/>
    <col min="9683" max="9683" width="13" style="85" bestFit="1" customWidth="1"/>
    <col min="9684" max="9684" width="14.5546875" style="85" bestFit="1" customWidth="1"/>
    <col min="9685" max="9685" width="17.33203125" style="85" bestFit="1" customWidth="1"/>
    <col min="9686" max="9686" width="13.88671875" style="85" bestFit="1" customWidth="1"/>
    <col min="9687" max="9687" width="13" style="85" bestFit="1" customWidth="1"/>
    <col min="9688" max="9688" width="15.6640625" style="85" bestFit="1" customWidth="1"/>
    <col min="9689" max="9689" width="13" style="85" bestFit="1" customWidth="1"/>
    <col min="9690" max="9690" width="14.5546875" style="85" bestFit="1" customWidth="1"/>
    <col min="9691" max="9691" width="17.33203125" style="85" bestFit="1" customWidth="1"/>
    <col min="9692" max="9692" width="17.109375" style="85" bestFit="1" customWidth="1"/>
    <col min="9693" max="9693" width="18" style="85" bestFit="1" customWidth="1"/>
    <col min="9694" max="9695" width="14.5546875" style="85" bestFit="1" customWidth="1"/>
    <col min="9696" max="9696" width="13" style="85" bestFit="1" customWidth="1"/>
    <col min="9697" max="9697" width="14.33203125" style="85" bestFit="1" customWidth="1"/>
    <col min="9698" max="9698" width="16.5546875" style="85" bestFit="1" customWidth="1"/>
    <col min="9699" max="9700" width="13" style="85" bestFit="1" customWidth="1"/>
    <col min="9701" max="9701" width="17.88671875" style="85" bestFit="1" customWidth="1"/>
    <col min="9702" max="9702" width="15.6640625" style="85" bestFit="1" customWidth="1"/>
    <col min="9703" max="9703" width="14.109375" style="85" bestFit="1" customWidth="1"/>
    <col min="9704" max="9704" width="15.109375" style="85" bestFit="1" customWidth="1"/>
    <col min="9705" max="9705" width="18.109375" style="85" bestFit="1" customWidth="1"/>
    <col min="9706" max="9706" width="16.88671875" style="85" bestFit="1" customWidth="1"/>
    <col min="9707" max="9707" width="13" style="85" bestFit="1" customWidth="1"/>
    <col min="9708" max="9708" width="17.6640625" style="85" bestFit="1" customWidth="1"/>
    <col min="9709" max="9709" width="12.5546875" style="85" bestFit="1" customWidth="1"/>
    <col min="9710" max="9710" width="18.88671875" style="85" bestFit="1" customWidth="1"/>
    <col min="9711" max="9711" width="19.109375" style="85" bestFit="1" customWidth="1"/>
    <col min="9712" max="9712" width="18.5546875" style="85" bestFit="1" customWidth="1"/>
    <col min="9713" max="9713" width="15.88671875" style="85" bestFit="1" customWidth="1"/>
    <col min="9714" max="9714" width="18.33203125" style="85" bestFit="1" customWidth="1"/>
    <col min="9715" max="9715" width="17" style="85" bestFit="1" customWidth="1"/>
    <col min="9716" max="9716" width="18" style="85" bestFit="1" customWidth="1"/>
    <col min="9717" max="9717" width="13" style="85" bestFit="1" customWidth="1"/>
    <col min="9718" max="9718" width="13.33203125" style="85" bestFit="1" customWidth="1"/>
    <col min="9719" max="9719" width="16" style="85" bestFit="1" customWidth="1"/>
    <col min="9720" max="9721" width="18.33203125" style="85" bestFit="1" customWidth="1"/>
    <col min="9722" max="9722" width="18.5546875" style="85" bestFit="1" customWidth="1"/>
    <col min="9723" max="9723" width="13.44140625" style="85" bestFit="1" customWidth="1"/>
    <col min="9724" max="9724" width="17.44140625" style="85" bestFit="1" customWidth="1"/>
    <col min="9725" max="9725" width="18" style="85" bestFit="1" customWidth="1"/>
    <col min="9726" max="9726" width="19.109375" style="85" bestFit="1" customWidth="1"/>
    <col min="9727" max="9727" width="17.33203125" style="85" bestFit="1" customWidth="1"/>
    <col min="9728" max="9728" width="14.6640625" style="85"/>
    <col min="9729" max="9729" width="2.6640625" style="85" customWidth="1"/>
    <col min="9730" max="9730" width="1.109375" style="85" customWidth="1"/>
    <col min="9731" max="9731" width="24.44140625" style="85" customWidth="1"/>
    <col min="9732" max="9732" width="13.109375" style="85" customWidth="1"/>
    <col min="9733" max="9733" width="7.5546875" style="85" customWidth="1"/>
    <col min="9734" max="9734" width="16.44140625" style="85" customWidth="1"/>
    <col min="9735" max="9735" width="39.33203125" style="85" customWidth="1"/>
    <col min="9736" max="9736" width="19.109375" style="85" customWidth="1"/>
    <col min="9737" max="9737" width="35.109375" style="85" customWidth="1"/>
    <col min="9738" max="9738" width="32.88671875" style="85" customWidth="1"/>
    <col min="9739" max="9739" width="17.44140625" style="85" customWidth="1"/>
    <col min="9740" max="9740" width="11.88671875" style="85" customWidth="1"/>
    <col min="9741" max="9741" width="12" style="85" customWidth="1"/>
    <col min="9742" max="9742" width="17.44140625" style="85" customWidth="1"/>
    <col min="9743" max="9744" width="11.88671875" style="85" customWidth="1"/>
    <col min="9745" max="9745" width="12" style="85" customWidth="1"/>
    <col min="9746" max="9747" width="11.88671875" style="85" customWidth="1"/>
    <col min="9748" max="9748" width="12.5546875" style="85" customWidth="1"/>
    <col min="9749" max="9749" width="11.88671875" style="85" customWidth="1"/>
    <col min="9750" max="9750" width="12.5546875" style="85" customWidth="1"/>
    <col min="9751" max="9752" width="12.6640625" style="85" customWidth="1"/>
    <col min="9753" max="9753" width="31.6640625" style="85" customWidth="1"/>
    <col min="9754" max="9754" width="36.44140625" style="85" customWidth="1"/>
    <col min="9755" max="9755" width="33.5546875" style="85" customWidth="1"/>
    <col min="9756" max="9756" width="39.33203125" style="85" customWidth="1"/>
    <col min="9757" max="9757" width="35.6640625" style="85" customWidth="1"/>
    <col min="9758" max="9758" width="35.88671875" style="85" customWidth="1"/>
    <col min="9759" max="9759" width="34" style="85" customWidth="1"/>
    <col min="9760" max="9760" width="12.6640625" style="85" customWidth="1"/>
    <col min="9761" max="9761" width="31.6640625" style="85" bestFit="1" customWidth="1"/>
    <col min="9762" max="9762" width="36.44140625" style="85" bestFit="1" customWidth="1"/>
    <col min="9763" max="9763" width="33.5546875" style="85" bestFit="1" customWidth="1"/>
    <col min="9764" max="9764" width="39.33203125" style="85" bestFit="1" customWidth="1"/>
    <col min="9765" max="9765" width="35.6640625" style="85" bestFit="1" customWidth="1"/>
    <col min="9766" max="9766" width="35.88671875" style="85" bestFit="1" customWidth="1"/>
    <col min="9767" max="9767" width="34" style="85" bestFit="1" customWidth="1"/>
    <col min="9768" max="9768" width="12.6640625" style="85" customWidth="1"/>
    <col min="9769" max="9769" width="31.6640625" style="85" bestFit="1" customWidth="1"/>
    <col min="9770" max="9770" width="36.44140625" style="85" bestFit="1" customWidth="1"/>
    <col min="9771" max="9771" width="33.5546875" style="85" bestFit="1" customWidth="1"/>
    <col min="9772" max="9772" width="39.33203125" style="85" bestFit="1" customWidth="1"/>
    <col min="9773" max="9773" width="35.6640625" style="85" bestFit="1" customWidth="1"/>
    <col min="9774" max="9774" width="35.88671875" style="85" bestFit="1" customWidth="1"/>
    <col min="9775" max="9775" width="34" style="85" bestFit="1" customWidth="1"/>
    <col min="9776" max="9776" width="12.6640625" style="85" customWidth="1"/>
    <col min="9777" max="9777" width="13.5546875" style="85" customWidth="1"/>
    <col min="9778" max="9778" width="31.6640625" style="85" bestFit="1" customWidth="1"/>
    <col min="9779" max="9779" width="36.44140625" style="85" bestFit="1" customWidth="1"/>
    <col min="9780" max="9780" width="33.5546875" style="85" bestFit="1" customWidth="1"/>
    <col min="9781" max="9781" width="39.33203125" style="85" bestFit="1" customWidth="1"/>
    <col min="9782" max="9782" width="35.6640625" style="85" bestFit="1" customWidth="1"/>
    <col min="9783" max="9783" width="35.88671875" style="85" bestFit="1" customWidth="1"/>
    <col min="9784" max="9784" width="34" style="85" bestFit="1" customWidth="1"/>
    <col min="9785" max="9785" width="12.6640625" style="85" customWidth="1"/>
    <col min="9786" max="9786" width="31.6640625" style="85" bestFit="1" customWidth="1"/>
    <col min="9787" max="9787" width="36.44140625" style="85" bestFit="1" customWidth="1"/>
    <col min="9788" max="9788" width="33.5546875" style="85" bestFit="1" customWidth="1"/>
    <col min="9789" max="9789" width="39.33203125" style="85" bestFit="1" customWidth="1"/>
    <col min="9790" max="9790" width="35.6640625" style="85" bestFit="1" customWidth="1"/>
    <col min="9791" max="9791" width="35.88671875" style="85" bestFit="1" customWidth="1"/>
    <col min="9792" max="9792" width="34" style="85" bestFit="1" customWidth="1"/>
    <col min="9793" max="9793" width="12.6640625" style="85" customWidth="1"/>
    <col min="9794" max="9794" width="31.6640625" style="85" bestFit="1" customWidth="1"/>
    <col min="9795" max="9795" width="36.44140625" style="85" bestFit="1" customWidth="1"/>
    <col min="9796" max="9796" width="33.5546875" style="85" bestFit="1" customWidth="1"/>
    <col min="9797" max="9797" width="39.33203125" style="85" bestFit="1" customWidth="1"/>
    <col min="9798" max="9798" width="35.6640625" style="85" bestFit="1" customWidth="1"/>
    <col min="9799" max="9799" width="35.88671875" style="85" bestFit="1" customWidth="1"/>
    <col min="9800" max="9800" width="34" style="85" bestFit="1" customWidth="1"/>
    <col min="9801" max="9802" width="12.6640625" style="85" customWidth="1"/>
    <col min="9803" max="9803" width="17" style="85" bestFit="1" customWidth="1"/>
    <col min="9804" max="9804" width="16.109375" style="85" bestFit="1" customWidth="1"/>
    <col min="9805" max="9806" width="16.44140625" style="85" bestFit="1" customWidth="1"/>
    <col min="9807" max="9807" width="20" style="85" bestFit="1" customWidth="1"/>
    <col min="9808" max="9808" width="20.109375" style="85" bestFit="1" customWidth="1"/>
    <col min="9809" max="9809" width="18.109375" style="85" bestFit="1" customWidth="1"/>
    <col min="9810" max="9810" width="18.33203125" style="85" bestFit="1" customWidth="1"/>
    <col min="9811" max="9811" width="18.109375" style="85" bestFit="1" customWidth="1"/>
    <col min="9812" max="9812" width="13" style="85" bestFit="1" customWidth="1"/>
    <col min="9813" max="9813" width="15.44140625" style="85" bestFit="1" customWidth="1"/>
    <col min="9814" max="9814" width="15.6640625" style="85" bestFit="1" customWidth="1"/>
    <col min="9815" max="9815" width="19.6640625" style="85" bestFit="1" customWidth="1"/>
    <col min="9816" max="9816" width="16.44140625" style="85" bestFit="1" customWidth="1"/>
    <col min="9817" max="9817" width="17.5546875" style="85" bestFit="1" customWidth="1"/>
    <col min="9818" max="9818" width="15.88671875" style="85" bestFit="1" customWidth="1"/>
    <col min="9819" max="9819" width="17" style="85" bestFit="1" customWidth="1"/>
    <col min="9820" max="9820" width="18.5546875" style="85" bestFit="1" customWidth="1"/>
    <col min="9821" max="9821" width="19.109375" style="85" bestFit="1" customWidth="1"/>
    <col min="9822" max="9822" width="17.44140625" style="85" bestFit="1" customWidth="1"/>
    <col min="9823" max="9823" width="19.44140625" style="85" bestFit="1" customWidth="1"/>
    <col min="9824" max="9824" width="20.109375" style="85" bestFit="1" customWidth="1"/>
    <col min="9825" max="9825" width="20.33203125" style="85" bestFit="1" customWidth="1"/>
    <col min="9826" max="9826" width="20.6640625" style="85" bestFit="1" customWidth="1"/>
    <col min="9827" max="9827" width="19.88671875" style="85" bestFit="1" customWidth="1"/>
    <col min="9828" max="9828" width="17.88671875" style="85" bestFit="1" customWidth="1"/>
    <col min="9829" max="9829" width="13.33203125" style="85" bestFit="1" customWidth="1"/>
    <col min="9830" max="9830" width="19.44140625" style="85" bestFit="1" customWidth="1"/>
    <col min="9831" max="9831" width="15.6640625" style="85" bestFit="1" customWidth="1"/>
    <col min="9832" max="9832" width="18.88671875" style="85" bestFit="1" customWidth="1"/>
    <col min="9833" max="9833" width="18.5546875" style="85" bestFit="1" customWidth="1"/>
    <col min="9834" max="9834" width="14.33203125" style="85" bestFit="1" customWidth="1"/>
    <col min="9835" max="9835" width="15.33203125" style="85" bestFit="1" customWidth="1"/>
    <col min="9836" max="9836" width="16.5546875" style="85" bestFit="1" customWidth="1"/>
    <col min="9837" max="9837" width="14.44140625" style="85" bestFit="1" customWidth="1"/>
    <col min="9838" max="9838" width="15.33203125" style="85" bestFit="1" customWidth="1"/>
    <col min="9839" max="9839" width="16.109375" style="85" bestFit="1" customWidth="1"/>
    <col min="9840" max="9840" width="16" style="85" bestFit="1" customWidth="1"/>
    <col min="9841" max="9841" width="15.33203125" style="85" bestFit="1" customWidth="1"/>
    <col min="9842" max="9842" width="14.109375" style="85" bestFit="1" customWidth="1"/>
    <col min="9843" max="9843" width="18.33203125" style="85" bestFit="1" customWidth="1"/>
    <col min="9844" max="9844" width="14.44140625" style="85" bestFit="1" customWidth="1"/>
    <col min="9845" max="9845" width="14" style="85" bestFit="1" customWidth="1"/>
    <col min="9846" max="9846" width="15.33203125" style="85" bestFit="1" customWidth="1"/>
    <col min="9847" max="9847" width="17.44140625" style="85" bestFit="1" customWidth="1"/>
    <col min="9848" max="9848" width="18.109375" style="85" bestFit="1" customWidth="1"/>
    <col min="9849" max="9849" width="18.33203125" style="85" bestFit="1" customWidth="1"/>
    <col min="9850" max="9850" width="17.6640625" style="85" bestFit="1" customWidth="1"/>
    <col min="9851" max="9851" width="17" style="85" bestFit="1" customWidth="1"/>
    <col min="9852" max="9852" width="15.6640625" style="85" bestFit="1" customWidth="1"/>
    <col min="9853" max="9853" width="12.88671875" style="85" bestFit="1" customWidth="1"/>
    <col min="9854" max="9854" width="14.109375" style="85" bestFit="1" customWidth="1"/>
    <col min="9855" max="9855" width="15.44140625" style="85" bestFit="1" customWidth="1"/>
    <col min="9856" max="9856" width="16.44140625" style="85" bestFit="1" customWidth="1"/>
    <col min="9857" max="9857" width="18.88671875" style="85" bestFit="1" customWidth="1"/>
    <col min="9858" max="9858" width="15" style="85" bestFit="1" customWidth="1"/>
    <col min="9859" max="9859" width="19.44140625" style="85" bestFit="1" customWidth="1"/>
    <col min="9860" max="9860" width="20.109375" style="85" bestFit="1" customWidth="1"/>
    <col min="9861" max="9861" width="17.6640625" style="85" bestFit="1" customWidth="1"/>
    <col min="9862" max="9862" width="13.44140625" style="85" bestFit="1" customWidth="1"/>
    <col min="9863" max="9863" width="15.5546875" style="85" bestFit="1" customWidth="1"/>
    <col min="9864" max="9864" width="16.88671875" style="85" bestFit="1" customWidth="1"/>
    <col min="9865" max="9865" width="15.5546875" style="85" bestFit="1" customWidth="1"/>
    <col min="9866" max="9866" width="16.44140625" style="85" bestFit="1" customWidth="1"/>
    <col min="9867" max="9867" width="18.88671875" style="85" bestFit="1" customWidth="1"/>
    <col min="9868" max="9869" width="13.44140625" style="85" bestFit="1" customWidth="1"/>
    <col min="9870" max="9870" width="16.109375" style="85" bestFit="1" customWidth="1"/>
    <col min="9871" max="9872" width="13.44140625" style="85" bestFit="1" customWidth="1"/>
    <col min="9873" max="9873" width="17.109375" style="85" bestFit="1" customWidth="1"/>
    <col min="9874" max="9874" width="14" style="85" bestFit="1" customWidth="1"/>
    <col min="9875" max="9875" width="17.5546875" style="85" bestFit="1" customWidth="1"/>
    <col min="9876" max="9876" width="14.33203125" style="85" bestFit="1" customWidth="1"/>
    <col min="9877" max="9877" width="17.5546875" style="85" bestFit="1" customWidth="1"/>
    <col min="9878" max="9878" width="17.44140625" style="85" bestFit="1" customWidth="1"/>
    <col min="9879" max="9879" width="19.33203125" style="85" bestFit="1" customWidth="1"/>
    <col min="9880" max="9880" width="14.33203125" style="85" bestFit="1" customWidth="1"/>
    <col min="9881" max="9881" width="18" style="85" bestFit="1" customWidth="1"/>
    <col min="9882" max="9882" width="17.88671875" style="85" bestFit="1" customWidth="1"/>
    <col min="9883" max="9883" width="18.6640625" style="85" bestFit="1" customWidth="1"/>
    <col min="9884" max="9884" width="15.109375" style="85" bestFit="1" customWidth="1"/>
    <col min="9885" max="9885" width="19.5546875" style="85" bestFit="1" customWidth="1"/>
    <col min="9886" max="9886" width="19.109375" style="85" bestFit="1" customWidth="1"/>
    <col min="9887" max="9887" width="19" style="85" bestFit="1" customWidth="1"/>
    <col min="9888" max="9888" width="14.6640625" style="85" bestFit="1" customWidth="1"/>
    <col min="9889" max="9889" width="15" style="85" bestFit="1" customWidth="1"/>
    <col min="9890" max="9890" width="15.6640625" style="85" bestFit="1" customWidth="1"/>
    <col min="9891" max="9891" width="13" style="85" bestFit="1" customWidth="1"/>
    <col min="9892" max="9892" width="17" style="85" bestFit="1" customWidth="1"/>
    <col min="9893" max="9893" width="15.5546875" style="85" bestFit="1" customWidth="1"/>
    <col min="9894" max="9894" width="13" style="85" bestFit="1" customWidth="1"/>
    <col min="9895" max="9895" width="13.44140625" style="85" bestFit="1" customWidth="1"/>
    <col min="9896" max="9896" width="13.33203125" style="85" bestFit="1" customWidth="1"/>
    <col min="9897" max="9897" width="13.44140625" style="85" bestFit="1" customWidth="1"/>
    <col min="9898" max="9898" width="15.5546875" style="85" bestFit="1" customWidth="1"/>
    <col min="9899" max="9899" width="13" style="85" bestFit="1" customWidth="1"/>
    <col min="9900" max="9900" width="13.44140625" style="85" bestFit="1" customWidth="1"/>
    <col min="9901" max="9901" width="13" style="85" bestFit="1" customWidth="1"/>
    <col min="9902" max="9902" width="16.109375" style="85" bestFit="1" customWidth="1"/>
    <col min="9903" max="9903" width="17.44140625" style="85" bestFit="1" customWidth="1"/>
    <col min="9904" max="9904" width="16" style="85" bestFit="1" customWidth="1"/>
    <col min="9905" max="9905" width="13.88671875" style="85" bestFit="1" customWidth="1"/>
    <col min="9906" max="9906" width="16.33203125" style="85" bestFit="1" customWidth="1"/>
    <col min="9907" max="9907" width="14.33203125" style="85" bestFit="1" customWidth="1"/>
    <col min="9908" max="9908" width="17.88671875" style="85" bestFit="1" customWidth="1"/>
    <col min="9909" max="9909" width="15.5546875" style="85" bestFit="1" customWidth="1"/>
    <col min="9910" max="9910" width="18.6640625" style="85" bestFit="1" customWidth="1"/>
    <col min="9911" max="9911" width="16" style="85" bestFit="1" customWidth="1"/>
    <col min="9912" max="9912" width="16.109375" style="85" bestFit="1" customWidth="1"/>
    <col min="9913" max="9913" width="15" style="85" bestFit="1" customWidth="1"/>
    <col min="9914" max="9914" width="18.33203125" style="85" bestFit="1" customWidth="1"/>
    <col min="9915" max="9915" width="16.88671875" style="85" bestFit="1" customWidth="1"/>
    <col min="9916" max="9916" width="14.109375" style="85" bestFit="1" customWidth="1"/>
    <col min="9917" max="9917" width="14.6640625" style="85" bestFit="1" customWidth="1"/>
    <col min="9918" max="9918" width="14.33203125" style="85" bestFit="1" customWidth="1"/>
    <col min="9919" max="9919" width="13.44140625" style="85" bestFit="1" customWidth="1"/>
    <col min="9920" max="9920" width="18" style="85" bestFit="1" customWidth="1"/>
    <col min="9921" max="9921" width="14.5546875" style="85" bestFit="1" customWidth="1"/>
    <col min="9922" max="9922" width="13.44140625" style="85" bestFit="1" customWidth="1"/>
    <col min="9923" max="9923" width="17.44140625" style="85" bestFit="1" customWidth="1"/>
    <col min="9924" max="9924" width="18.109375" style="85" bestFit="1" customWidth="1"/>
    <col min="9925" max="9926" width="13" style="85" bestFit="1" customWidth="1"/>
    <col min="9927" max="9927" width="15.5546875" style="85" bestFit="1" customWidth="1"/>
    <col min="9928" max="9928" width="13" style="85" bestFit="1" customWidth="1"/>
    <col min="9929" max="9929" width="13.44140625" style="85" bestFit="1" customWidth="1"/>
    <col min="9930" max="9930" width="15.109375" style="85" bestFit="1" customWidth="1"/>
    <col min="9931" max="9931" width="13" style="85" bestFit="1" customWidth="1"/>
    <col min="9932" max="9932" width="15.44140625" style="85" bestFit="1" customWidth="1"/>
    <col min="9933" max="9933" width="15" style="85" bestFit="1" customWidth="1"/>
    <col min="9934" max="9934" width="14.33203125" style="85" bestFit="1" customWidth="1"/>
    <col min="9935" max="9937" width="13" style="85" bestFit="1" customWidth="1"/>
    <col min="9938" max="9938" width="15.109375" style="85" bestFit="1" customWidth="1"/>
    <col min="9939" max="9939" width="13" style="85" bestFit="1" customWidth="1"/>
    <col min="9940" max="9940" width="14.5546875" style="85" bestFit="1" customWidth="1"/>
    <col min="9941" max="9941" width="17.33203125" style="85" bestFit="1" customWidth="1"/>
    <col min="9942" max="9942" width="13.88671875" style="85" bestFit="1" customWidth="1"/>
    <col min="9943" max="9943" width="13" style="85" bestFit="1" customWidth="1"/>
    <col min="9944" max="9944" width="15.6640625" style="85" bestFit="1" customWidth="1"/>
    <col min="9945" max="9945" width="13" style="85" bestFit="1" customWidth="1"/>
    <col min="9946" max="9946" width="14.5546875" style="85" bestFit="1" customWidth="1"/>
    <col min="9947" max="9947" width="17.33203125" style="85" bestFit="1" customWidth="1"/>
    <col min="9948" max="9948" width="17.109375" style="85" bestFit="1" customWidth="1"/>
    <col min="9949" max="9949" width="18" style="85" bestFit="1" customWidth="1"/>
    <col min="9950" max="9951" width="14.5546875" style="85" bestFit="1" customWidth="1"/>
    <col min="9952" max="9952" width="13" style="85" bestFit="1" customWidth="1"/>
    <col min="9953" max="9953" width="14.33203125" style="85" bestFit="1" customWidth="1"/>
    <col min="9954" max="9954" width="16.5546875" style="85" bestFit="1" customWidth="1"/>
    <col min="9955" max="9956" width="13" style="85" bestFit="1" customWidth="1"/>
    <col min="9957" max="9957" width="17.88671875" style="85" bestFit="1" customWidth="1"/>
    <col min="9958" max="9958" width="15.6640625" style="85" bestFit="1" customWidth="1"/>
    <col min="9959" max="9959" width="14.109375" style="85" bestFit="1" customWidth="1"/>
    <col min="9960" max="9960" width="15.109375" style="85" bestFit="1" customWidth="1"/>
    <col min="9961" max="9961" width="18.109375" style="85" bestFit="1" customWidth="1"/>
    <col min="9962" max="9962" width="16.88671875" style="85" bestFit="1" customWidth="1"/>
    <col min="9963" max="9963" width="13" style="85" bestFit="1" customWidth="1"/>
    <col min="9964" max="9964" width="17.6640625" style="85" bestFit="1" customWidth="1"/>
    <col min="9965" max="9965" width="12.5546875" style="85" bestFit="1" customWidth="1"/>
    <col min="9966" max="9966" width="18.88671875" style="85" bestFit="1" customWidth="1"/>
    <col min="9967" max="9967" width="19.109375" style="85" bestFit="1" customWidth="1"/>
    <col min="9968" max="9968" width="18.5546875" style="85" bestFit="1" customWidth="1"/>
    <col min="9969" max="9969" width="15.88671875" style="85" bestFit="1" customWidth="1"/>
    <col min="9970" max="9970" width="18.33203125" style="85" bestFit="1" customWidth="1"/>
    <col min="9971" max="9971" width="17" style="85" bestFit="1" customWidth="1"/>
    <col min="9972" max="9972" width="18" style="85" bestFit="1" customWidth="1"/>
    <col min="9973" max="9973" width="13" style="85" bestFit="1" customWidth="1"/>
    <col min="9974" max="9974" width="13.33203125" style="85" bestFit="1" customWidth="1"/>
    <col min="9975" max="9975" width="16" style="85" bestFit="1" customWidth="1"/>
    <col min="9976" max="9977" width="18.33203125" style="85" bestFit="1" customWidth="1"/>
    <col min="9978" max="9978" width="18.5546875" style="85" bestFit="1" customWidth="1"/>
    <col min="9979" max="9979" width="13.44140625" style="85" bestFit="1" customWidth="1"/>
    <col min="9980" max="9980" width="17.44140625" style="85" bestFit="1" customWidth="1"/>
    <col min="9981" max="9981" width="18" style="85" bestFit="1" customWidth="1"/>
    <col min="9982" max="9982" width="19.109375" style="85" bestFit="1" customWidth="1"/>
    <col min="9983" max="9983" width="17.33203125" style="85" bestFit="1" customWidth="1"/>
    <col min="9984" max="9984" width="14.6640625" style="85"/>
    <col min="9985" max="9985" width="2.6640625" style="85" customWidth="1"/>
    <col min="9986" max="9986" width="1.109375" style="85" customWidth="1"/>
    <col min="9987" max="9987" width="24.44140625" style="85" customWidth="1"/>
    <col min="9988" max="9988" width="13.109375" style="85" customWidth="1"/>
    <col min="9989" max="9989" width="7.5546875" style="85" customWidth="1"/>
    <col min="9990" max="9990" width="16.44140625" style="85" customWidth="1"/>
    <col min="9991" max="9991" width="39.33203125" style="85" customWidth="1"/>
    <col min="9992" max="9992" width="19.109375" style="85" customWidth="1"/>
    <col min="9993" max="9993" width="35.109375" style="85" customWidth="1"/>
    <col min="9994" max="9994" width="32.88671875" style="85" customWidth="1"/>
    <col min="9995" max="9995" width="17.44140625" style="85" customWidth="1"/>
    <col min="9996" max="9996" width="11.88671875" style="85" customWidth="1"/>
    <col min="9997" max="9997" width="12" style="85" customWidth="1"/>
    <col min="9998" max="9998" width="17.44140625" style="85" customWidth="1"/>
    <col min="9999" max="10000" width="11.88671875" style="85" customWidth="1"/>
    <col min="10001" max="10001" width="12" style="85" customWidth="1"/>
    <col min="10002" max="10003" width="11.88671875" style="85" customWidth="1"/>
    <col min="10004" max="10004" width="12.5546875" style="85" customWidth="1"/>
    <col min="10005" max="10005" width="11.88671875" style="85" customWidth="1"/>
    <col min="10006" max="10006" width="12.5546875" style="85" customWidth="1"/>
    <col min="10007" max="10008" width="12.6640625" style="85" customWidth="1"/>
    <col min="10009" max="10009" width="31.6640625" style="85" customWidth="1"/>
    <col min="10010" max="10010" width="36.44140625" style="85" customWidth="1"/>
    <col min="10011" max="10011" width="33.5546875" style="85" customWidth="1"/>
    <col min="10012" max="10012" width="39.33203125" style="85" customWidth="1"/>
    <col min="10013" max="10013" width="35.6640625" style="85" customWidth="1"/>
    <col min="10014" max="10014" width="35.88671875" style="85" customWidth="1"/>
    <col min="10015" max="10015" width="34" style="85" customWidth="1"/>
    <col min="10016" max="10016" width="12.6640625" style="85" customWidth="1"/>
    <col min="10017" max="10017" width="31.6640625" style="85" bestFit="1" customWidth="1"/>
    <col min="10018" max="10018" width="36.44140625" style="85" bestFit="1" customWidth="1"/>
    <col min="10019" max="10019" width="33.5546875" style="85" bestFit="1" customWidth="1"/>
    <col min="10020" max="10020" width="39.33203125" style="85" bestFit="1" customWidth="1"/>
    <col min="10021" max="10021" width="35.6640625" style="85" bestFit="1" customWidth="1"/>
    <col min="10022" max="10022" width="35.88671875" style="85" bestFit="1" customWidth="1"/>
    <col min="10023" max="10023" width="34" style="85" bestFit="1" customWidth="1"/>
    <col min="10024" max="10024" width="12.6640625" style="85" customWidth="1"/>
    <col min="10025" max="10025" width="31.6640625" style="85" bestFit="1" customWidth="1"/>
    <col min="10026" max="10026" width="36.44140625" style="85" bestFit="1" customWidth="1"/>
    <col min="10027" max="10027" width="33.5546875" style="85" bestFit="1" customWidth="1"/>
    <col min="10028" max="10028" width="39.33203125" style="85" bestFit="1" customWidth="1"/>
    <col min="10029" max="10029" width="35.6640625" style="85" bestFit="1" customWidth="1"/>
    <col min="10030" max="10030" width="35.88671875" style="85" bestFit="1" customWidth="1"/>
    <col min="10031" max="10031" width="34" style="85" bestFit="1" customWidth="1"/>
    <col min="10032" max="10032" width="12.6640625" style="85" customWidth="1"/>
    <col min="10033" max="10033" width="13.5546875" style="85" customWidth="1"/>
    <col min="10034" max="10034" width="31.6640625" style="85" bestFit="1" customWidth="1"/>
    <col min="10035" max="10035" width="36.44140625" style="85" bestFit="1" customWidth="1"/>
    <col min="10036" max="10036" width="33.5546875" style="85" bestFit="1" customWidth="1"/>
    <col min="10037" max="10037" width="39.33203125" style="85" bestFit="1" customWidth="1"/>
    <col min="10038" max="10038" width="35.6640625" style="85" bestFit="1" customWidth="1"/>
    <col min="10039" max="10039" width="35.88671875" style="85" bestFit="1" customWidth="1"/>
    <col min="10040" max="10040" width="34" style="85" bestFit="1" customWidth="1"/>
    <col min="10041" max="10041" width="12.6640625" style="85" customWidth="1"/>
    <col min="10042" max="10042" width="31.6640625" style="85" bestFit="1" customWidth="1"/>
    <col min="10043" max="10043" width="36.44140625" style="85" bestFit="1" customWidth="1"/>
    <col min="10044" max="10044" width="33.5546875" style="85" bestFit="1" customWidth="1"/>
    <col min="10045" max="10045" width="39.33203125" style="85" bestFit="1" customWidth="1"/>
    <col min="10046" max="10046" width="35.6640625" style="85" bestFit="1" customWidth="1"/>
    <col min="10047" max="10047" width="35.88671875" style="85" bestFit="1" customWidth="1"/>
    <col min="10048" max="10048" width="34" style="85" bestFit="1" customWidth="1"/>
    <col min="10049" max="10049" width="12.6640625" style="85" customWidth="1"/>
    <col min="10050" max="10050" width="31.6640625" style="85" bestFit="1" customWidth="1"/>
    <col min="10051" max="10051" width="36.44140625" style="85" bestFit="1" customWidth="1"/>
    <col min="10052" max="10052" width="33.5546875" style="85" bestFit="1" customWidth="1"/>
    <col min="10053" max="10053" width="39.33203125" style="85" bestFit="1" customWidth="1"/>
    <col min="10054" max="10054" width="35.6640625" style="85" bestFit="1" customWidth="1"/>
    <col min="10055" max="10055" width="35.88671875" style="85" bestFit="1" customWidth="1"/>
    <col min="10056" max="10056" width="34" style="85" bestFit="1" customWidth="1"/>
    <col min="10057" max="10058" width="12.6640625" style="85" customWidth="1"/>
    <col min="10059" max="10059" width="17" style="85" bestFit="1" customWidth="1"/>
    <col min="10060" max="10060" width="16.109375" style="85" bestFit="1" customWidth="1"/>
    <col min="10061" max="10062" width="16.44140625" style="85" bestFit="1" customWidth="1"/>
    <col min="10063" max="10063" width="20" style="85" bestFit="1" customWidth="1"/>
    <col min="10064" max="10064" width="20.109375" style="85" bestFit="1" customWidth="1"/>
    <col min="10065" max="10065" width="18.109375" style="85" bestFit="1" customWidth="1"/>
    <col min="10066" max="10066" width="18.33203125" style="85" bestFit="1" customWidth="1"/>
    <col min="10067" max="10067" width="18.109375" style="85" bestFit="1" customWidth="1"/>
    <col min="10068" max="10068" width="13" style="85" bestFit="1" customWidth="1"/>
    <col min="10069" max="10069" width="15.44140625" style="85" bestFit="1" customWidth="1"/>
    <col min="10070" max="10070" width="15.6640625" style="85" bestFit="1" customWidth="1"/>
    <col min="10071" max="10071" width="19.6640625" style="85" bestFit="1" customWidth="1"/>
    <col min="10072" max="10072" width="16.44140625" style="85" bestFit="1" customWidth="1"/>
    <col min="10073" max="10073" width="17.5546875" style="85" bestFit="1" customWidth="1"/>
    <col min="10074" max="10074" width="15.88671875" style="85" bestFit="1" customWidth="1"/>
    <col min="10075" max="10075" width="17" style="85" bestFit="1" customWidth="1"/>
    <col min="10076" max="10076" width="18.5546875" style="85" bestFit="1" customWidth="1"/>
    <col min="10077" max="10077" width="19.109375" style="85" bestFit="1" customWidth="1"/>
    <col min="10078" max="10078" width="17.44140625" style="85" bestFit="1" customWidth="1"/>
    <col min="10079" max="10079" width="19.44140625" style="85" bestFit="1" customWidth="1"/>
    <col min="10080" max="10080" width="20.109375" style="85" bestFit="1" customWidth="1"/>
    <col min="10081" max="10081" width="20.33203125" style="85" bestFit="1" customWidth="1"/>
    <col min="10082" max="10082" width="20.6640625" style="85" bestFit="1" customWidth="1"/>
    <col min="10083" max="10083" width="19.88671875" style="85" bestFit="1" customWidth="1"/>
    <col min="10084" max="10084" width="17.88671875" style="85" bestFit="1" customWidth="1"/>
    <col min="10085" max="10085" width="13.33203125" style="85" bestFit="1" customWidth="1"/>
    <col min="10086" max="10086" width="19.44140625" style="85" bestFit="1" customWidth="1"/>
    <col min="10087" max="10087" width="15.6640625" style="85" bestFit="1" customWidth="1"/>
    <col min="10088" max="10088" width="18.88671875" style="85" bestFit="1" customWidth="1"/>
    <col min="10089" max="10089" width="18.5546875" style="85" bestFit="1" customWidth="1"/>
    <col min="10090" max="10090" width="14.33203125" style="85" bestFit="1" customWidth="1"/>
    <col min="10091" max="10091" width="15.33203125" style="85" bestFit="1" customWidth="1"/>
    <col min="10092" max="10092" width="16.5546875" style="85" bestFit="1" customWidth="1"/>
    <col min="10093" max="10093" width="14.44140625" style="85" bestFit="1" customWidth="1"/>
    <col min="10094" max="10094" width="15.33203125" style="85" bestFit="1" customWidth="1"/>
    <col min="10095" max="10095" width="16.109375" style="85" bestFit="1" customWidth="1"/>
    <col min="10096" max="10096" width="16" style="85" bestFit="1" customWidth="1"/>
    <col min="10097" max="10097" width="15.33203125" style="85" bestFit="1" customWidth="1"/>
    <col min="10098" max="10098" width="14.109375" style="85" bestFit="1" customWidth="1"/>
    <col min="10099" max="10099" width="18.33203125" style="85" bestFit="1" customWidth="1"/>
    <col min="10100" max="10100" width="14.44140625" style="85" bestFit="1" customWidth="1"/>
    <col min="10101" max="10101" width="14" style="85" bestFit="1" customWidth="1"/>
    <col min="10102" max="10102" width="15.33203125" style="85" bestFit="1" customWidth="1"/>
    <col min="10103" max="10103" width="17.44140625" style="85" bestFit="1" customWidth="1"/>
    <col min="10104" max="10104" width="18.109375" style="85" bestFit="1" customWidth="1"/>
    <col min="10105" max="10105" width="18.33203125" style="85" bestFit="1" customWidth="1"/>
    <col min="10106" max="10106" width="17.6640625" style="85" bestFit="1" customWidth="1"/>
    <col min="10107" max="10107" width="17" style="85" bestFit="1" customWidth="1"/>
    <col min="10108" max="10108" width="15.6640625" style="85" bestFit="1" customWidth="1"/>
    <col min="10109" max="10109" width="12.88671875" style="85" bestFit="1" customWidth="1"/>
    <col min="10110" max="10110" width="14.109375" style="85" bestFit="1" customWidth="1"/>
    <col min="10111" max="10111" width="15.44140625" style="85" bestFit="1" customWidth="1"/>
    <col min="10112" max="10112" width="16.44140625" style="85" bestFit="1" customWidth="1"/>
    <col min="10113" max="10113" width="18.88671875" style="85" bestFit="1" customWidth="1"/>
    <col min="10114" max="10114" width="15" style="85" bestFit="1" customWidth="1"/>
    <col min="10115" max="10115" width="19.44140625" style="85" bestFit="1" customWidth="1"/>
    <col min="10116" max="10116" width="20.109375" style="85" bestFit="1" customWidth="1"/>
    <col min="10117" max="10117" width="17.6640625" style="85" bestFit="1" customWidth="1"/>
    <col min="10118" max="10118" width="13.44140625" style="85" bestFit="1" customWidth="1"/>
    <col min="10119" max="10119" width="15.5546875" style="85" bestFit="1" customWidth="1"/>
    <col min="10120" max="10120" width="16.88671875" style="85" bestFit="1" customWidth="1"/>
    <col min="10121" max="10121" width="15.5546875" style="85" bestFit="1" customWidth="1"/>
    <col min="10122" max="10122" width="16.44140625" style="85" bestFit="1" customWidth="1"/>
    <col min="10123" max="10123" width="18.88671875" style="85" bestFit="1" customWidth="1"/>
    <col min="10124" max="10125" width="13.44140625" style="85" bestFit="1" customWidth="1"/>
    <col min="10126" max="10126" width="16.109375" style="85" bestFit="1" customWidth="1"/>
    <col min="10127" max="10128" width="13.44140625" style="85" bestFit="1" customWidth="1"/>
    <col min="10129" max="10129" width="17.109375" style="85" bestFit="1" customWidth="1"/>
    <col min="10130" max="10130" width="14" style="85" bestFit="1" customWidth="1"/>
    <col min="10131" max="10131" width="17.5546875" style="85" bestFit="1" customWidth="1"/>
    <col min="10132" max="10132" width="14.33203125" style="85" bestFit="1" customWidth="1"/>
    <col min="10133" max="10133" width="17.5546875" style="85" bestFit="1" customWidth="1"/>
    <col min="10134" max="10134" width="17.44140625" style="85" bestFit="1" customWidth="1"/>
    <col min="10135" max="10135" width="19.33203125" style="85" bestFit="1" customWidth="1"/>
    <col min="10136" max="10136" width="14.33203125" style="85" bestFit="1" customWidth="1"/>
    <col min="10137" max="10137" width="18" style="85" bestFit="1" customWidth="1"/>
    <col min="10138" max="10138" width="17.88671875" style="85" bestFit="1" customWidth="1"/>
    <col min="10139" max="10139" width="18.6640625" style="85" bestFit="1" customWidth="1"/>
    <col min="10140" max="10140" width="15.109375" style="85" bestFit="1" customWidth="1"/>
    <col min="10141" max="10141" width="19.5546875" style="85" bestFit="1" customWidth="1"/>
    <col min="10142" max="10142" width="19.109375" style="85" bestFit="1" customWidth="1"/>
    <col min="10143" max="10143" width="19" style="85" bestFit="1" customWidth="1"/>
    <col min="10144" max="10144" width="14.6640625" style="85" bestFit="1" customWidth="1"/>
    <col min="10145" max="10145" width="15" style="85" bestFit="1" customWidth="1"/>
    <col min="10146" max="10146" width="15.6640625" style="85" bestFit="1" customWidth="1"/>
    <col min="10147" max="10147" width="13" style="85" bestFit="1" customWidth="1"/>
    <col min="10148" max="10148" width="17" style="85" bestFit="1" customWidth="1"/>
    <col min="10149" max="10149" width="15.5546875" style="85" bestFit="1" customWidth="1"/>
    <col min="10150" max="10150" width="13" style="85" bestFit="1" customWidth="1"/>
    <col min="10151" max="10151" width="13.44140625" style="85" bestFit="1" customWidth="1"/>
    <col min="10152" max="10152" width="13.33203125" style="85" bestFit="1" customWidth="1"/>
    <col min="10153" max="10153" width="13.44140625" style="85" bestFit="1" customWidth="1"/>
    <col min="10154" max="10154" width="15.5546875" style="85" bestFit="1" customWidth="1"/>
    <col min="10155" max="10155" width="13" style="85" bestFit="1" customWidth="1"/>
    <col min="10156" max="10156" width="13.44140625" style="85" bestFit="1" customWidth="1"/>
    <col min="10157" max="10157" width="13" style="85" bestFit="1" customWidth="1"/>
    <col min="10158" max="10158" width="16.109375" style="85" bestFit="1" customWidth="1"/>
    <col min="10159" max="10159" width="17.44140625" style="85" bestFit="1" customWidth="1"/>
    <col min="10160" max="10160" width="16" style="85" bestFit="1" customWidth="1"/>
    <col min="10161" max="10161" width="13.88671875" style="85" bestFit="1" customWidth="1"/>
    <col min="10162" max="10162" width="16.33203125" style="85" bestFit="1" customWidth="1"/>
    <col min="10163" max="10163" width="14.33203125" style="85" bestFit="1" customWidth="1"/>
    <col min="10164" max="10164" width="17.88671875" style="85" bestFit="1" customWidth="1"/>
    <col min="10165" max="10165" width="15.5546875" style="85" bestFit="1" customWidth="1"/>
    <col min="10166" max="10166" width="18.6640625" style="85" bestFit="1" customWidth="1"/>
    <col min="10167" max="10167" width="16" style="85" bestFit="1" customWidth="1"/>
    <col min="10168" max="10168" width="16.109375" style="85" bestFit="1" customWidth="1"/>
    <col min="10169" max="10169" width="15" style="85" bestFit="1" customWidth="1"/>
    <col min="10170" max="10170" width="18.33203125" style="85" bestFit="1" customWidth="1"/>
    <col min="10171" max="10171" width="16.88671875" style="85" bestFit="1" customWidth="1"/>
    <col min="10172" max="10172" width="14.109375" style="85" bestFit="1" customWidth="1"/>
    <col min="10173" max="10173" width="14.6640625" style="85" bestFit="1" customWidth="1"/>
    <col min="10174" max="10174" width="14.33203125" style="85" bestFit="1" customWidth="1"/>
    <col min="10175" max="10175" width="13.44140625" style="85" bestFit="1" customWidth="1"/>
    <col min="10176" max="10176" width="18" style="85" bestFit="1" customWidth="1"/>
    <col min="10177" max="10177" width="14.5546875" style="85" bestFit="1" customWidth="1"/>
    <col min="10178" max="10178" width="13.44140625" style="85" bestFit="1" customWidth="1"/>
    <col min="10179" max="10179" width="17.44140625" style="85" bestFit="1" customWidth="1"/>
    <col min="10180" max="10180" width="18.109375" style="85" bestFit="1" customWidth="1"/>
    <col min="10181" max="10182" width="13" style="85" bestFit="1" customWidth="1"/>
    <col min="10183" max="10183" width="15.5546875" style="85" bestFit="1" customWidth="1"/>
    <col min="10184" max="10184" width="13" style="85" bestFit="1" customWidth="1"/>
    <col min="10185" max="10185" width="13.44140625" style="85" bestFit="1" customWidth="1"/>
    <col min="10186" max="10186" width="15.109375" style="85" bestFit="1" customWidth="1"/>
    <col min="10187" max="10187" width="13" style="85" bestFit="1" customWidth="1"/>
    <col min="10188" max="10188" width="15.44140625" style="85" bestFit="1" customWidth="1"/>
    <col min="10189" max="10189" width="15" style="85" bestFit="1" customWidth="1"/>
    <col min="10190" max="10190" width="14.33203125" style="85" bestFit="1" customWidth="1"/>
    <col min="10191" max="10193" width="13" style="85" bestFit="1" customWidth="1"/>
    <col min="10194" max="10194" width="15.109375" style="85" bestFit="1" customWidth="1"/>
    <col min="10195" max="10195" width="13" style="85" bestFit="1" customWidth="1"/>
    <col min="10196" max="10196" width="14.5546875" style="85" bestFit="1" customWidth="1"/>
    <col min="10197" max="10197" width="17.33203125" style="85" bestFit="1" customWidth="1"/>
    <col min="10198" max="10198" width="13.88671875" style="85" bestFit="1" customWidth="1"/>
    <col min="10199" max="10199" width="13" style="85" bestFit="1" customWidth="1"/>
    <col min="10200" max="10200" width="15.6640625" style="85" bestFit="1" customWidth="1"/>
    <col min="10201" max="10201" width="13" style="85" bestFit="1" customWidth="1"/>
    <col min="10202" max="10202" width="14.5546875" style="85" bestFit="1" customWidth="1"/>
    <col min="10203" max="10203" width="17.33203125" style="85" bestFit="1" customWidth="1"/>
    <col min="10204" max="10204" width="17.109375" style="85" bestFit="1" customWidth="1"/>
    <col min="10205" max="10205" width="18" style="85" bestFit="1" customWidth="1"/>
    <col min="10206" max="10207" width="14.5546875" style="85" bestFit="1" customWidth="1"/>
    <col min="10208" max="10208" width="13" style="85" bestFit="1" customWidth="1"/>
    <col min="10209" max="10209" width="14.33203125" style="85" bestFit="1" customWidth="1"/>
    <col min="10210" max="10210" width="16.5546875" style="85" bestFit="1" customWidth="1"/>
    <col min="10211" max="10212" width="13" style="85" bestFit="1" customWidth="1"/>
    <col min="10213" max="10213" width="17.88671875" style="85" bestFit="1" customWidth="1"/>
    <col min="10214" max="10214" width="15.6640625" style="85" bestFit="1" customWidth="1"/>
    <col min="10215" max="10215" width="14.109375" style="85" bestFit="1" customWidth="1"/>
    <col min="10216" max="10216" width="15.109375" style="85" bestFit="1" customWidth="1"/>
    <col min="10217" max="10217" width="18.109375" style="85" bestFit="1" customWidth="1"/>
    <col min="10218" max="10218" width="16.88671875" style="85" bestFit="1" customWidth="1"/>
    <col min="10219" max="10219" width="13" style="85" bestFit="1" customWidth="1"/>
    <col min="10220" max="10220" width="17.6640625" style="85" bestFit="1" customWidth="1"/>
    <col min="10221" max="10221" width="12.5546875" style="85" bestFit="1" customWidth="1"/>
    <col min="10222" max="10222" width="18.88671875" style="85" bestFit="1" customWidth="1"/>
    <col min="10223" max="10223" width="19.109375" style="85" bestFit="1" customWidth="1"/>
    <col min="10224" max="10224" width="18.5546875" style="85" bestFit="1" customWidth="1"/>
    <col min="10225" max="10225" width="15.88671875" style="85" bestFit="1" customWidth="1"/>
    <col min="10226" max="10226" width="18.33203125" style="85" bestFit="1" customWidth="1"/>
    <col min="10227" max="10227" width="17" style="85" bestFit="1" customWidth="1"/>
    <col min="10228" max="10228" width="18" style="85" bestFit="1" customWidth="1"/>
    <col min="10229" max="10229" width="13" style="85" bestFit="1" customWidth="1"/>
    <col min="10230" max="10230" width="13.33203125" style="85" bestFit="1" customWidth="1"/>
    <col min="10231" max="10231" width="16" style="85" bestFit="1" customWidth="1"/>
    <col min="10232" max="10233" width="18.33203125" style="85" bestFit="1" customWidth="1"/>
    <col min="10234" max="10234" width="18.5546875" style="85" bestFit="1" customWidth="1"/>
    <col min="10235" max="10235" width="13.44140625" style="85" bestFit="1" customWidth="1"/>
    <col min="10236" max="10236" width="17.44140625" style="85" bestFit="1" customWidth="1"/>
    <col min="10237" max="10237" width="18" style="85" bestFit="1" customWidth="1"/>
    <col min="10238" max="10238" width="19.109375" style="85" bestFit="1" customWidth="1"/>
    <col min="10239" max="10239" width="17.33203125" style="85" bestFit="1" customWidth="1"/>
    <col min="10240" max="10240" width="14.6640625" style="85"/>
    <col min="10241" max="10241" width="2.6640625" style="85" customWidth="1"/>
    <col min="10242" max="10242" width="1.109375" style="85" customWidth="1"/>
    <col min="10243" max="10243" width="24.44140625" style="85" customWidth="1"/>
    <col min="10244" max="10244" width="13.109375" style="85" customWidth="1"/>
    <col min="10245" max="10245" width="7.5546875" style="85" customWidth="1"/>
    <col min="10246" max="10246" width="16.44140625" style="85" customWidth="1"/>
    <col min="10247" max="10247" width="39.33203125" style="85" customWidth="1"/>
    <col min="10248" max="10248" width="19.109375" style="85" customWidth="1"/>
    <col min="10249" max="10249" width="35.109375" style="85" customWidth="1"/>
    <col min="10250" max="10250" width="32.88671875" style="85" customWidth="1"/>
    <col min="10251" max="10251" width="17.44140625" style="85" customWidth="1"/>
    <col min="10252" max="10252" width="11.88671875" style="85" customWidth="1"/>
    <col min="10253" max="10253" width="12" style="85" customWidth="1"/>
    <col min="10254" max="10254" width="17.44140625" style="85" customWidth="1"/>
    <col min="10255" max="10256" width="11.88671875" style="85" customWidth="1"/>
    <col min="10257" max="10257" width="12" style="85" customWidth="1"/>
    <col min="10258" max="10259" width="11.88671875" style="85" customWidth="1"/>
    <col min="10260" max="10260" width="12.5546875" style="85" customWidth="1"/>
    <col min="10261" max="10261" width="11.88671875" style="85" customWidth="1"/>
    <col min="10262" max="10262" width="12.5546875" style="85" customWidth="1"/>
    <col min="10263" max="10264" width="12.6640625" style="85" customWidth="1"/>
    <col min="10265" max="10265" width="31.6640625" style="85" customWidth="1"/>
    <col min="10266" max="10266" width="36.44140625" style="85" customWidth="1"/>
    <col min="10267" max="10267" width="33.5546875" style="85" customWidth="1"/>
    <col min="10268" max="10268" width="39.33203125" style="85" customWidth="1"/>
    <col min="10269" max="10269" width="35.6640625" style="85" customWidth="1"/>
    <col min="10270" max="10270" width="35.88671875" style="85" customWidth="1"/>
    <col min="10271" max="10271" width="34" style="85" customWidth="1"/>
    <col min="10272" max="10272" width="12.6640625" style="85" customWidth="1"/>
    <col min="10273" max="10273" width="31.6640625" style="85" bestFit="1" customWidth="1"/>
    <col min="10274" max="10274" width="36.44140625" style="85" bestFit="1" customWidth="1"/>
    <col min="10275" max="10275" width="33.5546875" style="85" bestFit="1" customWidth="1"/>
    <col min="10276" max="10276" width="39.33203125" style="85" bestFit="1" customWidth="1"/>
    <col min="10277" max="10277" width="35.6640625" style="85" bestFit="1" customWidth="1"/>
    <col min="10278" max="10278" width="35.88671875" style="85" bestFit="1" customWidth="1"/>
    <col min="10279" max="10279" width="34" style="85" bestFit="1" customWidth="1"/>
    <col min="10280" max="10280" width="12.6640625" style="85" customWidth="1"/>
    <col min="10281" max="10281" width="31.6640625" style="85" bestFit="1" customWidth="1"/>
    <col min="10282" max="10282" width="36.44140625" style="85" bestFit="1" customWidth="1"/>
    <col min="10283" max="10283" width="33.5546875" style="85" bestFit="1" customWidth="1"/>
    <col min="10284" max="10284" width="39.33203125" style="85" bestFit="1" customWidth="1"/>
    <col min="10285" max="10285" width="35.6640625" style="85" bestFit="1" customWidth="1"/>
    <col min="10286" max="10286" width="35.88671875" style="85" bestFit="1" customWidth="1"/>
    <col min="10287" max="10287" width="34" style="85" bestFit="1" customWidth="1"/>
    <col min="10288" max="10288" width="12.6640625" style="85" customWidth="1"/>
    <col min="10289" max="10289" width="13.5546875" style="85" customWidth="1"/>
    <col min="10290" max="10290" width="31.6640625" style="85" bestFit="1" customWidth="1"/>
    <col min="10291" max="10291" width="36.44140625" style="85" bestFit="1" customWidth="1"/>
    <col min="10292" max="10292" width="33.5546875" style="85" bestFit="1" customWidth="1"/>
    <col min="10293" max="10293" width="39.33203125" style="85" bestFit="1" customWidth="1"/>
    <col min="10294" max="10294" width="35.6640625" style="85" bestFit="1" customWidth="1"/>
    <col min="10295" max="10295" width="35.88671875" style="85" bestFit="1" customWidth="1"/>
    <col min="10296" max="10296" width="34" style="85" bestFit="1" customWidth="1"/>
    <col min="10297" max="10297" width="12.6640625" style="85" customWidth="1"/>
    <col min="10298" max="10298" width="31.6640625" style="85" bestFit="1" customWidth="1"/>
    <col min="10299" max="10299" width="36.44140625" style="85" bestFit="1" customWidth="1"/>
    <col min="10300" max="10300" width="33.5546875" style="85" bestFit="1" customWidth="1"/>
    <col min="10301" max="10301" width="39.33203125" style="85" bestFit="1" customWidth="1"/>
    <col min="10302" max="10302" width="35.6640625" style="85" bestFit="1" customWidth="1"/>
    <col min="10303" max="10303" width="35.88671875" style="85" bestFit="1" customWidth="1"/>
    <col min="10304" max="10304" width="34" style="85" bestFit="1" customWidth="1"/>
    <col min="10305" max="10305" width="12.6640625" style="85" customWidth="1"/>
    <col min="10306" max="10306" width="31.6640625" style="85" bestFit="1" customWidth="1"/>
    <col min="10307" max="10307" width="36.44140625" style="85" bestFit="1" customWidth="1"/>
    <col min="10308" max="10308" width="33.5546875" style="85" bestFit="1" customWidth="1"/>
    <col min="10309" max="10309" width="39.33203125" style="85" bestFit="1" customWidth="1"/>
    <col min="10310" max="10310" width="35.6640625" style="85" bestFit="1" customWidth="1"/>
    <col min="10311" max="10311" width="35.88671875" style="85" bestFit="1" customWidth="1"/>
    <col min="10312" max="10312" width="34" style="85" bestFit="1" customWidth="1"/>
    <col min="10313" max="10314" width="12.6640625" style="85" customWidth="1"/>
    <col min="10315" max="10315" width="17" style="85" bestFit="1" customWidth="1"/>
    <col min="10316" max="10316" width="16.109375" style="85" bestFit="1" customWidth="1"/>
    <col min="10317" max="10318" width="16.44140625" style="85" bestFit="1" customWidth="1"/>
    <col min="10319" max="10319" width="20" style="85" bestFit="1" customWidth="1"/>
    <col min="10320" max="10320" width="20.109375" style="85" bestFit="1" customWidth="1"/>
    <col min="10321" max="10321" width="18.109375" style="85" bestFit="1" customWidth="1"/>
    <col min="10322" max="10322" width="18.33203125" style="85" bestFit="1" customWidth="1"/>
    <col min="10323" max="10323" width="18.109375" style="85" bestFit="1" customWidth="1"/>
    <col min="10324" max="10324" width="13" style="85" bestFit="1" customWidth="1"/>
    <col min="10325" max="10325" width="15.44140625" style="85" bestFit="1" customWidth="1"/>
    <col min="10326" max="10326" width="15.6640625" style="85" bestFit="1" customWidth="1"/>
    <col min="10327" max="10327" width="19.6640625" style="85" bestFit="1" customWidth="1"/>
    <col min="10328" max="10328" width="16.44140625" style="85" bestFit="1" customWidth="1"/>
    <col min="10329" max="10329" width="17.5546875" style="85" bestFit="1" customWidth="1"/>
    <col min="10330" max="10330" width="15.88671875" style="85" bestFit="1" customWidth="1"/>
    <col min="10331" max="10331" width="17" style="85" bestFit="1" customWidth="1"/>
    <col min="10332" max="10332" width="18.5546875" style="85" bestFit="1" customWidth="1"/>
    <col min="10333" max="10333" width="19.109375" style="85" bestFit="1" customWidth="1"/>
    <col min="10334" max="10334" width="17.44140625" style="85" bestFit="1" customWidth="1"/>
    <col min="10335" max="10335" width="19.44140625" style="85" bestFit="1" customWidth="1"/>
    <col min="10336" max="10336" width="20.109375" style="85" bestFit="1" customWidth="1"/>
    <col min="10337" max="10337" width="20.33203125" style="85" bestFit="1" customWidth="1"/>
    <col min="10338" max="10338" width="20.6640625" style="85" bestFit="1" customWidth="1"/>
    <col min="10339" max="10339" width="19.88671875" style="85" bestFit="1" customWidth="1"/>
    <col min="10340" max="10340" width="17.88671875" style="85" bestFit="1" customWidth="1"/>
    <col min="10341" max="10341" width="13.33203125" style="85" bestFit="1" customWidth="1"/>
    <col min="10342" max="10342" width="19.44140625" style="85" bestFit="1" customWidth="1"/>
    <col min="10343" max="10343" width="15.6640625" style="85" bestFit="1" customWidth="1"/>
    <col min="10344" max="10344" width="18.88671875" style="85" bestFit="1" customWidth="1"/>
    <col min="10345" max="10345" width="18.5546875" style="85" bestFit="1" customWidth="1"/>
    <col min="10346" max="10346" width="14.33203125" style="85" bestFit="1" customWidth="1"/>
    <col min="10347" max="10347" width="15.33203125" style="85" bestFit="1" customWidth="1"/>
    <col min="10348" max="10348" width="16.5546875" style="85" bestFit="1" customWidth="1"/>
    <col min="10349" max="10349" width="14.44140625" style="85" bestFit="1" customWidth="1"/>
    <col min="10350" max="10350" width="15.33203125" style="85" bestFit="1" customWidth="1"/>
    <col min="10351" max="10351" width="16.109375" style="85" bestFit="1" customWidth="1"/>
    <col min="10352" max="10352" width="16" style="85" bestFit="1" customWidth="1"/>
    <col min="10353" max="10353" width="15.33203125" style="85" bestFit="1" customWidth="1"/>
    <col min="10354" max="10354" width="14.109375" style="85" bestFit="1" customWidth="1"/>
    <col min="10355" max="10355" width="18.33203125" style="85" bestFit="1" customWidth="1"/>
    <col min="10356" max="10356" width="14.44140625" style="85" bestFit="1" customWidth="1"/>
    <col min="10357" max="10357" width="14" style="85" bestFit="1" customWidth="1"/>
    <col min="10358" max="10358" width="15.33203125" style="85" bestFit="1" customWidth="1"/>
    <col min="10359" max="10359" width="17.44140625" style="85" bestFit="1" customWidth="1"/>
    <col min="10360" max="10360" width="18.109375" style="85" bestFit="1" customWidth="1"/>
    <col min="10361" max="10361" width="18.33203125" style="85" bestFit="1" customWidth="1"/>
    <col min="10362" max="10362" width="17.6640625" style="85" bestFit="1" customWidth="1"/>
    <col min="10363" max="10363" width="17" style="85" bestFit="1" customWidth="1"/>
    <col min="10364" max="10364" width="15.6640625" style="85" bestFit="1" customWidth="1"/>
    <col min="10365" max="10365" width="12.88671875" style="85" bestFit="1" customWidth="1"/>
    <col min="10366" max="10366" width="14.109375" style="85" bestFit="1" customWidth="1"/>
    <col min="10367" max="10367" width="15.44140625" style="85" bestFit="1" customWidth="1"/>
    <col min="10368" max="10368" width="16.44140625" style="85" bestFit="1" customWidth="1"/>
    <col min="10369" max="10369" width="18.88671875" style="85" bestFit="1" customWidth="1"/>
    <col min="10370" max="10370" width="15" style="85" bestFit="1" customWidth="1"/>
    <col min="10371" max="10371" width="19.44140625" style="85" bestFit="1" customWidth="1"/>
    <col min="10372" max="10372" width="20.109375" style="85" bestFit="1" customWidth="1"/>
    <col min="10373" max="10373" width="17.6640625" style="85" bestFit="1" customWidth="1"/>
    <col min="10374" max="10374" width="13.44140625" style="85" bestFit="1" customWidth="1"/>
    <col min="10375" max="10375" width="15.5546875" style="85" bestFit="1" customWidth="1"/>
    <col min="10376" max="10376" width="16.88671875" style="85" bestFit="1" customWidth="1"/>
    <col min="10377" max="10377" width="15.5546875" style="85" bestFit="1" customWidth="1"/>
    <col min="10378" max="10378" width="16.44140625" style="85" bestFit="1" customWidth="1"/>
    <col min="10379" max="10379" width="18.88671875" style="85" bestFit="1" customWidth="1"/>
    <col min="10380" max="10381" width="13.44140625" style="85" bestFit="1" customWidth="1"/>
    <col min="10382" max="10382" width="16.109375" style="85" bestFit="1" customWidth="1"/>
    <col min="10383" max="10384" width="13.44140625" style="85" bestFit="1" customWidth="1"/>
    <col min="10385" max="10385" width="17.109375" style="85" bestFit="1" customWidth="1"/>
    <col min="10386" max="10386" width="14" style="85" bestFit="1" customWidth="1"/>
    <col min="10387" max="10387" width="17.5546875" style="85" bestFit="1" customWidth="1"/>
    <col min="10388" max="10388" width="14.33203125" style="85" bestFit="1" customWidth="1"/>
    <col min="10389" max="10389" width="17.5546875" style="85" bestFit="1" customWidth="1"/>
    <col min="10390" max="10390" width="17.44140625" style="85" bestFit="1" customWidth="1"/>
    <col min="10391" max="10391" width="19.33203125" style="85" bestFit="1" customWidth="1"/>
    <col min="10392" max="10392" width="14.33203125" style="85" bestFit="1" customWidth="1"/>
    <col min="10393" max="10393" width="18" style="85" bestFit="1" customWidth="1"/>
    <col min="10394" max="10394" width="17.88671875" style="85" bestFit="1" customWidth="1"/>
    <col min="10395" max="10395" width="18.6640625" style="85" bestFit="1" customWidth="1"/>
    <col min="10396" max="10396" width="15.109375" style="85" bestFit="1" customWidth="1"/>
    <col min="10397" max="10397" width="19.5546875" style="85" bestFit="1" customWidth="1"/>
    <col min="10398" max="10398" width="19.109375" style="85" bestFit="1" customWidth="1"/>
    <col min="10399" max="10399" width="19" style="85" bestFit="1" customWidth="1"/>
    <col min="10400" max="10400" width="14.6640625" style="85" bestFit="1" customWidth="1"/>
    <col min="10401" max="10401" width="15" style="85" bestFit="1" customWidth="1"/>
    <col min="10402" max="10402" width="15.6640625" style="85" bestFit="1" customWidth="1"/>
    <col min="10403" max="10403" width="13" style="85" bestFit="1" customWidth="1"/>
    <col min="10404" max="10404" width="17" style="85" bestFit="1" customWidth="1"/>
    <col min="10405" max="10405" width="15.5546875" style="85" bestFit="1" customWidth="1"/>
    <col min="10406" max="10406" width="13" style="85" bestFit="1" customWidth="1"/>
    <col min="10407" max="10407" width="13.44140625" style="85" bestFit="1" customWidth="1"/>
    <col min="10408" max="10408" width="13.33203125" style="85" bestFit="1" customWidth="1"/>
    <col min="10409" max="10409" width="13.44140625" style="85" bestFit="1" customWidth="1"/>
    <col min="10410" max="10410" width="15.5546875" style="85" bestFit="1" customWidth="1"/>
    <col min="10411" max="10411" width="13" style="85" bestFit="1" customWidth="1"/>
    <col min="10412" max="10412" width="13.44140625" style="85" bestFit="1" customWidth="1"/>
    <col min="10413" max="10413" width="13" style="85" bestFit="1" customWidth="1"/>
    <col min="10414" max="10414" width="16.109375" style="85" bestFit="1" customWidth="1"/>
    <col min="10415" max="10415" width="17.44140625" style="85" bestFit="1" customWidth="1"/>
    <col min="10416" max="10416" width="16" style="85" bestFit="1" customWidth="1"/>
    <col min="10417" max="10417" width="13.88671875" style="85" bestFit="1" customWidth="1"/>
    <col min="10418" max="10418" width="16.33203125" style="85" bestFit="1" customWidth="1"/>
    <col min="10419" max="10419" width="14.33203125" style="85" bestFit="1" customWidth="1"/>
    <col min="10420" max="10420" width="17.88671875" style="85" bestFit="1" customWidth="1"/>
    <col min="10421" max="10421" width="15.5546875" style="85" bestFit="1" customWidth="1"/>
    <col min="10422" max="10422" width="18.6640625" style="85" bestFit="1" customWidth="1"/>
    <col min="10423" max="10423" width="16" style="85" bestFit="1" customWidth="1"/>
    <col min="10424" max="10424" width="16.109375" style="85" bestFit="1" customWidth="1"/>
    <col min="10425" max="10425" width="15" style="85" bestFit="1" customWidth="1"/>
    <col min="10426" max="10426" width="18.33203125" style="85" bestFit="1" customWidth="1"/>
    <col min="10427" max="10427" width="16.88671875" style="85" bestFit="1" customWidth="1"/>
    <col min="10428" max="10428" width="14.109375" style="85" bestFit="1" customWidth="1"/>
    <col min="10429" max="10429" width="14.6640625" style="85" bestFit="1" customWidth="1"/>
    <col min="10430" max="10430" width="14.33203125" style="85" bestFit="1" customWidth="1"/>
    <col min="10431" max="10431" width="13.44140625" style="85" bestFit="1" customWidth="1"/>
    <col min="10432" max="10432" width="18" style="85" bestFit="1" customWidth="1"/>
    <col min="10433" max="10433" width="14.5546875" style="85" bestFit="1" customWidth="1"/>
    <col min="10434" max="10434" width="13.44140625" style="85" bestFit="1" customWidth="1"/>
    <col min="10435" max="10435" width="17.44140625" style="85" bestFit="1" customWidth="1"/>
    <col min="10436" max="10436" width="18.109375" style="85" bestFit="1" customWidth="1"/>
    <col min="10437" max="10438" width="13" style="85" bestFit="1" customWidth="1"/>
    <col min="10439" max="10439" width="15.5546875" style="85" bestFit="1" customWidth="1"/>
    <col min="10440" max="10440" width="13" style="85" bestFit="1" customWidth="1"/>
    <col min="10441" max="10441" width="13.44140625" style="85" bestFit="1" customWidth="1"/>
    <col min="10442" max="10442" width="15.109375" style="85" bestFit="1" customWidth="1"/>
    <col min="10443" max="10443" width="13" style="85" bestFit="1" customWidth="1"/>
    <col min="10444" max="10444" width="15.44140625" style="85" bestFit="1" customWidth="1"/>
    <col min="10445" max="10445" width="15" style="85" bestFit="1" customWidth="1"/>
    <col min="10446" max="10446" width="14.33203125" style="85" bestFit="1" customWidth="1"/>
    <col min="10447" max="10449" width="13" style="85" bestFit="1" customWidth="1"/>
    <col min="10450" max="10450" width="15.109375" style="85" bestFit="1" customWidth="1"/>
    <col min="10451" max="10451" width="13" style="85" bestFit="1" customWidth="1"/>
    <col min="10452" max="10452" width="14.5546875" style="85" bestFit="1" customWidth="1"/>
    <col min="10453" max="10453" width="17.33203125" style="85" bestFit="1" customWidth="1"/>
    <col min="10454" max="10454" width="13.88671875" style="85" bestFit="1" customWidth="1"/>
    <col min="10455" max="10455" width="13" style="85" bestFit="1" customWidth="1"/>
    <col min="10456" max="10456" width="15.6640625" style="85" bestFit="1" customWidth="1"/>
    <col min="10457" max="10457" width="13" style="85" bestFit="1" customWidth="1"/>
    <col min="10458" max="10458" width="14.5546875" style="85" bestFit="1" customWidth="1"/>
    <col min="10459" max="10459" width="17.33203125" style="85" bestFit="1" customWidth="1"/>
    <col min="10460" max="10460" width="17.109375" style="85" bestFit="1" customWidth="1"/>
    <col min="10461" max="10461" width="18" style="85" bestFit="1" customWidth="1"/>
    <col min="10462" max="10463" width="14.5546875" style="85" bestFit="1" customWidth="1"/>
    <col min="10464" max="10464" width="13" style="85" bestFit="1" customWidth="1"/>
    <col min="10465" max="10465" width="14.33203125" style="85" bestFit="1" customWidth="1"/>
    <col min="10466" max="10466" width="16.5546875" style="85" bestFit="1" customWidth="1"/>
    <col min="10467" max="10468" width="13" style="85" bestFit="1" customWidth="1"/>
    <col min="10469" max="10469" width="17.88671875" style="85" bestFit="1" customWidth="1"/>
    <col min="10470" max="10470" width="15.6640625" style="85" bestFit="1" customWidth="1"/>
    <col min="10471" max="10471" width="14.109375" style="85" bestFit="1" customWidth="1"/>
    <col min="10472" max="10472" width="15.109375" style="85" bestFit="1" customWidth="1"/>
    <col min="10473" max="10473" width="18.109375" style="85" bestFit="1" customWidth="1"/>
    <col min="10474" max="10474" width="16.88671875" style="85" bestFit="1" customWidth="1"/>
    <col min="10475" max="10475" width="13" style="85" bestFit="1" customWidth="1"/>
    <col min="10476" max="10476" width="17.6640625" style="85" bestFit="1" customWidth="1"/>
    <col min="10477" max="10477" width="12.5546875" style="85" bestFit="1" customWidth="1"/>
    <col min="10478" max="10478" width="18.88671875" style="85" bestFit="1" customWidth="1"/>
    <col min="10479" max="10479" width="19.109375" style="85" bestFit="1" customWidth="1"/>
    <col min="10480" max="10480" width="18.5546875" style="85" bestFit="1" customWidth="1"/>
    <col min="10481" max="10481" width="15.88671875" style="85" bestFit="1" customWidth="1"/>
    <col min="10482" max="10482" width="18.33203125" style="85" bestFit="1" customWidth="1"/>
    <col min="10483" max="10483" width="17" style="85" bestFit="1" customWidth="1"/>
    <col min="10484" max="10484" width="18" style="85" bestFit="1" customWidth="1"/>
    <col min="10485" max="10485" width="13" style="85" bestFit="1" customWidth="1"/>
    <col min="10486" max="10486" width="13.33203125" style="85" bestFit="1" customWidth="1"/>
    <col min="10487" max="10487" width="16" style="85" bestFit="1" customWidth="1"/>
    <col min="10488" max="10489" width="18.33203125" style="85" bestFit="1" customWidth="1"/>
    <col min="10490" max="10490" width="18.5546875" style="85" bestFit="1" customWidth="1"/>
    <col min="10491" max="10491" width="13.44140625" style="85" bestFit="1" customWidth="1"/>
    <col min="10492" max="10492" width="17.44140625" style="85" bestFit="1" customWidth="1"/>
    <col min="10493" max="10493" width="18" style="85" bestFit="1" customWidth="1"/>
    <col min="10494" max="10494" width="19.109375" style="85" bestFit="1" customWidth="1"/>
    <col min="10495" max="10495" width="17.33203125" style="85" bestFit="1" customWidth="1"/>
    <col min="10496" max="10496" width="14.6640625" style="85"/>
    <col min="10497" max="10497" width="2.6640625" style="85" customWidth="1"/>
    <col min="10498" max="10498" width="1.109375" style="85" customWidth="1"/>
    <col min="10499" max="10499" width="24.44140625" style="85" customWidth="1"/>
    <col min="10500" max="10500" width="13.109375" style="85" customWidth="1"/>
    <col min="10501" max="10501" width="7.5546875" style="85" customWidth="1"/>
    <col min="10502" max="10502" width="16.44140625" style="85" customWidth="1"/>
    <col min="10503" max="10503" width="39.33203125" style="85" customWidth="1"/>
    <col min="10504" max="10504" width="19.109375" style="85" customWidth="1"/>
    <col min="10505" max="10505" width="35.109375" style="85" customWidth="1"/>
    <col min="10506" max="10506" width="32.88671875" style="85" customWidth="1"/>
    <col min="10507" max="10507" width="17.44140625" style="85" customWidth="1"/>
    <col min="10508" max="10508" width="11.88671875" style="85" customWidth="1"/>
    <col min="10509" max="10509" width="12" style="85" customWidth="1"/>
    <col min="10510" max="10510" width="17.44140625" style="85" customWidth="1"/>
    <col min="10511" max="10512" width="11.88671875" style="85" customWidth="1"/>
    <col min="10513" max="10513" width="12" style="85" customWidth="1"/>
    <col min="10514" max="10515" width="11.88671875" style="85" customWidth="1"/>
    <col min="10516" max="10516" width="12.5546875" style="85" customWidth="1"/>
    <col min="10517" max="10517" width="11.88671875" style="85" customWidth="1"/>
    <col min="10518" max="10518" width="12.5546875" style="85" customWidth="1"/>
    <col min="10519" max="10520" width="12.6640625" style="85" customWidth="1"/>
    <col min="10521" max="10521" width="31.6640625" style="85" customWidth="1"/>
    <col min="10522" max="10522" width="36.44140625" style="85" customWidth="1"/>
    <col min="10523" max="10523" width="33.5546875" style="85" customWidth="1"/>
    <col min="10524" max="10524" width="39.33203125" style="85" customWidth="1"/>
    <col min="10525" max="10525" width="35.6640625" style="85" customWidth="1"/>
    <col min="10526" max="10526" width="35.88671875" style="85" customWidth="1"/>
    <col min="10527" max="10527" width="34" style="85" customWidth="1"/>
    <col min="10528" max="10528" width="12.6640625" style="85" customWidth="1"/>
    <col min="10529" max="10529" width="31.6640625" style="85" bestFit="1" customWidth="1"/>
    <col min="10530" max="10530" width="36.44140625" style="85" bestFit="1" customWidth="1"/>
    <col min="10531" max="10531" width="33.5546875" style="85" bestFit="1" customWidth="1"/>
    <col min="10532" max="10532" width="39.33203125" style="85" bestFit="1" customWidth="1"/>
    <col min="10533" max="10533" width="35.6640625" style="85" bestFit="1" customWidth="1"/>
    <col min="10534" max="10534" width="35.88671875" style="85" bestFit="1" customWidth="1"/>
    <col min="10535" max="10535" width="34" style="85" bestFit="1" customWidth="1"/>
    <col min="10536" max="10536" width="12.6640625" style="85" customWidth="1"/>
    <col min="10537" max="10537" width="31.6640625" style="85" bestFit="1" customWidth="1"/>
    <col min="10538" max="10538" width="36.44140625" style="85" bestFit="1" customWidth="1"/>
    <col min="10539" max="10539" width="33.5546875" style="85" bestFit="1" customWidth="1"/>
    <col min="10540" max="10540" width="39.33203125" style="85" bestFit="1" customWidth="1"/>
    <col min="10541" max="10541" width="35.6640625" style="85" bestFit="1" customWidth="1"/>
    <col min="10542" max="10542" width="35.88671875" style="85" bestFit="1" customWidth="1"/>
    <col min="10543" max="10543" width="34" style="85" bestFit="1" customWidth="1"/>
    <col min="10544" max="10544" width="12.6640625" style="85" customWidth="1"/>
    <col min="10545" max="10545" width="13.5546875" style="85" customWidth="1"/>
    <col min="10546" max="10546" width="31.6640625" style="85" bestFit="1" customWidth="1"/>
    <col min="10547" max="10547" width="36.44140625" style="85" bestFit="1" customWidth="1"/>
    <col min="10548" max="10548" width="33.5546875" style="85" bestFit="1" customWidth="1"/>
    <col min="10549" max="10549" width="39.33203125" style="85" bestFit="1" customWidth="1"/>
    <col min="10550" max="10550" width="35.6640625" style="85" bestFit="1" customWidth="1"/>
    <col min="10551" max="10551" width="35.88671875" style="85" bestFit="1" customWidth="1"/>
    <col min="10552" max="10552" width="34" style="85" bestFit="1" customWidth="1"/>
    <col min="10553" max="10553" width="12.6640625" style="85" customWidth="1"/>
    <col min="10554" max="10554" width="31.6640625" style="85" bestFit="1" customWidth="1"/>
    <col min="10555" max="10555" width="36.44140625" style="85" bestFit="1" customWidth="1"/>
    <col min="10556" max="10556" width="33.5546875" style="85" bestFit="1" customWidth="1"/>
    <col min="10557" max="10557" width="39.33203125" style="85" bestFit="1" customWidth="1"/>
    <col min="10558" max="10558" width="35.6640625" style="85" bestFit="1" customWidth="1"/>
    <col min="10559" max="10559" width="35.88671875" style="85" bestFit="1" customWidth="1"/>
    <col min="10560" max="10560" width="34" style="85" bestFit="1" customWidth="1"/>
    <col min="10561" max="10561" width="12.6640625" style="85" customWidth="1"/>
    <col min="10562" max="10562" width="31.6640625" style="85" bestFit="1" customWidth="1"/>
    <col min="10563" max="10563" width="36.44140625" style="85" bestFit="1" customWidth="1"/>
    <col min="10564" max="10564" width="33.5546875" style="85" bestFit="1" customWidth="1"/>
    <col min="10565" max="10565" width="39.33203125" style="85" bestFit="1" customWidth="1"/>
    <col min="10566" max="10566" width="35.6640625" style="85" bestFit="1" customWidth="1"/>
    <col min="10567" max="10567" width="35.88671875" style="85" bestFit="1" customWidth="1"/>
    <col min="10568" max="10568" width="34" style="85" bestFit="1" customWidth="1"/>
    <col min="10569" max="10570" width="12.6640625" style="85" customWidth="1"/>
    <col min="10571" max="10571" width="17" style="85" bestFit="1" customWidth="1"/>
    <col min="10572" max="10572" width="16.109375" style="85" bestFit="1" customWidth="1"/>
    <col min="10573" max="10574" width="16.44140625" style="85" bestFit="1" customWidth="1"/>
    <col min="10575" max="10575" width="20" style="85" bestFit="1" customWidth="1"/>
    <col min="10576" max="10576" width="20.109375" style="85" bestFit="1" customWidth="1"/>
    <col min="10577" max="10577" width="18.109375" style="85" bestFit="1" customWidth="1"/>
    <col min="10578" max="10578" width="18.33203125" style="85" bestFit="1" customWidth="1"/>
    <col min="10579" max="10579" width="18.109375" style="85" bestFit="1" customWidth="1"/>
    <col min="10580" max="10580" width="13" style="85" bestFit="1" customWidth="1"/>
    <col min="10581" max="10581" width="15.44140625" style="85" bestFit="1" customWidth="1"/>
    <col min="10582" max="10582" width="15.6640625" style="85" bestFit="1" customWidth="1"/>
    <col min="10583" max="10583" width="19.6640625" style="85" bestFit="1" customWidth="1"/>
    <col min="10584" max="10584" width="16.44140625" style="85" bestFit="1" customWidth="1"/>
    <col min="10585" max="10585" width="17.5546875" style="85" bestFit="1" customWidth="1"/>
    <col min="10586" max="10586" width="15.88671875" style="85" bestFit="1" customWidth="1"/>
    <col min="10587" max="10587" width="17" style="85" bestFit="1" customWidth="1"/>
    <col min="10588" max="10588" width="18.5546875" style="85" bestFit="1" customWidth="1"/>
    <col min="10589" max="10589" width="19.109375" style="85" bestFit="1" customWidth="1"/>
    <col min="10590" max="10590" width="17.44140625" style="85" bestFit="1" customWidth="1"/>
    <col min="10591" max="10591" width="19.44140625" style="85" bestFit="1" customWidth="1"/>
    <col min="10592" max="10592" width="20.109375" style="85" bestFit="1" customWidth="1"/>
    <col min="10593" max="10593" width="20.33203125" style="85" bestFit="1" customWidth="1"/>
    <col min="10594" max="10594" width="20.6640625" style="85" bestFit="1" customWidth="1"/>
    <col min="10595" max="10595" width="19.88671875" style="85" bestFit="1" customWidth="1"/>
    <col min="10596" max="10596" width="17.88671875" style="85" bestFit="1" customWidth="1"/>
    <col min="10597" max="10597" width="13.33203125" style="85" bestFit="1" customWidth="1"/>
    <col min="10598" max="10598" width="19.44140625" style="85" bestFit="1" customWidth="1"/>
    <col min="10599" max="10599" width="15.6640625" style="85" bestFit="1" customWidth="1"/>
    <col min="10600" max="10600" width="18.88671875" style="85" bestFit="1" customWidth="1"/>
    <col min="10601" max="10601" width="18.5546875" style="85" bestFit="1" customWidth="1"/>
    <col min="10602" max="10602" width="14.33203125" style="85" bestFit="1" customWidth="1"/>
    <col min="10603" max="10603" width="15.33203125" style="85" bestFit="1" customWidth="1"/>
    <col min="10604" max="10604" width="16.5546875" style="85" bestFit="1" customWidth="1"/>
    <col min="10605" max="10605" width="14.44140625" style="85" bestFit="1" customWidth="1"/>
    <col min="10606" max="10606" width="15.33203125" style="85" bestFit="1" customWidth="1"/>
    <col min="10607" max="10607" width="16.109375" style="85" bestFit="1" customWidth="1"/>
    <col min="10608" max="10608" width="16" style="85" bestFit="1" customWidth="1"/>
    <col min="10609" max="10609" width="15.33203125" style="85" bestFit="1" customWidth="1"/>
    <col min="10610" max="10610" width="14.109375" style="85" bestFit="1" customWidth="1"/>
    <col min="10611" max="10611" width="18.33203125" style="85" bestFit="1" customWidth="1"/>
    <col min="10612" max="10612" width="14.44140625" style="85" bestFit="1" customWidth="1"/>
    <col min="10613" max="10613" width="14" style="85" bestFit="1" customWidth="1"/>
    <col min="10614" max="10614" width="15.33203125" style="85" bestFit="1" customWidth="1"/>
    <col min="10615" max="10615" width="17.44140625" style="85" bestFit="1" customWidth="1"/>
    <col min="10616" max="10616" width="18.109375" style="85" bestFit="1" customWidth="1"/>
    <col min="10617" max="10617" width="18.33203125" style="85" bestFit="1" customWidth="1"/>
    <col min="10618" max="10618" width="17.6640625" style="85" bestFit="1" customWidth="1"/>
    <col min="10619" max="10619" width="17" style="85" bestFit="1" customWidth="1"/>
    <col min="10620" max="10620" width="15.6640625" style="85" bestFit="1" customWidth="1"/>
    <col min="10621" max="10621" width="12.88671875" style="85" bestFit="1" customWidth="1"/>
    <col min="10622" max="10622" width="14.109375" style="85" bestFit="1" customWidth="1"/>
    <col min="10623" max="10623" width="15.44140625" style="85" bestFit="1" customWidth="1"/>
    <col min="10624" max="10624" width="16.44140625" style="85" bestFit="1" customWidth="1"/>
    <col min="10625" max="10625" width="18.88671875" style="85" bestFit="1" customWidth="1"/>
    <col min="10626" max="10626" width="15" style="85" bestFit="1" customWidth="1"/>
    <col min="10627" max="10627" width="19.44140625" style="85" bestFit="1" customWidth="1"/>
    <col min="10628" max="10628" width="20.109375" style="85" bestFit="1" customWidth="1"/>
    <col min="10629" max="10629" width="17.6640625" style="85" bestFit="1" customWidth="1"/>
    <col min="10630" max="10630" width="13.44140625" style="85" bestFit="1" customWidth="1"/>
    <col min="10631" max="10631" width="15.5546875" style="85" bestFit="1" customWidth="1"/>
    <col min="10632" max="10632" width="16.88671875" style="85" bestFit="1" customWidth="1"/>
    <col min="10633" max="10633" width="15.5546875" style="85" bestFit="1" customWidth="1"/>
    <col min="10634" max="10634" width="16.44140625" style="85" bestFit="1" customWidth="1"/>
    <col min="10635" max="10635" width="18.88671875" style="85" bestFit="1" customWidth="1"/>
    <col min="10636" max="10637" width="13.44140625" style="85" bestFit="1" customWidth="1"/>
    <col min="10638" max="10638" width="16.109375" style="85" bestFit="1" customWidth="1"/>
    <col min="10639" max="10640" width="13.44140625" style="85" bestFit="1" customWidth="1"/>
    <col min="10641" max="10641" width="17.109375" style="85" bestFit="1" customWidth="1"/>
    <col min="10642" max="10642" width="14" style="85" bestFit="1" customWidth="1"/>
    <col min="10643" max="10643" width="17.5546875" style="85" bestFit="1" customWidth="1"/>
    <col min="10644" max="10644" width="14.33203125" style="85" bestFit="1" customWidth="1"/>
    <col min="10645" max="10645" width="17.5546875" style="85" bestFit="1" customWidth="1"/>
    <col min="10646" max="10646" width="17.44140625" style="85" bestFit="1" customWidth="1"/>
    <col min="10647" max="10647" width="19.33203125" style="85" bestFit="1" customWidth="1"/>
    <col min="10648" max="10648" width="14.33203125" style="85" bestFit="1" customWidth="1"/>
    <col min="10649" max="10649" width="18" style="85" bestFit="1" customWidth="1"/>
    <col min="10650" max="10650" width="17.88671875" style="85" bestFit="1" customWidth="1"/>
    <col min="10651" max="10651" width="18.6640625" style="85" bestFit="1" customWidth="1"/>
    <col min="10652" max="10652" width="15.109375" style="85" bestFit="1" customWidth="1"/>
    <col min="10653" max="10653" width="19.5546875" style="85" bestFit="1" customWidth="1"/>
    <col min="10654" max="10654" width="19.109375" style="85" bestFit="1" customWidth="1"/>
    <col min="10655" max="10655" width="19" style="85" bestFit="1" customWidth="1"/>
    <col min="10656" max="10656" width="14.6640625" style="85" bestFit="1" customWidth="1"/>
    <col min="10657" max="10657" width="15" style="85" bestFit="1" customWidth="1"/>
    <col min="10658" max="10658" width="15.6640625" style="85" bestFit="1" customWidth="1"/>
    <col min="10659" max="10659" width="13" style="85" bestFit="1" customWidth="1"/>
    <col min="10660" max="10660" width="17" style="85" bestFit="1" customWidth="1"/>
    <col min="10661" max="10661" width="15.5546875" style="85" bestFit="1" customWidth="1"/>
    <col min="10662" max="10662" width="13" style="85" bestFit="1" customWidth="1"/>
    <col min="10663" max="10663" width="13.44140625" style="85" bestFit="1" customWidth="1"/>
    <col min="10664" max="10664" width="13.33203125" style="85" bestFit="1" customWidth="1"/>
    <col min="10665" max="10665" width="13.44140625" style="85" bestFit="1" customWidth="1"/>
    <col min="10666" max="10666" width="15.5546875" style="85" bestFit="1" customWidth="1"/>
    <col min="10667" max="10667" width="13" style="85" bestFit="1" customWidth="1"/>
    <col min="10668" max="10668" width="13.44140625" style="85" bestFit="1" customWidth="1"/>
    <col min="10669" max="10669" width="13" style="85" bestFit="1" customWidth="1"/>
    <col min="10670" max="10670" width="16.109375" style="85" bestFit="1" customWidth="1"/>
    <col min="10671" max="10671" width="17.44140625" style="85" bestFit="1" customWidth="1"/>
    <col min="10672" max="10672" width="16" style="85" bestFit="1" customWidth="1"/>
    <col min="10673" max="10673" width="13.88671875" style="85" bestFit="1" customWidth="1"/>
    <col min="10674" max="10674" width="16.33203125" style="85" bestFit="1" customWidth="1"/>
    <col min="10675" max="10675" width="14.33203125" style="85" bestFit="1" customWidth="1"/>
    <col min="10676" max="10676" width="17.88671875" style="85" bestFit="1" customWidth="1"/>
    <col min="10677" max="10677" width="15.5546875" style="85" bestFit="1" customWidth="1"/>
    <col min="10678" max="10678" width="18.6640625" style="85" bestFit="1" customWidth="1"/>
    <col min="10679" max="10679" width="16" style="85" bestFit="1" customWidth="1"/>
    <col min="10680" max="10680" width="16.109375" style="85" bestFit="1" customWidth="1"/>
    <col min="10681" max="10681" width="15" style="85" bestFit="1" customWidth="1"/>
    <col min="10682" max="10682" width="18.33203125" style="85" bestFit="1" customWidth="1"/>
    <col min="10683" max="10683" width="16.88671875" style="85" bestFit="1" customWidth="1"/>
    <col min="10684" max="10684" width="14.109375" style="85" bestFit="1" customWidth="1"/>
    <col min="10685" max="10685" width="14.6640625" style="85" bestFit="1" customWidth="1"/>
    <col min="10686" max="10686" width="14.33203125" style="85" bestFit="1" customWidth="1"/>
    <col min="10687" max="10687" width="13.44140625" style="85" bestFit="1" customWidth="1"/>
    <col min="10688" max="10688" width="18" style="85" bestFit="1" customWidth="1"/>
    <col min="10689" max="10689" width="14.5546875" style="85" bestFit="1" customWidth="1"/>
    <col min="10690" max="10690" width="13.44140625" style="85" bestFit="1" customWidth="1"/>
    <col min="10691" max="10691" width="17.44140625" style="85" bestFit="1" customWidth="1"/>
    <col min="10692" max="10692" width="18.109375" style="85" bestFit="1" customWidth="1"/>
    <col min="10693" max="10694" width="13" style="85" bestFit="1" customWidth="1"/>
    <col min="10695" max="10695" width="15.5546875" style="85" bestFit="1" customWidth="1"/>
    <col min="10696" max="10696" width="13" style="85" bestFit="1" customWidth="1"/>
    <col min="10697" max="10697" width="13.44140625" style="85" bestFit="1" customWidth="1"/>
    <col min="10698" max="10698" width="15.109375" style="85" bestFit="1" customWidth="1"/>
    <col min="10699" max="10699" width="13" style="85" bestFit="1" customWidth="1"/>
    <col min="10700" max="10700" width="15.44140625" style="85" bestFit="1" customWidth="1"/>
    <col min="10701" max="10701" width="15" style="85" bestFit="1" customWidth="1"/>
    <col min="10702" max="10702" width="14.33203125" style="85" bestFit="1" customWidth="1"/>
    <col min="10703" max="10705" width="13" style="85" bestFit="1" customWidth="1"/>
    <col min="10706" max="10706" width="15.109375" style="85" bestFit="1" customWidth="1"/>
    <col min="10707" max="10707" width="13" style="85" bestFit="1" customWidth="1"/>
    <col min="10708" max="10708" width="14.5546875" style="85" bestFit="1" customWidth="1"/>
    <col min="10709" max="10709" width="17.33203125" style="85" bestFit="1" customWidth="1"/>
    <col min="10710" max="10710" width="13.88671875" style="85" bestFit="1" customWidth="1"/>
    <col min="10711" max="10711" width="13" style="85" bestFit="1" customWidth="1"/>
    <col min="10712" max="10712" width="15.6640625" style="85" bestFit="1" customWidth="1"/>
    <col min="10713" max="10713" width="13" style="85" bestFit="1" customWidth="1"/>
    <col min="10714" max="10714" width="14.5546875" style="85" bestFit="1" customWidth="1"/>
    <col min="10715" max="10715" width="17.33203125" style="85" bestFit="1" customWidth="1"/>
    <col min="10716" max="10716" width="17.109375" style="85" bestFit="1" customWidth="1"/>
    <col min="10717" max="10717" width="18" style="85" bestFit="1" customWidth="1"/>
    <col min="10718" max="10719" width="14.5546875" style="85" bestFit="1" customWidth="1"/>
    <col min="10720" max="10720" width="13" style="85" bestFit="1" customWidth="1"/>
    <col min="10721" max="10721" width="14.33203125" style="85" bestFit="1" customWidth="1"/>
    <col min="10722" max="10722" width="16.5546875" style="85" bestFit="1" customWidth="1"/>
    <col min="10723" max="10724" width="13" style="85" bestFit="1" customWidth="1"/>
    <col min="10725" max="10725" width="17.88671875" style="85" bestFit="1" customWidth="1"/>
    <col min="10726" max="10726" width="15.6640625" style="85" bestFit="1" customWidth="1"/>
    <col min="10727" max="10727" width="14.109375" style="85" bestFit="1" customWidth="1"/>
    <col min="10728" max="10728" width="15.109375" style="85" bestFit="1" customWidth="1"/>
    <col min="10729" max="10729" width="18.109375" style="85" bestFit="1" customWidth="1"/>
    <col min="10730" max="10730" width="16.88671875" style="85" bestFit="1" customWidth="1"/>
    <col min="10731" max="10731" width="13" style="85" bestFit="1" customWidth="1"/>
    <col min="10732" max="10732" width="17.6640625" style="85" bestFit="1" customWidth="1"/>
    <col min="10733" max="10733" width="12.5546875" style="85" bestFit="1" customWidth="1"/>
    <col min="10734" max="10734" width="18.88671875" style="85" bestFit="1" customWidth="1"/>
    <col min="10735" max="10735" width="19.109375" style="85" bestFit="1" customWidth="1"/>
    <col min="10736" max="10736" width="18.5546875" style="85" bestFit="1" customWidth="1"/>
    <col min="10737" max="10737" width="15.88671875" style="85" bestFit="1" customWidth="1"/>
    <col min="10738" max="10738" width="18.33203125" style="85" bestFit="1" customWidth="1"/>
    <col min="10739" max="10739" width="17" style="85" bestFit="1" customWidth="1"/>
    <col min="10740" max="10740" width="18" style="85" bestFit="1" customWidth="1"/>
    <col min="10741" max="10741" width="13" style="85" bestFit="1" customWidth="1"/>
    <col min="10742" max="10742" width="13.33203125" style="85" bestFit="1" customWidth="1"/>
    <col min="10743" max="10743" width="16" style="85" bestFit="1" customWidth="1"/>
    <col min="10744" max="10745" width="18.33203125" style="85" bestFit="1" customWidth="1"/>
    <col min="10746" max="10746" width="18.5546875" style="85" bestFit="1" customWidth="1"/>
    <col min="10747" max="10747" width="13.44140625" style="85" bestFit="1" customWidth="1"/>
    <col min="10748" max="10748" width="17.44140625" style="85" bestFit="1" customWidth="1"/>
    <col min="10749" max="10749" width="18" style="85" bestFit="1" customWidth="1"/>
    <col min="10750" max="10750" width="19.109375" style="85" bestFit="1" customWidth="1"/>
    <col min="10751" max="10751" width="17.33203125" style="85" bestFit="1" customWidth="1"/>
    <col min="10752" max="10752" width="14.6640625" style="85"/>
    <col min="10753" max="10753" width="2.6640625" style="85" customWidth="1"/>
    <col min="10754" max="10754" width="1.109375" style="85" customWidth="1"/>
    <col min="10755" max="10755" width="24.44140625" style="85" customWidth="1"/>
    <col min="10756" max="10756" width="13.109375" style="85" customWidth="1"/>
    <col min="10757" max="10757" width="7.5546875" style="85" customWidth="1"/>
    <col min="10758" max="10758" width="16.44140625" style="85" customWidth="1"/>
    <col min="10759" max="10759" width="39.33203125" style="85" customWidth="1"/>
    <col min="10760" max="10760" width="19.109375" style="85" customWidth="1"/>
    <col min="10761" max="10761" width="35.109375" style="85" customWidth="1"/>
    <col min="10762" max="10762" width="32.88671875" style="85" customWidth="1"/>
    <col min="10763" max="10763" width="17.44140625" style="85" customWidth="1"/>
    <col min="10764" max="10764" width="11.88671875" style="85" customWidth="1"/>
    <col min="10765" max="10765" width="12" style="85" customWidth="1"/>
    <col min="10766" max="10766" width="17.44140625" style="85" customWidth="1"/>
    <col min="10767" max="10768" width="11.88671875" style="85" customWidth="1"/>
    <col min="10769" max="10769" width="12" style="85" customWidth="1"/>
    <col min="10770" max="10771" width="11.88671875" style="85" customWidth="1"/>
    <col min="10772" max="10772" width="12.5546875" style="85" customWidth="1"/>
    <col min="10773" max="10773" width="11.88671875" style="85" customWidth="1"/>
    <col min="10774" max="10774" width="12.5546875" style="85" customWidth="1"/>
    <col min="10775" max="10776" width="12.6640625" style="85" customWidth="1"/>
    <col min="10777" max="10777" width="31.6640625" style="85" customWidth="1"/>
    <col min="10778" max="10778" width="36.44140625" style="85" customWidth="1"/>
    <col min="10779" max="10779" width="33.5546875" style="85" customWidth="1"/>
    <col min="10780" max="10780" width="39.33203125" style="85" customWidth="1"/>
    <col min="10781" max="10781" width="35.6640625" style="85" customWidth="1"/>
    <col min="10782" max="10782" width="35.88671875" style="85" customWidth="1"/>
    <col min="10783" max="10783" width="34" style="85" customWidth="1"/>
    <col min="10784" max="10784" width="12.6640625" style="85" customWidth="1"/>
    <col min="10785" max="10785" width="31.6640625" style="85" bestFit="1" customWidth="1"/>
    <col min="10786" max="10786" width="36.44140625" style="85" bestFit="1" customWidth="1"/>
    <col min="10787" max="10787" width="33.5546875" style="85" bestFit="1" customWidth="1"/>
    <col min="10788" max="10788" width="39.33203125" style="85" bestFit="1" customWidth="1"/>
    <col min="10789" max="10789" width="35.6640625" style="85" bestFit="1" customWidth="1"/>
    <col min="10790" max="10790" width="35.88671875" style="85" bestFit="1" customWidth="1"/>
    <col min="10791" max="10791" width="34" style="85" bestFit="1" customWidth="1"/>
    <col min="10792" max="10792" width="12.6640625" style="85" customWidth="1"/>
    <col min="10793" max="10793" width="31.6640625" style="85" bestFit="1" customWidth="1"/>
    <col min="10794" max="10794" width="36.44140625" style="85" bestFit="1" customWidth="1"/>
    <col min="10795" max="10795" width="33.5546875" style="85" bestFit="1" customWidth="1"/>
    <col min="10796" max="10796" width="39.33203125" style="85" bestFit="1" customWidth="1"/>
    <col min="10797" max="10797" width="35.6640625" style="85" bestFit="1" customWidth="1"/>
    <col min="10798" max="10798" width="35.88671875" style="85" bestFit="1" customWidth="1"/>
    <col min="10799" max="10799" width="34" style="85" bestFit="1" customWidth="1"/>
    <col min="10800" max="10800" width="12.6640625" style="85" customWidth="1"/>
    <col min="10801" max="10801" width="13.5546875" style="85" customWidth="1"/>
    <col min="10802" max="10802" width="31.6640625" style="85" bestFit="1" customWidth="1"/>
    <col min="10803" max="10803" width="36.44140625" style="85" bestFit="1" customWidth="1"/>
    <col min="10804" max="10804" width="33.5546875" style="85" bestFit="1" customWidth="1"/>
    <col min="10805" max="10805" width="39.33203125" style="85" bestFit="1" customWidth="1"/>
    <col min="10806" max="10806" width="35.6640625" style="85" bestFit="1" customWidth="1"/>
    <col min="10807" max="10807" width="35.88671875" style="85" bestFit="1" customWidth="1"/>
    <col min="10808" max="10808" width="34" style="85" bestFit="1" customWidth="1"/>
    <col min="10809" max="10809" width="12.6640625" style="85" customWidth="1"/>
    <col min="10810" max="10810" width="31.6640625" style="85" bestFit="1" customWidth="1"/>
    <col min="10811" max="10811" width="36.44140625" style="85" bestFit="1" customWidth="1"/>
    <col min="10812" max="10812" width="33.5546875" style="85" bestFit="1" customWidth="1"/>
    <col min="10813" max="10813" width="39.33203125" style="85" bestFit="1" customWidth="1"/>
    <col min="10814" max="10814" width="35.6640625" style="85" bestFit="1" customWidth="1"/>
    <col min="10815" max="10815" width="35.88671875" style="85" bestFit="1" customWidth="1"/>
    <col min="10816" max="10816" width="34" style="85" bestFit="1" customWidth="1"/>
    <col min="10817" max="10817" width="12.6640625" style="85" customWidth="1"/>
    <col min="10818" max="10818" width="31.6640625" style="85" bestFit="1" customWidth="1"/>
    <col min="10819" max="10819" width="36.44140625" style="85" bestFit="1" customWidth="1"/>
    <col min="10820" max="10820" width="33.5546875" style="85" bestFit="1" customWidth="1"/>
    <col min="10821" max="10821" width="39.33203125" style="85" bestFit="1" customWidth="1"/>
    <col min="10822" max="10822" width="35.6640625" style="85" bestFit="1" customWidth="1"/>
    <col min="10823" max="10823" width="35.88671875" style="85" bestFit="1" customWidth="1"/>
    <col min="10824" max="10824" width="34" style="85" bestFit="1" customWidth="1"/>
    <col min="10825" max="10826" width="12.6640625" style="85" customWidth="1"/>
    <col min="10827" max="10827" width="17" style="85" bestFit="1" customWidth="1"/>
    <col min="10828" max="10828" width="16.109375" style="85" bestFit="1" customWidth="1"/>
    <col min="10829" max="10830" width="16.44140625" style="85" bestFit="1" customWidth="1"/>
    <col min="10831" max="10831" width="20" style="85" bestFit="1" customWidth="1"/>
    <col min="10832" max="10832" width="20.109375" style="85" bestFit="1" customWidth="1"/>
    <col min="10833" max="10833" width="18.109375" style="85" bestFit="1" customWidth="1"/>
    <col min="10834" max="10834" width="18.33203125" style="85" bestFit="1" customWidth="1"/>
    <col min="10835" max="10835" width="18.109375" style="85" bestFit="1" customWidth="1"/>
    <col min="10836" max="10836" width="13" style="85" bestFit="1" customWidth="1"/>
    <col min="10837" max="10837" width="15.44140625" style="85" bestFit="1" customWidth="1"/>
    <col min="10838" max="10838" width="15.6640625" style="85" bestFit="1" customWidth="1"/>
    <col min="10839" max="10839" width="19.6640625" style="85" bestFit="1" customWidth="1"/>
    <col min="10840" max="10840" width="16.44140625" style="85" bestFit="1" customWidth="1"/>
    <col min="10841" max="10841" width="17.5546875" style="85" bestFit="1" customWidth="1"/>
    <col min="10842" max="10842" width="15.88671875" style="85" bestFit="1" customWidth="1"/>
    <col min="10843" max="10843" width="17" style="85" bestFit="1" customWidth="1"/>
    <col min="10844" max="10844" width="18.5546875" style="85" bestFit="1" customWidth="1"/>
    <col min="10845" max="10845" width="19.109375" style="85" bestFit="1" customWidth="1"/>
    <col min="10846" max="10846" width="17.44140625" style="85" bestFit="1" customWidth="1"/>
    <col min="10847" max="10847" width="19.44140625" style="85" bestFit="1" customWidth="1"/>
    <col min="10848" max="10848" width="20.109375" style="85" bestFit="1" customWidth="1"/>
    <col min="10849" max="10849" width="20.33203125" style="85" bestFit="1" customWidth="1"/>
    <col min="10850" max="10850" width="20.6640625" style="85" bestFit="1" customWidth="1"/>
    <col min="10851" max="10851" width="19.88671875" style="85" bestFit="1" customWidth="1"/>
    <col min="10852" max="10852" width="17.88671875" style="85" bestFit="1" customWidth="1"/>
    <col min="10853" max="10853" width="13.33203125" style="85" bestFit="1" customWidth="1"/>
    <col min="10854" max="10854" width="19.44140625" style="85" bestFit="1" customWidth="1"/>
    <col min="10855" max="10855" width="15.6640625" style="85" bestFit="1" customWidth="1"/>
    <col min="10856" max="10856" width="18.88671875" style="85" bestFit="1" customWidth="1"/>
    <col min="10857" max="10857" width="18.5546875" style="85" bestFit="1" customWidth="1"/>
    <col min="10858" max="10858" width="14.33203125" style="85" bestFit="1" customWidth="1"/>
    <col min="10859" max="10859" width="15.33203125" style="85" bestFit="1" customWidth="1"/>
    <col min="10860" max="10860" width="16.5546875" style="85" bestFit="1" customWidth="1"/>
    <col min="10861" max="10861" width="14.44140625" style="85" bestFit="1" customWidth="1"/>
    <col min="10862" max="10862" width="15.33203125" style="85" bestFit="1" customWidth="1"/>
    <col min="10863" max="10863" width="16.109375" style="85" bestFit="1" customWidth="1"/>
    <col min="10864" max="10864" width="16" style="85" bestFit="1" customWidth="1"/>
    <col min="10865" max="10865" width="15.33203125" style="85" bestFit="1" customWidth="1"/>
    <col min="10866" max="10866" width="14.109375" style="85" bestFit="1" customWidth="1"/>
    <col min="10867" max="10867" width="18.33203125" style="85" bestFit="1" customWidth="1"/>
    <col min="10868" max="10868" width="14.44140625" style="85" bestFit="1" customWidth="1"/>
    <col min="10869" max="10869" width="14" style="85" bestFit="1" customWidth="1"/>
    <col min="10870" max="10870" width="15.33203125" style="85" bestFit="1" customWidth="1"/>
    <col min="10871" max="10871" width="17.44140625" style="85" bestFit="1" customWidth="1"/>
    <col min="10872" max="10872" width="18.109375" style="85" bestFit="1" customWidth="1"/>
    <col min="10873" max="10873" width="18.33203125" style="85" bestFit="1" customWidth="1"/>
    <col min="10874" max="10874" width="17.6640625" style="85" bestFit="1" customWidth="1"/>
    <col min="10875" max="10875" width="17" style="85" bestFit="1" customWidth="1"/>
    <col min="10876" max="10876" width="15.6640625" style="85" bestFit="1" customWidth="1"/>
    <col min="10877" max="10877" width="12.88671875" style="85" bestFit="1" customWidth="1"/>
    <col min="10878" max="10878" width="14.109375" style="85" bestFit="1" customWidth="1"/>
    <col min="10879" max="10879" width="15.44140625" style="85" bestFit="1" customWidth="1"/>
    <col min="10880" max="10880" width="16.44140625" style="85" bestFit="1" customWidth="1"/>
    <col min="10881" max="10881" width="18.88671875" style="85" bestFit="1" customWidth="1"/>
    <col min="10882" max="10882" width="15" style="85" bestFit="1" customWidth="1"/>
    <col min="10883" max="10883" width="19.44140625" style="85" bestFit="1" customWidth="1"/>
    <col min="10884" max="10884" width="20.109375" style="85" bestFit="1" customWidth="1"/>
    <col min="10885" max="10885" width="17.6640625" style="85" bestFit="1" customWidth="1"/>
    <col min="10886" max="10886" width="13.44140625" style="85" bestFit="1" customWidth="1"/>
    <col min="10887" max="10887" width="15.5546875" style="85" bestFit="1" customWidth="1"/>
    <col min="10888" max="10888" width="16.88671875" style="85" bestFit="1" customWidth="1"/>
    <col min="10889" max="10889" width="15.5546875" style="85" bestFit="1" customWidth="1"/>
    <col min="10890" max="10890" width="16.44140625" style="85" bestFit="1" customWidth="1"/>
    <col min="10891" max="10891" width="18.88671875" style="85" bestFit="1" customWidth="1"/>
    <col min="10892" max="10893" width="13.44140625" style="85" bestFit="1" customWidth="1"/>
    <col min="10894" max="10894" width="16.109375" style="85" bestFit="1" customWidth="1"/>
    <col min="10895" max="10896" width="13.44140625" style="85" bestFit="1" customWidth="1"/>
    <col min="10897" max="10897" width="17.109375" style="85" bestFit="1" customWidth="1"/>
    <col min="10898" max="10898" width="14" style="85" bestFit="1" customWidth="1"/>
    <col min="10899" max="10899" width="17.5546875" style="85" bestFit="1" customWidth="1"/>
    <col min="10900" max="10900" width="14.33203125" style="85" bestFit="1" customWidth="1"/>
    <col min="10901" max="10901" width="17.5546875" style="85" bestFit="1" customWidth="1"/>
    <col min="10902" max="10902" width="17.44140625" style="85" bestFit="1" customWidth="1"/>
    <col min="10903" max="10903" width="19.33203125" style="85" bestFit="1" customWidth="1"/>
    <col min="10904" max="10904" width="14.33203125" style="85" bestFit="1" customWidth="1"/>
    <col min="10905" max="10905" width="18" style="85" bestFit="1" customWidth="1"/>
    <col min="10906" max="10906" width="17.88671875" style="85" bestFit="1" customWidth="1"/>
    <col min="10907" max="10907" width="18.6640625" style="85" bestFit="1" customWidth="1"/>
    <col min="10908" max="10908" width="15.109375" style="85" bestFit="1" customWidth="1"/>
    <col min="10909" max="10909" width="19.5546875" style="85" bestFit="1" customWidth="1"/>
    <col min="10910" max="10910" width="19.109375" style="85" bestFit="1" customWidth="1"/>
    <col min="10911" max="10911" width="19" style="85" bestFit="1" customWidth="1"/>
    <col min="10912" max="10912" width="14.6640625" style="85" bestFit="1" customWidth="1"/>
    <col min="10913" max="10913" width="15" style="85" bestFit="1" customWidth="1"/>
    <col min="10914" max="10914" width="15.6640625" style="85" bestFit="1" customWidth="1"/>
    <col min="10915" max="10915" width="13" style="85" bestFit="1" customWidth="1"/>
    <col min="10916" max="10916" width="17" style="85" bestFit="1" customWidth="1"/>
    <col min="10917" max="10917" width="15.5546875" style="85" bestFit="1" customWidth="1"/>
    <col min="10918" max="10918" width="13" style="85" bestFit="1" customWidth="1"/>
    <col min="10919" max="10919" width="13.44140625" style="85" bestFit="1" customWidth="1"/>
    <col min="10920" max="10920" width="13.33203125" style="85" bestFit="1" customWidth="1"/>
    <col min="10921" max="10921" width="13.44140625" style="85" bestFit="1" customWidth="1"/>
    <col min="10922" max="10922" width="15.5546875" style="85" bestFit="1" customWidth="1"/>
    <col min="10923" max="10923" width="13" style="85" bestFit="1" customWidth="1"/>
    <col min="10924" max="10924" width="13.44140625" style="85" bestFit="1" customWidth="1"/>
    <col min="10925" max="10925" width="13" style="85" bestFit="1" customWidth="1"/>
    <col min="10926" max="10926" width="16.109375" style="85" bestFit="1" customWidth="1"/>
    <col min="10927" max="10927" width="17.44140625" style="85" bestFit="1" customWidth="1"/>
    <col min="10928" max="10928" width="16" style="85" bestFit="1" customWidth="1"/>
    <col min="10929" max="10929" width="13.88671875" style="85" bestFit="1" customWidth="1"/>
    <col min="10930" max="10930" width="16.33203125" style="85" bestFit="1" customWidth="1"/>
    <col min="10931" max="10931" width="14.33203125" style="85" bestFit="1" customWidth="1"/>
    <col min="10932" max="10932" width="17.88671875" style="85" bestFit="1" customWidth="1"/>
    <col min="10933" max="10933" width="15.5546875" style="85" bestFit="1" customWidth="1"/>
    <col min="10934" max="10934" width="18.6640625" style="85" bestFit="1" customWidth="1"/>
    <col min="10935" max="10935" width="16" style="85" bestFit="1" customWidth="1"/>
    <col min="10936" max="10936" width="16.109375" style="85" bestFit="1" customWidth="1"/>
    <col min="10937" max="10937" width="15" style="85" bestFit="1" customWidth="1"/>
    <col min="10938" max="10938" width="18.33203125" style="85" bestFit="1" customWidth="1"/>
    <col min="10939" max="10939" width="16.88671875" style="85" bestFit="1" customWidth="1"/>
    <col min="10940" max="10940" width="14.109375" style="85" bestFit="1" customWidth="1"/>
    <col min="10941" max="10941" width="14.6640625" style="85" bestFit="1" customWidth="1"/>
    <col min="10942" max="10942" width="14.33203125" style="85" bestFit="1" customWidth="1"/>
    <col min="10943" max="10943" width="13.44140625" style="85" bestFit="1" customWidth="1"/>
    <col min="10944" max="10944" width="18" style="85" bestFit="1" customWidth="1"/>
    <col min="10945" max="10945" width="14.5546875" style="85" bestFit="1" customWidth="1"/>
    <col min="10946" max="10946" width="13.44140625" style="85" bestFit="1" customWidth="1"/>
    <col min="10947" max="10947" width="17.44140625" style="85" bestFit="1" customWidth="1"/>
    <col min="10948" max="10948" width="18.109375" style="85" bestFit="1" customWidth="1"/>
    <col min="10949" max="10950" width="13" style="85" bestFit="1" customWidth="1"/>
    <col min="10951" max="10951" width="15.5546875" style="85" bestFit="1" customWidth="1"/>
    <col min="10952" max="10952" width="13" style="85" bestFit="1" customWidth="1"/>
    <col min="10953" max="10953" width="13.44140625" style="85" bestFit="1" customWidth="1"/>
    <col min="10954" max="10954" width="15.109375" style="85" bestFit="1" customWidth="1"/>
    <col min="10955" max="10955" width="13" style="85" bestFit="1" customWidth="1"/>
    <col min="10956" max="10956" width="15.44140625" style="85" bestFit="1" customWidth="1"/>
    <col min="10957" max="10957" width="15" style="85" bestFit="1" customWidth="1"/>
    <col min="10958" max="10958" width="14.33203125" style="85" bestFit="1" customWidth="1"/>
    <col min="10959" max="10961" width="13" style="85" bestFit="1" customWidth="1"/>
    <col min="10962" max="10962" width="15.109375" style="85" bestFit="1" customWidth="1"/>
    <col min="10963" max="10963" width="13" style="85" bestFit="1" customWidth="1"/>
    <col min="10964" max="10964" width="14.5546875" style="85" bestFit="1" customWidth="1"/>
    <col min="10965" max="10965" width="17.33203125" style="85" bestFit="1" customWidth="1"/>
    <col min="10966" max="10966" width="13.88671875" style="85" bestFit="1" customWidth="1"/>
    <col min="10967" max="10967" width="13" style="85" bestFit="1" customWidth="1"/>
    <col min="10968" max="10968" width="15.6640625" style="85" bestFit="1" customWidth="1"/>
    <col min="10969" max="10969" width="13" style="85" bestFit="1" customWidth="1"/>
    <col min="10970" max="10970" width="14.5546875" style="85" bestFit="1" customWidth="1"/>
    <col min="10971" max="10971" width="17.33203125" style="85" bestFit="1" customWidth="1"/>
    <col min="10972" max="10972" width="17.109375" style="85" bestFit="1" customWidth="1"/>
    <col min="10973" max="10973" width="18" style="85" bestFit="1" customWidth="1"/>
    <col min="10974" max="10975" width="14.5546875" style="85" bestFit="1" customWidth="1"/>
    <col min="10976" max="10976" width="13" style="85" bestFit="1" customWidth="1"/>
    <col min="10977" max="10977" width="14.33203125" style="85" bestFit="1" customWidth="1"/>
    <col min="10978" max="10978" width="16.5546875" style="85" bestFit="1" customWidth="1"/>
    <col min="10979" max="10980" width="13" style="85" bestFit="1" customWidth="1"/>
    <col min="10981" max="10981" width="17.88671875" style="85" bestFit="1" customWidth="1"/>
    <col min="10982" max="10982" width="15.6640625" style="85" bestFit="1" customWidth="1"/>
    <col min="10983" max="10983" width="14.109375" style="85" bestFit="1" customWidth="1"/>
    <col min="10984" max="10984" width="15.109375" style="85" bestFit="1" customWidth="1"/>
    <col min="10985" max="10985" width="18.109375" style="85" bestFit="1" customWidth="1"/>
    <col min="10986" max="10986" width="16.88671875" style="85" bestFit="1" customWidth="1"/>
    <col min="10987" max="10987" width="13" style="85" bestFit="1" customWidth="1"/>
    <col min="10988" max="10988" width="17.6640625" style="85" bestFit="1" customWidth="1"/>
    <col min="10989" max="10989" width="12.5546875" style="85" bestFit="1" customWidth="1"/>
    <col min="10990" max="10990" width="18.88671875" style="85" bestFit="1" customWidth="1"/>
    <col min="10991" max="10991" width="19.109375" style="85" bestFit="1" customWidth="1"/>
    <col min="10992" max="10992" width="18.5546875" style="85" bestFit="1" customWidth="1"/>
    <col min="10993" max="10993" width="15.88671875" style="85" bestFit="1" customWidth="1"/>
    <col min="10994" max="10994" width="18.33203125" style="85" bestFit="1" customWidth="1"/>
    <col min="10995" max="10995" width="17" style="85" bestFit="1" customWidth="1"/>
    <col min="10996" max="10996" width="18" style="85" bestFit="1" customWidth="1"/>
    <col min="10997" max="10997" width="13" style="85" bestFit="1" customWidth="1"/>
    <col min="10998" max="10998" width="13.33203125" style="85" bestFit="1" customWidth="1"/>
    <col min="10999" max="10999" width="16" style="85" bestFit="1" customWidth="1"/>
    <col min="11000" max="11001" width="18.33203125" style="85" bestFit="1" customWidth="1"/>
    <col min="11002" max="11002" width="18.5546875" style="85" bestFit="1" customWidth="1"/>
    <col min="11003" max="11003" width="13.44140625" style="85" bestFit="1" customWidth="1"/>
    <col min="11004" max="11004" width="17.44140625" style="85" bestFit="1" customWidth="1"/>
    <col min="11005" max="11005" width="18" style="85" bestFit="1" customWidth="1"/>
    <col min="11006" max="11006" width="19.109375" style="85" bestFit="1" customWidth="1"/>
    <col min="11007" max="11007" width="17.33203125" style="85" bestFit="1" customWidth="1"/>
    <col min="11008" max="11008" width="14.6640625" style="85"/>
    <col min="11009" max="11009" width="2.6640625" style="85" customWidth="1"/>
    <col min="11010" max="11010" width="1.109375" style="85" customWidth="1"/>
    <col min="11011" max="11011" width="24.44140625" style="85" customWidth="1"/>
    <col min="11012" max="11012" width="13.109375" style="85" customWidth="1"/>
    <col min="11013" max="11013" width="7.5546875" style="85" customWidth="1"/>
    <col min="11014" max="11014" width="16.44140625" style="85" customWidth="1"/>
    <col min="11015" max="11015" width="39.33203125" style="85" customWidth="1"/>
    <col min="11016" max="11016" width="19.109375" style="85" customWidth="1"/>
    <col min="11017" max="11017" width="35.109375" style="85" customWidth="1"/>
    <col min="11018" max="11018" width="32.88671875" style="85" customWidth="1"/>
    <col min="11019" max="11019" width="17.44140625" style="85" customWidth="1"/>
    <col min="11020" max="11020" width="11.88671875" style="85" customWidth="1"/>
    <col min="11021" max="11021" width="12" style="85" customWidth="1"/>
    <col min="11022" max="11022" width="17.44140625" style="85" customWidth="1"/>
    <col min="11023" max="11024" width="11.88671875" style="85" customWidth="1"/>
    <col min="11025" max="11025" width="12" style="85" customWidth="1"/>
    <col min="11026" max="11027" width="11.88671875" style="85" customWidth="1"/>
    <col min="11028" max="11028" width="12.5546875" style="85" customWidth="1"/>
    <col min="11029" max="11029" width="11.88671875" style="85" customWidth="1"/>
    <col min="11030" max="11030" width="12.5546875" style="85" customWidth="1"/>
    <col min="11031" max="11032" width="12.6640625" style="85" customWidth="1"/>
    <col min="11033" max="11033" width="31.6640625" style="85" customWidth="1"/>
    <col min="11034" max="11034" width="36.44140625" style="85" customWidth="1"/>
    <col min="11035" max="11035" width="33.5546875" style="85" customWidth="1"/>
    <col min="11036" max="11036" width="39.33203125" style="85" customWidth="1"/>
    <col min="11037" max="11037" width="35.6640625" style="85" customWidth="1"/>
    <col min="11038" max="11038" width="35.88671875" style="85" customWidth="1"/>
    <col min="11039" max="11039" width="34" style="85" customWidth="1"/>
    <col min="11040" max="11040" width="12.6640625" style="85" customWidth="1"/>
    <col min="11041" max="11041" width="31.6640625" style="85" bestFit="1" customWidth="1"/>
    <col min="11042" max="11042" width="36.44140625" style="85" bestFit="1" customWidth="1"/>
    <col min="11043" max="11043" width="33.5546875" style="85" bestFit="1" customWidth="1"/>
    <col min="11044" max="11044" width="39.33203125" style="85" bestFit="1" customWidth="1"/>
    <col min="11045" max="11045" width="35.6640625" style="85" bestFit="1" customWidth="1"/>
    <col min="11046" max="11046" width="35.88671875" style="85" bestFit="1" customWidth="1"/>
    <col min="11047" max="11047" width="34" style="85" bestFit="1" customWidth="1"/>
    <col min="11048" max="11048" width="12.6640625" style="85" customWidth="1"/>
    <col min="11049" max="11049" width="31.6640625" style="85" bestFit="1" customWidth="1"/>
    <col min="11050" max="11050" width="36.44140625" style="85" bestFit="1" customWidth="1"/>
    <col min="11051" max="11051" width="33.5546875" style="85" bestFit="1" customWidth="1"/>
    <col min="11052" max="11052" width="39.33203125" style="85" bestFit="1" customWidth="1"/>
    <col min="11053" max="11053" width="35.6640625" style="85" bestFit="1" customWidth="1"/>
    <col min="11054" max="11054" width="35.88671875" style="85" bestFit="1" customWidth="1"/>
    <col min="11055" max="11055" width="34" style="85" bestFit="1" customWidth="1"/>
    <col min="11056" max="11056" width="12.6640625" style="85" customWidth="1"/>
    <col min="11057" max="11057" width="13.5546875" style="85" customWidth="1"/>
    <col min="11058" max="11058" width="31.6640625" style="85" bestFit="1" customWidth="1"/>
    <col min="11059" max="11059" width="36.44140625" style="85" bestFit="1" customWidth="1"/>
    <col min="11060" max="11060" width="33.5546875" style="85" bestFit="1" customWidth="1"/>
    <col min="11061" max="11061" width="39.33203125" style="85" bestFit="1" customWidth="1"/>
    <col min="11062" max="11062" width="35.6640625" style="85" bestFit="1" customWidth="1"/>
    <col min="11063" max="11063" width="35.88671875" style="85" bestFit="1" customWidth="1"/>
    <col min="11064" max="11064" width="34" style="85" bestFit="1" customWidth="1"/>
    <col min="11065" max="11065" width="12.6640625" style="85" customWidth="1"/>
    <col min="11066" max="11066" width="31.6640625" style="85" bestFit="1" customWidth="1"/>
    <col min="11067" max="11067" width="36.44140625" style="85" bestFit="1" customWidth="1"/>
    <col min="11068" max="11068" width="33.5546875" style="85" bestFit="1" customWidth="1"/>
    <col min="11069" max="11069" width="39.33203125" style="85" bestFit="1" customWidth="1"/>
    <col min="11070" max="11070" width="35.6640625" style="85" bestFit="1" customWidth="1"/>
    <col min="11071" max="11071" width="35.88671875" style="85" bestFit="1" customWidth="1"/>
    <col min="11072" max="11072" width="34" style="85" bestFit="1" customWidth="1"/>
    <col min="11073" max="11073" width="12.6640625" style="85" customWidth="1"/>
    <col min="11074" max="11074" width="31.6640625" style="85" bestFit="1" customWidth="1"/>
    <col min="11075" max="11075" width="36.44140625" style="85" bestFit="1" customWidth="1"/>
    <col min="11076" max="11076" width="33.5546875" style="85" bestFit="1" customWidth="1"/>
    <col min="11077" max="11077" width="39.33203125" style="85" bestFit="1" customWidth="1"/>
    <col min="11078" max="11078" width="35.6640625" style="85" bestFit="1" customWidth="1"/>
    <col min="11079" max="11079" width="35.88671875" style="85" bestFit="1" customWidth="1"/>
    <col min="11080" max="11080" width="34" style="85" bestFit="1" customWidth="1"/>
    <col min="11081" max="11082" width="12.6640625" style="85" customWidth="1"/>
    <col min="11083" max="11083" width="17" style="85" bestFit="1" customWidth="1"/>
    <col min="11084" max="11084" width="16.109375" style="85" bestFit="1" customWidth="1"/>
    <col min="11085" max="11086" width="16.44140625" style="85" bestFit="1" customWidth="1"/>
    <col min="11087" max="11087" width="20" style="85" bestFit="1" customWidth="1"/>
    <col min="11088" max="11088" width="20.109375" style="85" bestFit="1" customWidth="1"/>
    <col min="11089" max="11089" width="18.109375" style="85" bestFit="1" customWidth="1"/>
    <col min="11090" max="11090" width="18.33203125" style="85" bestFit="1" customWidth="1"/>
    <col min="11091" max="11091" width="18.109375" style="85" bestFit="1" customWidth="1"/>
    <col min="11092" max="11092" width="13" style="85" bestFit="1" customWidth="1"/>
    <col min="11093" max="11093" width="15.44140625" style="85" bestFit="1" customWidth="1"/>
    <col min="11094" max="11094" width="15.6640625" style="85" bestFit="1" customWidth="1"/>
    <col min="11095" max="11095" width="19.6640625" style="85" bestFit="1" customWidth="1"/>
    <col min="11096" max="11096" width="16.44140625" style="85" bestFit="1" customWidth="1"/>
    <col min="11097" max="11097" width="17.5546875" style="85" bestFit="1" customWidth="1"/>
    <col min="11098" max="11098" width="15.88671875" style="85" bestFit="1" customWidth="1"/>
    <col min="11099" max="11099" width="17" style="85" bestFit="1" customWidth="1"/>
    <col min="11100" max="11100" width="18.5546875" style="85" bestFit="1" customWidth="1"/>
    <col min="11101" max="11101" width="19.109375" style="85" bestFit="1" customWidth="1"/>
    <col min="11102" max="11102" width="17.44140625" style="85" bestFit="1" customWidth="1"/>
    <col min="11103" max="11103" width="19.44140625" style="85" bestFit="1" customWidth="1"/>
    <col min="11104" max="11104" width="20.109375" style="85" bestFit="1" customWidth="1"/>
    <col min="11105" max="11105" width="20.33203125" style="85" bestFit="1" customWidth="1"/>
    <col min="11106" max="11106" width="20.6640625" style="85" bestFit="1" customWidth="1"/>
    <col min="11107" max="11107" width="19.88671875" style="85" bestFit="1" customWidth="1"/>
    <col min="11108" max="11108" width="17.88671875" style="85" bestFit="1" customWidth="1"/>
    <col min="11109" max="11109" width="13.33203125" style="85" bestFit="1" customWidth="1"/>
    <col min="11110" max="11110" width="19.44140625" style="85" bestFit="1" customWidth="1"/>
    <col min="11111" max="11111" width="15.6640625" style="85" bestFit="1" customWidth="1"/>
    <col min="11112" max="11112" width="18.88671875" style="85" bestFit="1" customWidth="1"/>
    <col min="11113" max="11113" width="18.5546875" style="85" bestFit="1" customWidth="1"/>
    <col min="11114" max="11114" width="14.33203125" style="85" bestFit="1" customWidth="1"/>
    <col min="11115" max="11115" width="15.33203125" style="85" bestFit="1" customWidth="1"/>
    <col min="11116" max="11116" width="16.5546875" style="85" bestFit="1" customWidth="1"/>
    <col min="11117" max="11117" width="14.44140625" style="85" bestFit="1" customWidth="1"/>
    <col min="11118" max="11118" width="15.33203125" style="85" bestFit="1" customWidth="1"/>
    <col min="11119" max="11119" width="16.109375" style="85" bestFit="1" customWidth="1"/>
    <col min="11120" max="11120" width="16" style="85" bestFit="1" customWidth="1"/>
    <col min="11121" max="11121" width="15.33203125" style="85" bestFit="1" customWidth="1"/>
    <col min="11122" max="11122" width="14.109375" style="85" bestFit="1" customWidth="1"/>
    <col min="11123" max="11123" width="18.33203125" style="85" bestFit="1" customWidth="1"/>
    <col min="11124" max="11124" width="14.44140625" style="85" bestFit="1" customWidth="1"/>
    <col min="11125" max="11125" width="14" style="85" bestFit="1" customWidth="1"/>
    <col min="11126" max="11126" width="15.33203125" style="85" bestFit="1" customWidth="1"/>
    <col min="11127" max="11127" width="17.44140625" style="85" bestFit="1" customWidth="1"/>
    <col min="11128" max="11128" width="18.109375" style="85" bestFit="1" customWidth="1"/>
    <col min="11129" max="11129" width="18.33203125" style="85" bestFit="1" customWidth="1"/>
    <col min="11130" max="11130" width="17.6640625" style="85" bestFit="1" customWidth="1"/>
    <col min="11131" max="11131" width="17" style="85" bestFit="1" customWidth="1"/>
    <col min="11132" max="11132" width="15.6640625" style="85" bestFit="1" customWidth="1"/>
    <col min="11133" max="11133" width="12.88671875" style="85" bestFit="1" customWidth="1"/>
    <col min="11134" max="11134" width="14.109375" style="85" bestFit="1" customWidth="1"/>
    <col min="11135" max="11135" width="15.44140625" style="85" bestFit="1" customWidth="1"/>
    <col min="11136" max="11136" width="16.44140625" style="85" bestFit="1" customWidth="1"/>
    <col min="11137" max="11137" width="18.88671875" style="85" bestFit="1" customWidth="1"/>
    <col min="11138" max="11138" width="15" style="85" bestFit="1" customWidth="1"/>
    <col min="11139" max="11139" width="19.44140625" style="85" bestFit="1" customWidth="1"/>
    <col min="11140" max="11140" width="20.109375" style="85" bestFit="1" customWidth="1"/>
    <col min="11141" max="11141" width="17.6640625" style="85" bestFit="1" customWidth="1"/>
    <col min="11142" max="11142" width="13.44140625" style="85" bestFit="1" customWidth="1"/>
    <col min="11143" max="11143" width="15.5546875" style="85" bestFit="1" customWidth="1"/>
    <col min="11144" max="11144" width="16.88671875" style="85" bestFit="1" customWidth="1"/>
    <col min="11145" max="11145" width="15.5546875" style="85" bestFit="1" customWidth="1"/>
    <col min="11146" max="11146" width="16.44140625" style="85" bestFit="1" customWidth="1"/>
    <col min="11147" max="11147" width="18.88671875" style="85" bestFit="1" customWidth="1"/>
    <col min="11148" max="11149" width="13.44140625" style="85" bestFit="1" customWidth="1"/>
    <col min="11150" max="11150" width="16.109375" style="85" bestFit="1" customWidth="1"/>
    <col min="11151" max="11152" width="13.44140625" style="85" bestFit="1" customWidth="1"/>
    <col min="11153" max="11153" width="17.109375" style="85" bestFit="1" customWidth="1"/>
    <col min="11154" max="11154" width="14" style="85" bestFit="1" customWidth="1"/>
    <col min="11155" max="11155" width="17.5546875" style="85" bestFit="1" customWidth="1"/>
    <col min="11156" max="11156" width="14.33203125" style="85" bestFit="1" customWidth="1"/>
    <col min="11157" max="11157" width="17.5546875" style="85" bestFit="1" customWidth="1"/>
    <col min="11158" max="11158" width="17.44140625" style="85" bestFit="1" customWidth="1"/>
    <col min="11159" max="11159" width="19.33203125" style="85" bestFit="1" customWidth="1"/>
    <col min="11160" max="11160" width="14.33203125" style="85" bestFit="1" customWidth="1"/>
    <col min="11161" max="11161" width="18" style="85" bestFit="1" customWidth="1"/>
    <col min="11162" max="11162" width="17.88671875" style="85" bestFit="1" customWidth="1"/>
    <col min="11163" max="11163" width="18.6640625" style="85" bestFit="1" customWidth="1"/>
    <col min="11164" max="11164" width="15.109375" style="85" bestFit="1" customWidth="1"/>
    <col min="11165" max="11165" width="19.5546875" style="85" bestFit="1" customWidth="1"/>
    <col min="11166" max="11166" width="19.109375" style="85" bestFit="1" customWidth="1"/>
    <col min="11167" max="11167" width="19" style="85" bestFit="1" customWidth="1"/>
    <col min="11168" max="11168" width="14.6640625" style="85" bestFit="1" customWidth="1"/>
    <col min="11169" max="11169" width="15" style="85" bestFit="1" customWidth="1"/>
    <col min="11170" max="11170" width="15.6640625" style="85" bestFit="1" customWidth="1"/>
    <col min="11171" max="11171" width="13" style="85" bestFit="1" customWidth="1"/>
    <col min="11172" max="11172" width="17" style="85" bestFit="1" customWidth="1"/>
    <col min="11173" max="11173" width="15.5546875" style="85" bestFit="1" customWidth="1"/>
    <col min="11174" max="11174" width="13" style="85" bestFit="1" customWidth="1"/>
    <col min="11175" max="11175" width="13.44140625" style="85" bestFit="1" customWidth="1"/>
    <col min="11176" max="11176" width="13.33203125" style="85" bestFit="1" customWidth="1"/>
    <col min="11177" max="11177" width="13.44140625" style="85" bestFit="1" customWidth="1"/>
    <col min="11178" max="11178" width="15.5546875" style="85" bestFit="1" customWidth="1"/>
    <col min="11179" max="11179" width="13" style="85" bestFit="1" customWidth="1"/>
    <col min="11180" max="11180" width="13.44140625" style="85" bestFit="1" customWidth="1"/>
    <col min="11181" max="11181" width="13" style="85" bestFit="1" customWidth="1"/>
    <col min="11182" max="11182" width="16.109375" style="85" bestFit="1" customWidth="1"/>
    <col min="11183" max="11183" width="17.44140625" style="85" bestFit="1" customWidth="1"/>
    <col min="11184" max="11184" width="16" style="85" bestFit="1" customWidth="1"/>
    <col min="11185" max="11185" width="13.88671875" style="85" bestFit="1" customWidth="1"/>
    <col min="11186" max="11186" width="16.33203125" style="85" bestFit="1" customWidth="1"/>
    <col min="11187" max="11187" width="14.33203125" style="85" bestFit="1" customWidth="1"/>
    <col min="11188" max="11188" width="17.88671875" style="85" bestFit="1" customWidth="1"/>
    <col min="11189" max="11189" width="15.5546875" style="85" bestFit="1" customWidth="1"/>
    <col min="11190" max="11190" width="18.6640625" style="85" bestFit="1" customWidth="1"/>
    <col min="11191" max="11191" width="16" style="85" bestFit="1" customWidth="1"/>
    <col min="11192" max="11192" width="16.109375" style="85" bestFit="1" customWidth="1"/>
    <col min="11193" max="11193" width="15" style="85" bestFit="1" customWidth="1"/>
    <col min="11194" max="11194" width="18.33203125" style="85" bestFit="1" customWidth="1"/>
    <col min="11195" max="11195" width="16.88671875" style="85" bestFit="1" customWidth="1"/>
    <col min="11196" max="11196" width="14.109375" style="85" bestFit="1" customWidth="1"/>
    <col min="11197" max="11197" width="14.6640625" style="85" bestFit="1" customWidth="1"/>
    <col min="11198" max="11198" width="14.33203125" style="85" bestFit="1" customWidth="1"/>
    <col min="11199" max="11199" width="13.44140625" style="85" bestFit="1" customWidth="1"/>
    <col min="11200" max="11200" width="18" style="85" bestFit="1" customWidth="1"/>
    <col min="11201" max="11201" width="14.5546875" style="85" bestFit="1" customWidth="1"/>
    <col min="11202" max="11202" width="13.44140625" style="85" bestFit="1" customWidth="1"/>
    <col min="11203" max="11203" width="17.44140625" style="85" bestFit="1" customWidth="1"/>
    <col min="11204" max="11204" width="18.109375" style="85" bestFit="1" customWidth="1"/>
    <col min="11205" max="11206" width="13" style="85" bestFit="1" customWidth="1"/>
    <col min="11207" max="11207" width="15.5546875" style="85" bestFit="1" customWidth="1"/>
    <col min="11208" max="11208" width="13" style="85" bestFit="1" customWidth="1"/>
    <col min="11209" max="11209" width="13.44140625" style="85" bestFit="1" customWidth="1"/>
    <col min="11210" max="11210" width="15.109375" style="85" bestFit="1" customWidth="1"/>
    <col min="11211" max="11211" width="13" style="85" bestFit="1" customWidth="1"/>
    <col min="11212" max="11212" width="15.44140625" style="85" bestFit="1" customWidth="1"/>
    <col min="11213" max="11213" width="15" style="85" bestFit="1" customWidth="1"/>
    <col min="11214" max="11214" width="14.33203125" style="85" bestFit="1" customWidth="1"/>
    <col min="11215" max="11217" width="13" style="85" bestFit="1" customWidth="1"/>
    <col min="11218" max="11218" width="15.109375" style="85" bestFit="1" customWidth="1"/>
    <col min="11219" max="11219" width="13" style="85" bestFit="1" customWidth="1"/>
    <col min="11220" max="11220" width="14.5546875" style="85" bestFit="1" customWidth="1"/>
    <col min="11221" max="11221" width="17.33203125" style="85" bestFit="1" customWidth="1"/>
    <col min="11222" max="11222" width="13.88671875" style="85" bestFit="1" customWidth="1"/>
    <col min="11223" max="11223" width="13" style="85" bestFit="1" customWidth="1"/>
    <col min="11224" max="11224" width="15.6640625" style="85" bestFit="1" customWidth="1"/>
    <col min="11225" max="11225" width="13" style="85" bestFit="1" customWidth="1"/>
    <col min="11226" max="11226" width="14.5546875" style="85" bestFit="1" customWidth="1"/>
    <col min="11227" max="11227" width="17.33203125" style="85" bestFit="1" customWidth="1"/>
    <col min="11228" max="11228" width="17.109375" style="85" bestFit="1" customWidth="1"/>
    <col min="11229" max="11229" width="18" style="85" bestFit="1" customWidth="1"/>
    <col min="11230" max="11231" width="14.5546875" style="85" bestFit="1" customWidth="1"/>
    <col min="11232" max="11232" width="13" style="85" bestFit="1" customWidth="1"/>
    <col min="11233" max="11233" width="14.33203125" style="85" bestFit="1" customWidth="1"/>
    <col min="11234" max="11234" width="16.5546875" style="85" bestFit="1" customWidth="1"/>
    <col min="11235" max="11236" width="13" style="85" bestFit="1" customWidth="1"/>
    <col min="11237" max="11237" width="17.88671875" style="85" bestFit="1" customWidth="1"/>
    <col min="11238" max="11238" width="15.6640625" style="85" bestFit="1" customWidth="1"/>
    <col min="11239" max="11239" width="14.109375" style="85" bestFit="1" customWidth="1"/>
    <col min="11240" max="11240" width="15.109375" style="85" bestFit="1" customWidth="1"/>
    <col min="11241" max="11241" width="18.109375" style="85" bestFit="1" customWidth="1"/>
    <col min="11242" max="11242" width="16.88671875" style="85" bestFit="1" customWidth="1"/>
    <col min="11243" max="11243" width="13" style="85" bestFit="1" customWidth="1"/>
    <col min="11244" max="11244" width="17.6640625" style="85" bestFit="1" customWidth="1"/>
    <col min="11245" max="11245" width="12.5546875" style="85" bestFit="1" customWidth="1"/>
    <col min="11246" max="11246" width="18.88671875" style="85" bestFit="1" customWidth="1"/>
    <col min="11247" max="11247" width="19.109375" style="85" bestFit="1" customWidth="1"/>
    <col min="11248" max="11248" width="18.5546875" style="85" bestFit="1" customWidth="1"/>
    <col min="11249" max="11249" width="15.88671875" style="85" bestFit="1" customWidth="1"/>
    <col min="11250" max="11250" width="18.33203125" style="85" bestFit="1" customWidth="1"/>
    <col min="11251" max="11251" width="17" style="85" bestFit="1" customWidth="1"/>
    <col min="11252" max="11252" width="18" style="85" bestFit="1" customWidth="1"/>
    <col min="11253" max="11253" width="13" style="85" bestFit="1" customWidth="1"/>
    <col min="11254" max="11254" width="13.33203125" style="85" bestFit="1" customWidth="1"/>
    <col min="11255" max="11255" width="16" style="85" bestFit="1" customWidth="1"/>
    <col min="11256" max="11257" width="18.33203125" style="85" bestFit="1" customWidth="1"/>
    <col min="11258" max="11258" width="18.5546875" style="85" bestFit="1" customWidth="1"/>
    <col min="11259" max="11259" width="13.44140625" style="85" bestFit="1" customWidth="1"/>
    <col min="11260" max="11260" width="17.44140625" style="85" bestFit="1" customWidth="1"/>
    <col min="11261" max="11261" width="18" style="85" bestFit="1" customWidth="1"/>
    <col min="11262" max="11262" width="19.109375" style="85" bestFit="1" customWidth="1"/>
    <col min="11263" max="11263" width="17.33203125" style="85" bestFit="1" customWidth="1"/>
    <col min="11264" max="11264" width="14.6640625" style="85"/>
    <col min="11265" max="11265" width="2.6640625" style="85" customWidth="1"/>
    <col min="11266" max="11266" width="1.109375" style="85" customWidth="1"/>
    <col min="11267" max="11267" width="24.44140625" style="85" customWidth="1"/>
    <col min="11268" max="11268" width="13.109375" style="85" customWidth="1"/>
    <col min="11269" max="11269" width="7.5546875" style="85" customWidth="1"/>
    <col min="11270" max="11270" width="16.44140625" style="85" customWidth="1"/>
    <col min="11271" max="11271" width="39.33203125" style="85" customWidth="1"/>
    <col min="11272" max="11272" width="19.109375" style="85" customWidth="1"/>
    <col min="11273" max="11273" width="35.109375" style="85" customWidth="1"/>
    <col min="11274" max="11274" width="32.88671875" style="85" customWidth="1"/>
    <col min="11275" max="11275" width="17.44140625" style="85" customWidth="1"/>
    <col min="11276" max="11276" width="11.88671875" style="85" customWidth="1"/>
    <col min="11277" max="11277" width="12" style="85" customWidth="1"/>
    <col min="11278" max="11278" width="17.44140625" style="85" customWidth="1"/>
    <col min="11279" max="11280" width="11.88671875" style="85" customWidth="1"/>
    <col min="11281" max="11281" width="12" style="85" customWidth="1"/>
    <col min="11282" max="11283" width="11.88671875" style="85" customWidth="1"/>
    <col min="11284" max="11284" width="12.5546875" style="85" customWidth="1"/>
    <col min="11285" max="11285" width="11.88671875" style="85" customWidth="1"/>
    <col min="11286" max="11286" width="12.5546875" style="85" customWidth="1"/>
    <col min="11287" max="11288" width="12.6640625" style="85" customWidth="1"/>
    <col min="11289" max="11289" width="31.6640625" style="85" customWidth="1"/>
    <col min="11290" max="11290" width="36.44140625" style="85" customWidth="1"/>
    <col min="11291" max="11291" width="33.5546875" style="85" customWidth="1"/>
    <col min="11292" max="11292" width="39.33203125" style="85" customWidth="1"/>
    <col min="11293" max="11293" width="35.6640625" style="85" customWidth="1"/>
    <col min="11294" max="11294" width="35.88671875" style="85" customWidth="1"/>
    <col min="11295" max="11295" width="34" style="85" customWidth="1"/>
    <col min="11296" max="11296" width="12.6640625" style="85" customWidth="1"/>
    <col min="11297" max="11297" width="31.6640625" style="85" bestFit="1" customWidth="1"/>
    <col min="11298" max="11298" width="36.44140625" style="85" bestFit="1" customWidth="1"/>
    <col min="11299" max="11299" width="33.5546875" style="85" bestFit="1" customWidth="1"/>
    <col min="11300" max="11300" width="39.33203125" style="85" bestFit="1" customWidth="1"/>
    <col min="11301" max="11301" width="35.6640625" style="85" bestFit="1" customWidth="1"/>
    <col min="11302" max="11302" width="35.88671875" style="85" bestFit="1" customWidth="1"/>
    <col min="11303" max="11303" width="34" style="85" bestFit="1" customWidth="1"/>
    <col min="11304" max="11304" width="12.6640625" style="85" customWidth="1"/>
    <col min="11305" max="11305" width="31.6640625" style="85" bestFit="1" customWidth="1"/>
    <col min="11306" max="11306" width="36.44140625" style="85" bestFit="1" customWidth="1"/>
    <col min="11307" max="11307" width="33.5546875" style="85" bestFit="1" customWidth="1"/>
    <col min="11308" max="11308" width="39.33203125" style="85" bestFit="1" customWidth="1"/>
    <col min="11309" max="11309" width="35.6640625" style="85" bestFit="1" customWidth="1"/>
    <col min="11310" max="11310" width="35.88671875" style="85" bestFit="1" customWidth="1"/>
    <col min="11311" max="11311" width="34" style="85" bestFit="1" customWidth="1"/>
    <col min="11312" max="11312" width="12.6640625" style="85" customWidth="1"/>
    <col min="11313" max="11313" width="13.5546875" style="85" customWidth="1"/>
    <col min="11314" max="11314" width="31.6640625" style="85" bestFit="1" customWidth="1"/>
    <col min="11315" max="11315" width="36.44140625" style="85" bestFit="1" customWidth="1"/>
    <col min="11316" max="11316" width="33.5546875" style="85" bestFit="1" customWidth="1"/>
    <col min="11317" max="11317" width="39.33203125" style="85" bestFit="1" customWidth="1"/>
    <col min="11318" max="11318" width="35.6640625" style="85" bestFit="1" customWidth="1"/>
    <col min="11319" max="11319" width="35.88671875" style="85" bestFit="1" customWidth="1"/>
    <col min="11320" max="11320" width="34" style="85" bestFit="1" customWidth="1"/>
    <col min="11321" max="11321" width="12.6640625" style="85" customWidth="1"/>
    <col min="11322" max="11322" width="31.6640625" style="85" bestFit="1" customWidth="1"/>
    <col min="11323" max="11323" width="36.44140625" style="85" bestFit="1" customWidth="1"/>
    <col min="11324" max="11324" width="33.5546875" style="85" bestFit="1" customWidth="1"/>
    <col min="11325" max="11325" width="39.33203125" style="85" bestFit="1" customWidth="1"/>
    <col min="11326" max="11326" width="35.6640625" style="85" bestFit="1" customWidth="1"/>
    <col min="11327" max="11327" width="35.88671875" style="85" bestFit="1" customWidth="1"/>
    <col min="11328" max="11328" width="34" style="85" bestFit="1" customWidth="1"/>
    <col min="11329" max="11329" width="12.6640625" style="85" customWidth="1"/>
    <col min="11330" max="11330" width="31.6640625" style="85" bestFit="1" customWidth="1"/>
    <col min="11331" max="11331" width="36.44140625" style="85" bestFit="1" customWidth="1"/>
    <col min="11332" max="11332" width="33.5546875" style="85" bestFit="1" customWidth="1"/>
    <col min="11333" max="11333" width="39.33203125" style="85" bestFit="1" customWidth="1"/>
    <col min="11334" max="11334" width="35.6640625" style="85" bestFit="1" customWidth="1"/>
    <col min="11335" max="11335" width="35.88671875" style="85" bestFit="1" customWidth="1"/>
    <col min="11336" max="11336" width="34" style="85" bestFit="1" customWidth="1"/>
    <col min="11337" max="11338" width="12.6640625" style="85" customWidth="1"/>
    <col min="11339" max="11339" width="17" style="85" bestFit="1" customWidth="1"/>
    <col min="11340" max="11340" width="16.109375" style="85" bestFit="1" customWidth="1"/>
    <col min="11341" max="11342" width="16.44140625" style="85" bestFit="1" customWidth="1"/>
    <col min="11343" max="11343" width="20" style="85" bestFit="1" customWidth="1"/>
    <col min="11344" max="11344" width="20.109375" style="85" bestFit="1" customWidth="1"/>
    <col min="11345" max="11345" width="18.109375" style="85" bestFit="1" customWidth="1"/>
    <col min="11346" max="11346" width="18.33203125" style="85" bestFit="1" customWidth="1"/>
    <col min="11347" max="11347" width="18.109375" style="85" bestFit="1" customWidth="1"/>
    <col min="11348" max="11348" width="13" style="85" bestFit="1" customWidth="1"/>
    <col min="11349" max="11349" width="15.44140625" style="85" bestFit="1" customWidth="1"/>
    <col min="11350" max="11350" width="15.6640625" style="85" bestFit="1" customWidth="1"/>
    <col min="11351" max="11351" width="19.6640625" style="85" bestFit="1" customWidth="1"/>
    <col min="11352" max="11352" width="16.44140625" style="85" bestFit="1" customWidth="1"/>
    <col min="11353" max="11353" width="17.5546875" style="85" bestFit="1" customWidth="1"/>
    <col min="11354" max="11354" width="15.88671875" style="85" bestFit="1" customWidth="1"/>
    <col min="11355" max="11355" width="17" style="85" bestFit="1" customWidth="1"/>
    <col min="11356" max="11356" width="18.5546875" style="85" bestFit="1" customWidth="1"/>
    <col min="11357" max="11357" width="19.109375" style="85" bestFit="1" customWidth="1"/>
    <col min="11358" max="11358" width="17.44140625" style="85" bestFit="1" customWidth="1"/>
    <col min="11359" max="11359" width="19.44140625" style="85" bestFit="1" customWidth="1"/>
    <col min="11360" max="11360" width="20.109375" style="85" bestFit="1" customWidth="1"/>
    <col min="11361" max="11361" width="20.33203125" style="85" bestFit="1" customWidth="1"/>
    <col min="11362" max="11362" width="20.6640625" style="85" bestFit="1" customWidth="1"/>
    <col min="11363" max="11363" width="19.88671875" style="85" bestFit="1" customWidth="1"/>
    <col min="11364" max="11364" width="17.88671875" style="85" bestFit="1" customWidth="1"/>
    <col min="11365" max="11365" width="13.33203125" style="85" bestFit="1" customWidth="1"/>
    <col min="11366" max="11366" width="19.44140625" style="85" bestFit="1" customWidth="1"/>
    <col min="11367" max="11367" width="15.6640625" style="85" bestFit="1" customWidth="1"/>
    <col min="11368" max="11368" width="18.88671875" style="85" bestFit="1" customWidth="1"/>
    <col min="11369" max="11369" width="18.5546875" style="85" bestFit="1" customWidth="1"/>
    <col min="11370" max="11370" width="14.33203125" style="85" bestFit="1" customWidth="1"/>
    <col min="11371" max="11371" width="15.33203125" style="85" bestFit="1" customWidth="1"/>
    <col min="11372" max="11372" width="16.5546875" style="85" bestFit="1" customWidth="1"/>
    <col min="11373" max="11373" width="14.44140625" style="85" bestFit="1" customWidth="1"/>
    <col min="11374" max="11374" width="15.33203125" style="85" bestFit="1" customWidth="1"/>
    <col min="11375" max="11375" width="16.109375" style="85" bestFit="1" customWidth="1"/>
    <col min="11376" max="11376" width="16" style="85" bestFit="1" customWidth="1"/>
    <col min="11377" max="11377" width="15.33203125" style="85" bestFit="1" customWidth="1"/>
    <col min="11378" max="11378" width="14.109375" style="85" bestFit="1" customWidth="1"/>
    <col min="11379" max="11379" width="18.33203125" style="85" bestFit="1" customWidth="1"/>
    <col min="11380" max="11380" width="14.44140625" style="85" bestFit="1" customWidth="1"/>
    <col min="11381" max="11381" width="14" style="85" bestFit="1" customWidth="1"/>
    <col min="11382" max="11382" width="15.33203125" style="85" bestFit="1" customWidth="1"/>
    <col min="11383" max="11383" width="17.44140625" style="85" bestFit="1" customWidth="1"/>
    <col min="11384" max="11384" width="18.109375" style="85" bestFit="1" customWidth="1"/>
    <col min="11385" max="11385" width="18.33203125" style="85" bestFit="1" customWidth="1"/>
    <col min="11386" max="11386" width="17.6640625" style="85" bestFit="1" customWidth="1"/>
    <col min="11387" max="11387" width="17" style="85" bestFit="1" customWidth="1"/>
    <col min="11388" max="11388" width="15.6640625" style="85" bestFit="1" customWidth="1"/>
    <col min="11389" max="11389" width="12.88671875" style="85" bestFit="1" customWidth="1"/>
    <col min="11390" max="11390" width="14.109375" style="85" bestFit="1" customWidth="1"/>
    <col min="11391" max="11391" width="15.44140625" style="85" bestFit="1" customWidth="1"/>
    <col min="11392" max="11392" width="16.44140625" style="85" bestFit="1" customWidth="1"/>
    <col min="11393" max="11393" width="18.88671875" style="85" bestFit="1" customWidth="1"/>
    <col min="11394" max="11394" width="15" style="85" bestFit="1" customWidth="1"/>
    <col min="11395" max="11395" width="19.44140625" style="85" bestFit="1" customWidth="1"/>
    <col min="11396" max="11396" width="20.109375" style="85" bestFit="1" customWidth="1"/>
    <col min="11397" max="11397" width="17.6640625" style="85" bestFit="1" customWidth="1"/>
    <col min="11398" max="11398" width="13.44140625" style="85" bestFit="1" customWidth="1"/>
    <col min="11399" max="11399" width="15.5546875" style="85" bestFit="1" customWidth="1"/>
    <col min="11400" max="11400" width="16.88671875" style="85" bestFit="1" customWidth="1"/>
    <col min="11401" max="11401" width="15.5546875" style="85" bestFit="1" customWidth="1"/>
    <col min="11402" max="11402" width="16.44140625" style="85" bestFit="1" customWidth="1"/>
    <col min="11403" max="11403" width="18.88671875" style="85" bestFit="1" customWidth="1"/>
    <col min="11404" max="11405" width="13.44140625" style="85" bestFit="1" customWidth="1"/>
    <col min="11406" max="11406" width="16.109375" style="85" bestFit="1" customWidth="1"/>
    <col min="11407" max="11408" width="13.44140625" style="85" bestFit="1" customWidth="1"/>
    <col min="11409" max="11409" width="17.109375" style="85" bestFit="1" customWidth="1"/>
    <col min="11410" max="11410" width="14" style="85" bestFit="1" customWidth="1"/>
    <col min="11411" max="11411" width="17.5546875" style="85" bestFit="1" customWidth="1"/>
    <col min="11412" max="11412" width="14.33203125" style="85" bestFit="1" customWidth="1"/>
    <col min="11413" max="11413" width="17.5546875" style="85" bestFit="1" customWidth="1"/>
    <col min="11414" max="11414" width="17.44140625" style="85" bestFit="1" customWidth="1"/>
    <col min="11415" max="11415" width="19.33203125" style="85" bestFit="1" customWidth="1"/>
    <col min="11416" max="11416" width="14.33203125" style="85" bestFit="1" customWidth="1"/>
    <col min="11417" max="11417" width="18" style="85" bestFit="1" customWidth="1"/>
    <col min="11418" max="11418" width="17.88671875" style="85" bestFit="1" customWidth="1"/>
    <col min="11419" max="11419" width="18.6640625" style="85" bestFit="1" customWidth="1"/>
    <col min="11420" max="11420" width="15.109375" style="85" bestFit="1" customWidth="1"/>
    <col min="11421" max="11421" width="19.5546875" style="85" bestFit="1" customWidth="1"/>
    <col min="11422" max="11422" width="19.109375" style="85" bestFit="1" customWidth="1"/>
    <col min="11423" max="11423" width="19" style="85" bestFit="1" customWidth="1"/>
    <col min="11424" max="11424" width="14.6640625" style="85" bestFit="1" customWidth="1"/>
    <col min="11425" max="11425" width="15" style="85" bestFit="1" customWidth="1"/>
    <col min="11426" max="11426" width="15.6640625" style="85" bestFit="1" customWidth="1"/>
    <col min="11427" max="11427" width="13" style="85" bestFit="1" customWidth="1"/>
    <col min="11428" max="11428" width="17" style="85" bestFit="1" customWidth="1"/>
    <col min="11429" max="11429" width="15.5546875" style="85" bestFit="1" customWidth="1"/>
    <col min="11430" max="11430" width="13" style="85" bestFit="1" customWidth="1"/>
    <col min="11431" max="11431" width="13.44140625" style="85" bestFit="1" customWidth="1"/>
    <col min="11432" max="11432" width="13.33203125" style="85" bestFit="1" customWidth="1"/>
    <col min="11433" max="11433" width="13.44140625" style="85" bestFit="1" customWidth="1"/>
    <col min="11434" max="11434" width="15.5546875" style="85" bestFit="1" customWidth="1"/>
    <col min="11435" max="11435" width="13" style="85" bestFit="1" customWidth="1"/>
    <col min="11436" max="11436" width="13.44140625" style="85" bestFit="1" customWidth="1"/>
    <col min="11437" max="11437" width="13" style="85" bestFit="1" customWidth="1"/>
    <col min="11438" max="11438" width="16.109375" style="85" bestFit="1" customWidth="1"/>
    <col min="11439" max="11439" width="17.44140625" style="85" bestFit="1" customWidth="1"/>
    <col min="11440" max="11440" width="16" style="85" bestFit="1" customWidth="1"/>
    <col min="11441" max="11441" width="13.88671875" style="85" bestFit="1" customWidth="1"/>
    <col min="11442" max="11442" width="16.33203125" style="85" bestFit="1" customWidth="1"/>
    <col min="11443" max="11443" width="14.33203125" style="85" bestFit="1" customWidth="1"/>
    <col min="11444" max="11444" width="17.88671875" style="85" bestFit="1" customWidth="1"/>
    <col min="11445" max="11445" width="15.5546875" style="85" bestFit="1" customWidth="1"/>
    <col min="11446" max="11446" width="18.6640625" style="85" bestFit="1" customWidth="1"/>
    <col min="11447" max="11447" width="16" style="85" bestFit="1" customWidth="1"/>
    <col min="11448" max="11448" width="16.109375" style="85" bestFit="1" customWidth="1"/>
    <col min="11449" max="11449" width="15" style="85" bestFit="1" customWidth="1"/>
    <col min="11450" max="11450" width="18.33203125" style="85" bestFit="1" customWidth="1"/>
    <col min="11451" max="11451" width="16.88671875" style="85" bestFit="1" customWidth="1"/>
    <col min="11452" max="11452" width="14.109375" style="85" bestFit="1" customWidth="1"/>
    <col min="11453" max="11453" width="14.6640625" style="85" bestFit="1" customWidth="1"/>
    <col min="11454" max="11454" width="14.33203125" style="85" bestFit="1" customWidth="1"/>
    <col min="11455" max="11455" width="13.44140625" style="85" bestFit="1" customWidth="1"/>
    <col min="11456" max="11456" width="18" style="85" bestFit="1" customWidth="1"/>
    <col min="11457" max="11457" width="14.5546875" style="85" bestFit="1" customWidth="1"/>
    <col min="11458" max="11458" width="13.44140625" style="85" bestFit="1" customWidth="1"/>
    <col min="11459" max="11459" width="17.44140625" style="85" bestFit="1" customWidth="1"/>
    <col min="11460" max="11460" width="18.109375" style="85" bestFit="1" customWidth="1"/>
    <col min="11461" max="11462" width="13" style="85" bestFit="1" customWidth="1"/>
    <col min="11463" max="11463" width="15.5546875" style="85" bestFit="1" customWidth="1"/>
    <col min="11464" max="11464" width="13" style="85" bestFit="1" customWidth="1"/>
    <col min="11465" max="11465" width="13.44140625" style="85" bestFit="1" customWidth="1"/>
    <col min="11466" max="11466" width="15.109375" style="85" bestFit="1" customWidth="1"/>
    <col min="11467" max="11467" width="13" style="85" bestFit="1" customWidth="1"/>
    <col min="11468" max="11468" width="15.44140625" style="85" bestFit="1" customWidth="1"/>
    <col min="11469" max="11469" width="15" style="85" bestFit="1" customWidth="1"/>
    <col min="11470" max="11470" width="14.33203125" style="85" bestFit="1" customWidth="1"/>
    <col min="11471" max="11473" width="13" style="85" bestFit="1" customWidth="1"/>
    <col min="11474" max="11474" width="15.109375" style="85" bestFit="1" customWidth="1"/>
    <col min="11475" max="11475" width="13" style="85" bestFit="1" customWidth="1"/>
    <col min="11476" max="11476" width="14.5546875" style="85" bestFit="1" customWidth="1"/>
    <col min="11477" max="11477" width="17.33203125" style="85" bestFit="1" customWidth="1"/>
    <col min="11478" max="11478" width="13.88671875" style="85" bestFit="1" customWidth="1"/>
    <col min="11479" max="11479" width="13" style="85" bestFit="1" customWidth="1"/>
    <col min="11480" max="11480" width="15.6640625" style="85" bestFit="1" customWidth="1"/>
    <col min="11481" max="11481" width="13" style="85" bestFit="1" customWidth="1"/>
    <col min="11482" max="11482" width="14.5546875" style="85" bestFit="1" customWidth="1"/>
    <col min="11483" max="11483" width="17.33203125" style="85" bestFit="1" customWidth="1"/>
    <col min="11484" max="11484" width="17.109375" style="85" bestFit="1" customWidth="1"/>
    <col min="11485" max="11485" width="18" style="85" bestFit="1" customWidth="1"/>
    <col min="11486" max="11487" width="14.5546875" style="85" bestFit="1" customWidth="1"/>
    <col min="11488" max="11488" width="13" style="85" bestFit="1" customWidth="1"/>
    <col min="11489" max="11489" width="14.33203125" style="85" bestFit="1" customWidth="1"/>
    <col min="11490" max="11490" width="16.5546875" style="85" bestFit="1" customWidth="1"/>
    <col min="11491" max="11492" width="13" style="85" bestFit="1" customWidth="1"/>
    <col min="11493" max="11493" width="17.88671875" style="85" bestFit="1" customWidth="1"/>
    <col min="11494" max="11494" width="15.6640625" style="85" bestFit="1" customWidth="1"/>
    <col min="11495" max="11495" width="14.109375" style="85" bestFit="1" customWidth="1"/>
    <col min="11496" max="11496" width="15.109375" style="85" bestFit="1" customWidth="1"/>
    <col min="11497" max="11497" width="18.109375" style="85" bestFit="1" customWidth="1"/>
    <col min="11498" max="11498" width="16.88671875" style="85" bestFit="1" customWidth="1"/>
    <col min="11499" max="11499" width="13" style="85" bestFit="1" customWidth="1"/>
    <col min="11500" max="11500" width="17.6640625" style="85" bestFit="1" customWidth="1"/>
    <col min="11501" max="11501" width="12.5546875" style="85" bestFit="1" customWidth="1"/>
    <col min="11502" max="11502" width="18.88671875" style="85" bestFit="1" customWidth="1"/>
    <col min="11503" max="11503" width="19.109375" style="85" bestFit="1" customWidth="1"/>
    <col min="11504" max="11504" width="18.5546875" style="85" bestFit="1" customWidth="1"/>
    <col min="11505" max="11505" width="15.88671875" style="85" bestFit="1" customWidth="1"/>
    <col min="11506" max="11506" width="18.33203125" style="85" bestFit="1" customWidth="1"/>
    <col min="11507" max="11507" width="17" style="85" bestFit="1" customWidth="1"/>
    <col min="11508" max="11508" width="18" style="85" bestFit="1" customWidth="1"/>
    <col min="11509" max="11509" width="13" style="85" bestFit="1" customWidth="1"/>
    <col min="11510" max="11510" width="13.33203125" style="85" bestFit="1" customWidth="1"/>
    <col min="11511" max="11511" width="16" style="85" bestFit="1" customWidth="1"/>
    <col min="11512" max="11513" width="18.33203125" style="85" bestFit="1" customWidth="1"/>
    <col min="11514" max="11514" width="18.5546875" style="85" bestFit="1" customWidth="1"/>
    <col min="11515" max="11515" width="13.44140625" style="85" bestFit="1" customWidth="1"/>
    <col min="11516" max="11516" width="17.44140625" style="85" bestFit="1" customWidth="1"/>
    <col min="11517" max="11517" width="18" style="85" bestFit="1" customWidth="1"/>
    <col min="11518" max="11518" width="19.109375" style="85" bestFit="1" customWidth="1"/>
    <col min="11519" max="11519" width="17.33203125" style="85" bestFit="1" customWidth="1"/>
    <col min="11520" max="11520" width="14.6640625" style="85"/>
    <col min="11521" max="11521" width="2.6640625" style="85" customWidth="1"/>
    <col min="11522" max="11522" width="1.109375" style="85" customWidth="1"/>
    <col min="11523" max="11523" width="24.44140625" style="85" customWidth="1"/>
    <col min="11524" max="11524" width="13.109375" style="85" customWidth="1"/>
    <col min="11525" max="11525" width="7.5546875" style="85" customWidth="1"/>
    <col min="11526" max="11526" width="16.44140625" style="85" customWidth="1"/>
    <col min="11527" max="11527" width="39.33203125" style="85" customWidth="1"/>
    <col min="11528" max="11528" width="19.109375" style="85" customWidth="1"/>
    <col min="11529" max="11529" width="35.109375" style="85" customWidth="1"/>
    <col min="11530" max="11530" width="32.88671875" style="85" customWidth="1"/>
    <col min="11531" max="11531" width="17.44140625" style="85" customWidth="1"/>
    <col min="11532" max="11532" width="11.88671875" style="85" customWidth="1"/>
    <col min="11533" max="11533" width="12" style="85" customWidth="1"/>
    <col min="11534" max="11534" width="17.44140625" style="85" customWidth="1"/>
    <col min="11535" max="11536" width="11.88671875" style="85" customWidth="1"/>
    <col min="11537" max="11537" width="12" style="85" customWidth="1"/>
    <col min="11538" max="11539" width="11.88671875" style="85" customWidth="1"/>
    <col min="11540" max="11540" width="12.5546875" style="85" customWidth="1"/>
    <col min="11541" max="11541" width="11.88671875" style="85" customWidth="1"/>
    <col min="11542" max="11542" width="12.5546875" style="85" customWidth="1"/>
    <col min="11543" max="11544" width="12.6640625" style="85" customWidth="1"/>
    <col min="11545" max="11545" width="31.6640625" style="85" customWidth="1"/>
    <col min="11546" max="11546" width="36.44140625" style="85" customWidth="1"/>
    <col min="11547" max="11547" width="33.5546875" style="85" customWidth="1"/>
    <col min="11548" max="11548" width="39.33203125" style="85" customWidth="1"/>
    <col min="11549" max="11549" width="35.6640625" style="85" customWidth="1"/>
    <col min="11550" max="11550" width="35.88671875" style="85" customWidth="1"/>
    <col min="11551" max="11551" width="34" style="85" customWidth="1"/>
    <col min="11552" max="11552" width="12.6640625" style="85" customWidth="1"/>
    <col min="11553" max="11553" width="31.6640625" style="85" bestFit="1" customWidth="1"/>
    <col min="11554" max="11554" width="36.44140625" style="85" bestFit="1" customWidth="1"/>
    <col min="11555" max="11555" width="33.5546875" style="85" bestFit="1" customWidth="1"/>
    <col min="11556" max="11556" width="39.33203125" style="85" bestFit="1" customWidth="1"/>
    <col min="11557" max="11557" width="35.6640625" style="85" bestFit="1" customWidth="1"/>
    <col min="11558" max="11558" width="35.88671875" style="85" bestFit="1" customWidth="1"/>
    <col min="11559" max="11559" width="34" style="85" bestFit="1" customWidth="1"/>
    <col min="11560" max="11560" width="12.6640625" style="85" customWidth="1"/>
    <col min="11561" max="11561" width="31.6640625" style="85" bestFit="1" customWidth="1"/>
    <col min="11562" max="11562" width="36.44140625" style="85" bestFit="1" customWidth="1"/>
    <col min="11563" max="11563" width="33.5546875" style="85" bestFit="1" customWidth="1"/>
    <col min="11564" max="11564" width="39.33203125" style="85" bestFit="1" customWidth="1"/>
    <col min="11565" max="11565" width="35.6640625" style="85" bestFit="1" customWidth="1"/>
    <col min="11566" max="11566" width="35.88671875" style="85" bestFit="1" customWidth="1"/>
    <col min="11567" max="11567" width="34" style="85" bestFit="1" customWidth="1"/>
    <col min="11568" max="11568" width="12.6640625" style="85" customWidth="1"/>
    <col min="11569" max="11569" width="13.5546875" style="85" customWidth="1"/>
    <col min="11570" max="11570" width="31.6640625" style="85" bestFit="1" customWidth="1"/>
    <col min="11571" max="11571" width="36.44140625" style="85" bestFit="1" customWidth="1"/>
    <col min="11572" max="11572" width="33.5546875" style="85" bestFit="1" customWidth="1"/>
    <col min="11573" max="11573" width="39.33203125" style="85" bestFit="1" customWidth="1"/>
    <col min="11574" max="11574" width="35.6640625" style="85" bestFit="1" customWidth="1"/>
    <col min="11575" max="11575" width="35.88671875" style="85" bestFit="1" customWidth="1"/>
    <col min="11576" max="11576" width="34" style="85" bestFit="1" customWidth="1"/>
    <col min="11577" max="11577" width="12.6640625" style="85" customWidth="1"/>
    <col min="11578" max="11578" width="31.6640625" style="85" bestFit="1" customWidth="1"/>
    <col min="11579" max="11579" width="36.44140625" style="85" bestFit="1" customWidth="1"/>
    <col min="11580" max="11580" width="33.5546875" style="85" bestFit="1" customWidth="1"/>
    <col min="11581" max="11581" width="39.33203125" style="85" bestFit="1" customWidth="1"/>
    <col min="11582" max="11582" width="35.6640625" style="85" bestFit="1" customWidth="1"/>
    <col min="11583" max="11583" width="35.88671875" style="85" bestFit="1" customWidth="1"/>
    <col min="11584" max="11584" width="34" style="85" bestFit="1" customWidth="1"/>
    <col min="11585" max="11585" width="12.6640625" style="85" customWidth="1"/>
    <col min="11586" max="11586" width="31.6640625" style="85" bestFit="1" customWidth="1"/>
    <col min="11587" max="11587" width="36.44140625" style="85" bestFit="1" customWidth="1"/>
    <col min="11588" max="11588" width="33.5546875" style="85" bestFit="1" customWidth="1"/>
    <col min="11589" max="11589" width="39.33203125" style="85" bestFit="1" customWidth="1"/>
    <col min="11590" max="11590" width="35.6640625" style="85" bestFit="1" customWidth="1"/>
    <col min="11591" max="11591" width="35.88671875" style="85" bestFit="1" customWidth="1"/>
    <col min="11592" max="11592" width="34" style="85" bestFit="1" customWidth="1"/>
    <col min="11593" max="11594" width="12.6640625" style="85" customWidth="1"/>
    <col min="11595" max="11595" width="17" style="85" bestFit="1" customWidth="1"/>
    <col min="11596" max="11596" width="16.109375" style="85" bestFit="1" customWidth="1"/>
    <col min="11597" max="11598" width="16.44140625" style="85" bestFit="1" customWidth="1"/>
    <col min="11599" max="11599" width="20" style="85" bestFit="1" customWidth="1"/>
    <col min="11600" max="11600" width="20.109375" style="85" bestFit="1" customWidth="1"/>
    <col min="11601" max="11601" width="18.109375" style="85" bestFit="1" customWidth="1"/>
    <col min="11602" max="11602" width="18.33203125" style="85" bestFit="1" customWidth="1"/>
    <col min="11603" max="11603" width="18.109375" style="85" bestFit="1" customWidth="1"/>
    <col min="11604" max="11604" width="13" style="85" bestFit="1" customWidth="1"/>
    <col min="11605" max="11605" width="15.44140625" style="85" bestFit="1" customWidth="1"/>
    <col min="11606" max="11606" width="15.6640625" style="85" bestFit="1" customWidth="1"/>
    <col min="11607" max="11607" width="19.6640625" style="85" bestFit="1" customWidth="1"/>
    <col min="11608" max="11608" width="16.44140625" style="85" bestFit="1" customWidth="1"/>
    <col min="11609" max="11609" width="17.5546875" style="85" bestFit="1" customWidth="1"/>
    <col min="11610" max="11610" width="15.88671875" style="85" bestFit="1" customWidth="1"/>
    <col min="11611" max="11611" width="17" style="85" bestFit="1" customWidth="1"/>
    <col min="11612" max="11612" width="18.5546875" style="85" bestFit="1" customWidth="1"/>
    <col min="11613" max="11613" width="19.109375" style="85" bestFit="1" customWidth="1"/>
    <col min="11614" max="11614" width="17.44140625" style="85" bestFit="1" customWidth="1"/>
    <col min="11615" max="11615" width="19.44140625" style="85" bestFit="1" customWidth="1"/>
    <col min="11616" max="11616" width="20.109375" style="85" bestFit="1" customWidth="1"/>
    <col min="11617" max="11617" width="20.33203125" style="85" bestFit="1" customWidth="1"/>
    <col min="11618" max="11618" width="20.6640625" style="85" bestFit="1" customWidth="1"/>
    <col min="11619" max="11619" width="19.88671875" style="85" bestFit="1" customWidth="1"/>
    <col min="11620" max="11620" width="17.88671875" style="85" bestFit="1" customWidth="1"/>
    <col min="11621" max="11621" width="13.33203125" style="85" bestFit="1" customWidth="1"/>
    <col min="11622" max="11622" width="19.44140625" style="85" bestFit="1" customWidth="1"/>
    <col min="11623" max="11623" width="15.6640625" style="85" bestFit="1" customWidth="1"/>
    <col min="11624" max="11624" width="18.88671875" style="85" bestFit="1" customWidth="1"/>
    <col min="11625" max="11625" width="18.5546875" style="85" bestFit="1" customWidth="1"/>
    <col min="11626" max="11626" width="14.33203125" style="85" bestFit="1" customWidth="1"/>
    <col min="11627" max="11627" width="15.33203125" style="85" bestFit="1" customWidth="1"/>
    <col min="11628" max="11628" width="16.5546875" style="85" bestFit="1" customWidth="1"/>
    <col min="11629" max="11629" width="14.44140625" style="85" bestFit="1" customWidth="1"/>
    <col min="11630" max="11630" width="15.33203125" style="85" bestFit="1" customWidth="1"/>
    <col min="11631" max="11631" width="16.109375" style="85" bestFit="1" customWidth="1"/>
    <col min="11632" max="11632" width="16" style="85" bestFit="1" customWidth="1"/>
    <col min="11633" max="11633" width="15.33203125" style="85" bestFit="1" customWidth="1"/>
    <col min="11634" max="11634" width="14.109375" style="85" bestFit="1" customWidth="1"/>
    <col min="11635" max="11635" width="18.33203125" style="85" bestFit="1" customWidth="1"/>
    <col min="11636" max="11636" width="14.44140625" style="85" bestFit="1" customWidth="1"/>
    <col min="11637" max="11637" width="14" style="85" bestFit="1" customWidth="1"/>
    <col min="11638" max="11638" width="15.33203125" style="85" bestFit="1" customWidth="1"/>
    <col min="11639" max="11639" width="17.44140625" style="85" bestFit="1" customWidth="1"/>
    <col min="11640" max="11640" width="18.109375" style="85" bestFit="1" customWidth="1"/>
    <col min="11641" max="11641" width="18.33203125" style="85" bestFit="1" customWidth="1"/>
    <col min="11642" max="11642" width="17.6640625" style="85" bestFit="1" customWidth="1"/>
    <col min="11643" max="11643" width="17" style="85" bestFit="1" customWidth="1"/>
    <col min="11644" max="11644" width="15.6640625" style="85" bestFit="1" customWidth="1"/>
    <col min="11645" max="11645" width="12.88671875" style="85" bestFit="1" customWidth="1"/>
    <col min="11646" max="11646" width="14.109375" style="85" bestFit="1" customWidth="1"/>
    <col min="11647" max="11647" width="15.44140625" style="85" bestFit="1" customWidth="1"/>
    <col min="11648" max="11648" width="16.44140625" style="85" bestFit="1" customWidth="1"/>
    <col min="11649" max="11649" width="18.88671875" style="85" bestFit="1" customWidth="1"/>
    <col min="11650" max="11650" width="15" style="85" bestFit="1" customWidth="1"/>
    <col min="11651" max="11651" width="19.44140625" style="85" bestFit="1" customWidth="1"/>
    <col min="11652" max="11652" width="20.109375" style="85" bestFit="1" customWidth="1"/>
    <col min="11653" max="11653" width="17.6640625" style="85" bestFit="1" customWidth="1"/>
    <col min="11654" max="11654" width="13.44140625" style="85" bestFit="1" customWidth="1"/>
    <col min="11655" max="11655" width="15.5546875" style="85" bestFit="1" customWidth="1"/>
    <col min="11656" max="11656" width="16.88671875" style="85" bestFit="1" customWidth="1"/>
    <col min="11657" max="11657" width="15.5546875" style="85" bestFit="1" customWidth="1"/>
    <col min="11658" max="11658" width="16.44140625" style="85" bestFit="1" customWidth="1"/>
    <col min="11659" max="11659" width="18.88671875" style="85" bestFit="1" customWidth="1"/>
    <col min="11660" max="11661" width="13.44140625" style="85" bestFit="1" customWidth="1"/>
    <col min="11662" max="11662" width="16.109375" style="85" bestFit="1" customWidth="1"/>
    <col min="11663" max="11664" width="13.44140625" style="85" bestFit="1" customWidth="1"/>
    <col min="11665" max="11665" width="17.109375" style="85" bestFit="1" customWidth="1"/>
    <col min="11666" max="11666" width="14" style="85" bestFit="1" customWidth="1"/>
    <col min="11667" max="11667" width="17.5546875" style="85" bestFit="1" customWidth="1"/>
    <col min="11668" max="11668" width="14.33203125" style="85" bestFit="1" customWidth="1"/>
    <col min="11669" max="11669" width="17.5546875" style="85" bestFit="1" customWidth="1"/>
    <col min="11670" max="11670" width="17.44140625" style="85" bestFit="1" customWidth="1"/>
    <col min="11671" max="11671" width="19.33203125" style="85" bestFit="1" customWidth="1"/>
    <col min="11672" max="11672" width="14.33203125" style="85" bestFit="1" customWidth="1"/>
    <col min="11673" max="11673" width="18" style="85" bestFit="1" customWidth="1"/>
    <col min="11674" max="11674" width="17.88671875" style="85" bestFit="1" customWidth="1"/>
    <col min="11675" max="11675" width="18.6640625" style="85" bestFit="1" customWidth="1"/>
    <col min="11676" max="11676" width="15.109375" style="85" bestFit="1" customWidth="1"/>
    <col min="11677" max="11677" width="19.5546875" style="85" bestFit="1" customWidth="1"/>
    <col min="11678" max="11678" width="19.109375" style="85" bestFit="1" customWidth="1"/>
    <col min="11679" max="11679" width="19" style="85" bestFit="1" customWidth="1"/>
    <col min="11680" max="11680" width="14.6640625" style="85" bestFit="1" customWidth="1"/>
    <col min="11681" max="11681" width="15" style="85" bestFit="1" customWidth="1"/>
    <col min="11682" max="11682" width="15.6640625" style="85" bestFit="1" customWidth="1"/>
    <col min="11683" max="11683" width="13" style="85" bestFit="1" customWidth="1"/>
    <col min="11684" max="11684" width="17" style="85" bestFit="1" customWidth="1"/>
    <col min="11685" max="11685" width="15.5546875" style="85" bestFit="1" customWidth="1"/>
    <col min="11686" max="11686" width="13" style="85" bestFit="1" customWidth="1"/>
    <col min="11687" max="11687" width="13.44140625" style="85" bestFit="1" customWidth="1"/>
    <col min="11688" max="11688" width="13.33203125" style="85" bestFit="1" customWidth="1"/>
    <col min="11689" max="11689" width="13.44140625" style="85" bestFit="1" customWidth="1"/>
    <col min="11690" max="11690" width="15.5546875" style="85" bestFit="1" customWidth="1"/>
    <col min="11691" max="11691" width="13" style="85" bestFit="1" customWidth="1"/>
    <col min="11692" max="11692" width="13.44140625" style="85" bestFit="1" customWidth="1"/>
    <col min="11693" max="11693" width="13" style="85" bestFit="1" customWidth="1"/>
    <col min="11694" max="11694" width="16.109375" style="85" bestFit="1" customWidth="1"/>
    <col min="11695" max="11695" width="17.44140625" style="85" bestFit="1" customWidth="1"/>
    <col min="11696" max="11696" width="16" style="85" bestFit="1" customWidth="1"/>
    <col min="11697" max="11697" width="13.88671875" style="85" bestFit="1" customWidth="1"/>
    <col min="11698" max="11698" width="16.33203125" style="85" bestFit="1" customWidth="1"/>
    <col min="11699" max="11699" width="14.33203125" style="85" bestFit="1" customWidth="1"/>
    <col min="11700" max="11700" width="17.88671875" style="85" bestFit="1" customWidth="1"/>
    <col min="11701" max="11701" width="15.5546875" style="85" bestFit="1" customWidth="1"/>
    <col min="11702" max="11702" width="18.6640625" style="85" bestFit="1" customWidth="1"/>
    <col min="11703" max="11703" width="16" style="85" bestFit="1" customWidth="1"/>
    <col min="11704" max="11704" width="16.109375" style="85" bestFit="1" customWidth="1"/>
    <col min="11705" max="11705" width="15" style="85" bestFit="1" customWidth="1"/>
    <col min="11706" max="11706" width="18.33203125" style="85" bestFit="1" customWidth="1"/>
    <col min="11707" max="11707" width="16.88671875" style="85" bestFit="1" customWidth="1"/>
    <col min="11708" max="11708" width="14.109375" style="85" bestFit="1" customWidth="1"/>
    <col min="11709" max="11709" width="14.6640625" style="85" bestFit="1" customWidth="1"/>
    <col min="11710" max="11710" width="14.33203125" style="85" bestFit="1" customWidth="1"/>
    <col min="11711" max="11711" width="13.44140625" style="85" bestFit="1" customWidth="1"/>
    <col min="11712" max="11712" width="18" style="85" bestFit="1" customWidth="1"/>
    <col min="11713" max="11713" width="14.5546875" style="85" bestFit="1" customWidth="1"/>
    <col min="11714" max="11714" width="13.44140625" style="85" bestFit="1" customWidth="1"/>
    <col min="11715" max="11715" width="17.44140625" style="85" bestFit="1" customWidth="1"/>
    <col min="11716" max="11716" width="18.109375" style="85" bestFit="1" customWidth="1"/>
    <col min="11717" max="11718" width="13" style="85" bestFit="1" customWidth="1"/>
    <col min="11719" max="11719" width="15.5546875" style="85" bestFit="1" customWidth="1"/>
    <col min="11720" max="11720" width="13" style="85" bestFit="1" customWidth="1"/>
    <col min="11721" max="11721" width="13.44140625" style="85" bestFit="1" customWidth="1"/>
    <col min="11722" max="11722" width="15.109375" style="85" bestFit="1" customWidth="1"/>
    <col min="11723" max="11723" width="13" style="85" bestFit="1" customWidth="1"/>
    <col min="11724" max="11724" width="15.44140625" style="85" bestFit="1" customWidth="1"/>
    <col min="11725" max="11725" width="15" style="85" bestFit="1" customWidth="1"/>
    <col min="11726" max="11726" width="14.33203125" style="85" bestFit="1" customWidth="1"/>
    <col min="11727" max="11729" width="13" style="85" bestFit="1" customWidth="1"/>
    <col min="11730" max="11730" width="15.109375" style="85" bestFit="1" customWidth="1"/>
    <col min="11731" max="11731" width="13" style="85" bestFit="1" customWidth="1"/>
    <col min="11732" max="11732" width="14.5546875" style="85" bestFit="1" customWidth="1"/>
    <col min="11733" max="11733" width="17.33203125" style="85" bestFit="1" customWidth="1"/>
    <col min="11734" max="11734" width="13.88671875" style="85" bestFit="1" customWidth="1"/>
    <col min="11735" max="11735" width="13" style="85" bestFit="1" customWidth="1"/>
    <col min="11736" max="11736" width="15.6640625" style="85" bestFit="1" customWidth="1"/>
    <col min="11737" max="11737" width="13" style="85" bestFit="1" customWidth="1"/>
    <col min="11738" max="11738" width="14.5546875" style="85" bestFit="1" customWidth="1"/>
    <col min="11739" max="11739" width="17.33203125" style="85" bestFit="1" customWidth="1"/>
    <col min="11740" max="11740" width="17.109375" style="85" bestFit="1" customWidth="1"/>
    <col min="11741" max="11741" width="18" style="85" bestFit="1" customWidth="1"/>
    <col min="11742" max="11743" width="14.5546875" style="85" bestFit="1" customWidth="1"/>
    <col min="11744" max="11744" width="13" style="85" bestFit="1" customWidth="1"/>
    <col min="11745" max="11745" width="14.33203125" style="85" bestFit="1" customWidth="1"/>
    <col min="11746" max="11746" width="16.5546875" style="85" bestFit="1" customWidth="1"/>
    <col min="11747" max="11748" width="13" style="85" bestFit="1" customWidth="1"/>
    <col min="11749" max="11749" width="17.88671875" style="85" bestFit="1" customWidth="1"/>
    <col min="11750" max="11750" width="15.6640625" style="85" bestFit="1" customWidth="1"/>
    <col min="11751" max="11751" width="14.109375" style="85" bestFit="1" customWidth="1"/>
    <col min="11752" max="11752" width="15.109375" style="85" bestFit="1" customWidth="1"/>
    <col min="11753" max="11753" width="18.109375" style="85" bestFit="1" customWidth="1"/>
    <col min="11754" max="11754" width="16.88671875" style="85" bestFit="1" customWidth="1"/>
    <col min="11755" max="11755" width="13" style="85" bestFit="1" customWidth="1"/>
    <col min="11756" max="11756" width="17.6640625" style="85" bestFit="1" customWidth="1"/>
    <col min="11757" max="11757" width="12.5546875" style="85" bestFit="1" customWidth="1"/>
    <col min="11758" max="11758" width="18.88671875" style="85" bestFit="1" customWidth="1"/>
    <col min="11759" max="11759" width="19.109375" style="85" bestFit="1" customWidth="1"/>
    <col min="11760" max="11760" width="18.5546875" style="85" bestFit="1" customWidth="1"/>
    <col min="11761" max="11761" width="15.88671875" style="85" bestFit="1" customWidth="1"/>
    <col min="11762" max="11762" width="18.33203125" style="85" bestFit="1" customWidth="1"/>
    <col min="11763" max="11763" width="17" style="85" bestFit="1" customWidth="1"/>
    <col min="11764" max="11764" width="18" style="85" bestFit="1" customWidth="1"/>
    <col min="11765" max="11765" width="13" style="85" bestFit="1" customWidth="1"/>
    <col min="11766" max="11766" width="13.33203125" style="85" bestFit="1" customWidth="1"/>
    <col min="11767" max="11767" width="16" style="85" bestFit="1" customWidth="1"/>
    <col min="11768" max="11769" width="18.33203125" style="85" bestFit="1" customWidth="1"/>
    <col min="11770" max="11770" width="18.5546875" style="85" bestFit="1" customWidth="1"/>
    <col min="11771" max="11771" width="13.44140625" style="85" bestFit="1" customWidth="1"/>
    <col min="11772" max="11772" width="17.44140625" style="85" bestFit="1" customWidth="1"/>
    <col min="11773" max="11773" width="18" style="85" bestFit="1" customWidth="1"/>
    <col min="11774" max="11774" width="19.109375" style="85" bestFit="1" customWidth="1"/>
    <col min="11775" max="11775" width="17.33203125" style="85" bestFit="1" customWidth="1"/>
    <col min="11776" max="11776" width="14.6640625" style="85"/>
    <col min="11777" max="11777" width="2.6640625" style="85" customWidth="1"/>
    <col min="11778" max="11778" width="1.109375" style="85" customWidth="1"/>
    <col min="11779" max="11779" width="24.44140625" style="85" customWidth="1"/>
    <col min="11780" max="11780" width="13.109375" style="85" customWidth="1"/>
    <col min="11781" max="11781" width="7.5546875" style="85" customWidth="1"/>
    <col min="11782" max="11782" width="16.44140625" style="85" customWidth="1"/>
    <col min="11783" max="11783" width="39.33203125" style="85" customWidth="1"/>
    <col min="11784" max="11784" width="19.109375" style="85" customWidth="1"/>
    <col min="11785" max="11785" width="35.109375" style="85" customWidth="1"/>
    <col min="11786" max="11786" width="32.88671875" style="85" customWidth="1"/>
    <col min="11787" max="11787" width="17.44140625" style="85" customWidth="1"/>
    <col min="11788" max="11788" width="11.88671875" style="85" customWidth="1"/>
    <col min="11789" max="11789" width="12" style="85" customWidth="1"/>
    <col min="11790" max="11790" width="17.44140625" style="85" customWidth="1"/>
    <col min="11791" max="11792" width="11.88671875" style="85" customWidth="1"/>
    <col min="11793" max="11793" width="12" style="85" customWidth="1"/>
    <col min="11794" max="11795" width="11.88671875" style="85" customWidth="1"/>
    <col min="11796" max="11796" width="12.5546875" style="85" customWidth="1"/>
    <col min="11797" max="11797" width="11.88671875" style="85" customWidth="1"/>
    <col min="11798" max="11798" width="12.5546875" style="85" customWidth="1"/>
    <col min="11799" max="11800" width="12.6640625" style="85" customWidth="1"/>
    <col min="11801" max="11801" width="31.6640625" style="85" customWidth="1"/>
    <col min="11802" max="11802" width="36.44140625" style="85" customWidth="1"/>
    <col min="11803" max="11803" width="33.5546875" style="85" customWidth="1"/>
    <col min="11804" max="11804" width="39.33203125" style="85" customWidth="1"/>
    <col min="11805" max="11805" width="35.6640625" style="85" customWidth="1"/>
    <col min="11806" max="11806" width="35.88671875" style="85" customWidth="1"/>
    <col min="11807" max="11807" width="34" style="85" customWidth="1"/>
    <col min="11808" max="11808" width="12.6640625" style="85" customWidth="1"/>
    <col min="11809" max="11809" width="31.6640625" style="85" bestFit="1" customWidth="1"/>
    <col min="11810" max="11810" width="36.44140625" style="85" bestFit="1" customWidth="1"/>
    <col min="11811" max="11811" width="33.5546875" style="85" bestFit="1" customWidth="1"/>
    <col min="11812" max="11812" width="39.33203125" style="85" bestFit="1" customWidth="1"/>
    <col min="11813" max="11813" width="35.6640625" style="85" bestFit="1" customWidth="1"/>
    <col min="11814" max="11814" width="35.88671875" style="85" bestFit="1" customWidth="1"/>
    <col min="11815" max="11815" width="34" style="85" bestFit="1" customWidth="1"/>
    <col min="11816" max="11816" width="12.6640625" style="85" customWidth="1"/>
    <col min="11817" max="11817" width="31.6640625" style="85" bestFit="1" customWidth="1"/>
    <col min="11818" max="11818" width="36.44140625" style="85" bestFit="1" customWidth="1"/>
    <col min="11819" max="11819" width="33.5546875" style="85" bestFit="1" customWidth="1"/>
    <col min="11820" max="11820" width="39.33203125" style="85" bestFit="1" customWidth="1"/>
    <col min="11821" max="11821" width="35.6640625" style="85" bestFit="1" customWidth="1"/>
    <col min="11822" max="11822" width="35.88671875" style="85" bestFit="1" customWidth="1"/>
    <col min="11823" max="11823" width="34" style="85" bestFit="1" customWidth="1"/>
    <col min="11824" max="11824" width="12.6640625" style="85" customWidth="1"/>
    <col min="11825" max="11825" width="13.5546875" style="85" customWidth="1"/>
    <col min="11826" max="11826" width="31.6640625" style="85" bestFit="1" customWidth="1"/>
    <col min="11827" max="11827" width="36.44140625" style="85" bestFit="1" customWidth="1"/>
    <col min="11828" max="11828" width="33.5546875" style="85" bestFit="1" customWidth="1"/>
    <col min="11829" max="11829" width="39.33203125" style="85" bestFit="1" customWidth="1"/>
    <col min="11830" max="11830" width="35.6640625" style="85" bestFit="1" customWidth="1"/>
    <col min="11831" max="11831" width="35.88671875" style="85" bestFit="1" customWidth="1"/>
    <col min="11832" max="11832" width="34" style="85" bestFit="1" customWidth="1"/>
    <col min="11833" max="11833" width="12.6640625" style="85" customWidth="1"/>
    <col min="11834" max="11834" width="31.6640625" style="85" bestFit="1" customWidth="1"/>
    <col min="11835" max="11835" width="36.44140625" style="85" bestFit="1" customWidth="1"/>
    <col min="11836" max="11836" width="33.5546875" style="85" bestFit="1" customWidth="1"/>
    <col min="11837" max="11837" width="39.33203125" style="85" bestFit="1" customWidth="1"/>
    <col min="11838" max="11838" width="35.6640625" style="85" bestFit="1" customWidth="1"/>
    <col min="11839" max="11839" width="35.88671875" style="85" bestFit="1" customWidth="1"/>
    <col min="11840" max="11840" width="34" style="85" bestFit="1" customWidth="1"/>
    <col min="11841" max="11841" width="12.6640625" style="85" customWidth="1"/>
    <col min="11842" max="11842" width="31.6640625" style="85" bestFit="1" customWidth="1"/>
    <col min="11843" max="11843" width="36.44140625" style="85" bestFit="1" customWidth="1"/>
    <col min="11844" max="11844" width="33.5546875" style="85" bestFit="1" customWidth="1"/>
    <col min="11845" max="11845" width="39.33203125" style="85" bestFit="1" customWidth="1"/>
    <col min="11846" max="11846" width="35.6640625" style="85" bestFit="1" customWidth="1"/>
    <col min="11847" max="11847" width="35.88671875" style="85" bestFit="1" customWidth="1"/>
    <col min="11848" max="11848" width="34" style="85" bestFit="1" customWidth="1"/>
    <col min="11849" max="11850" width="12.6640625" style="85" customWidth="1"/>
    <col min="11851" max="11851" width="17" style="85" bestFit="1" customWidth="1"/>
    <col min="11852" max="11852" width="16.109375" style="85" bestFit="1" customWidth="1"/>
    <col min="11853" max="11854" width="16.44140625" style="85" bestFit="1" customWidth="1"/>
    <col min="11855" max="11855" width="20" style="85" bestFit="1" customWidth="1"/>
    <col min="11856" max="11856" width="20.109375" style="85" bestFit="1" customWidth="1"/>
    <col min="11857" max="11857" width="18.109375" style="85" bestFit="1" customWidth="1"/>
    <col min="11858" max="11858" width="18.33203125" style="85" bestFit="1" customWidth="1"/>
    <col min="11859" max="11859" width="18.109375" style="85" bestFit="1" customWidth="1"/>
    <col min="11860" max="11860" width="13" style="85" bestFit="1" customWidth="1"/>
    <col min="11861" max="11861" width="15.44140625" style="85" bestFit="1" customWidth="1"/>
    <col min="11862" max="11862" width="15.6640625" style="85" bestFit="1" customWidth="1"/>
    <col min="11863" max="11863" width="19.6640625" style="85" bestFit="1" customWidth="1"/>
    <col min="11864" max="11864" width="16.44140625" style="85" bestFit="1" customWidth="1"/>
    <col min="11865" max="11865" width="17.5546875" style="85" bestFit="1" customWidth="1"/>
    <col min="11866" max="11866" width="15.88671875" style="85" bestFit="1" customWidth="1"/>
    <col min="11867" max="11867" width="17" style="85" bestFit="1" customWidth="1"/>
    <col min="11868" max="11868" width="18.5546875" style="85" bestFit="1" customWidth="1"/>
    <col min="11869" max="11869" width="19.109375" style="85" bestFit="1" customWidth="1"/>
    <col min="11870" max="11870" width="17.44140625" style="85" bestFit="1" customWidth="1"/>
    <col min="11871" max="11871" width="19.44140625" style="85" bestFit="1" customWidth="1"/>
    <col min="11872" max="11872" width="20.109375" style="85" bestFit="1" customWidth="1"/>
    <col min="11873" max="11873" width="20.33203125" style="85" bestFit="1" customWidth="1"/>
    <col min="11874" max="11874" width="20.6640625" style="85" bestFit="1" customWidth="1"/>
    <col min="11875" max="11875" width="19.88671875" style="85" bestFit="1" customWidth="1"/>
    <col min="11876" max="11876" width="17.88671875" style="85" bestFit="1" customWidth="1"/>
    <col min="11877" max="11877" width="13.33203125" style="85" bestFit="1" customWidth="1"/>
    <col min="11878" max="11878" width="19.44140625" style="85" bestFit="1" customWidth="1"/>
    <col min="11879" max="11879" width="15.6640625" style="85" bestFit="1" customWidth="1"/>
    <col min="11880" max="11880" width="18.88671875" style="85" bestFit="1" customWidth="1"/>
    <col min="11881" max="11881" width="18.5546875" style="85" bestFit="1" customWidth="1"/>
    <col min="11882" max="11882" width="14.33203125" style="85" bestFit="1" customWidth="1"/>
    <col min="11883" max="11883" width="15.33203125" style="85" bestFit="1" customWidth="1"/>
    <col min="11884" max="11884" width="16.5546875" style="85" bestFit="1" customWidth="1"/>
    <col min="11885" max="11885" width="14.44140625" style="85" bestFit="1" customWidth="1"/>
    <col min="11886" max="11886" width="15.33203125" style="85" bestFit="1" customWidth="1"/>
    <col min="11887" max="11887" width="16.109375" style="85" bestFit="1" customWidth="1"/>
    <col min="11888" max="11888" width="16" style="85" bestFit="1" customWidth="1"/>
    <col min="11889" max="11889" width="15.33203125" style="85" bestFit="1" customWidth="1"/>
    <col min="11890" max="11890" width="14.109375" style="85" bestFit="1" customWidth="1"/>
    <col min="11891" max="11891" width="18.33203125" style="85" bestFit="1" customWidth="1"/>
    <col min="11892" max="11892" width="14.44140625" style="85" bestFit="1" customWidth="1"/>
    <col min="11893" max="11893" width="14" style="85" bestFit="1" customWidth="1"/>
    <col min="11894" max="11894" width="15.33203125" style="85" bestFit="1" customWidth="1"/>
    <col min="11895" max="11895" width="17.44140625" style="85" bestFit="1" customWidth="1"/>
    <col min="11896" max="11896" width="18.109375" style="85" bestFit="1" customWidth="1"/>
    <col min="11897" max="11897" width="18.33203125" style="85" bestFit="1" customWidth="1"/>
    <col min="11898" max="11898" width="17.6640625" style="85" bestFit="1" customWidth="1"/>
    <col min="11899" max="11899" width="17" style="85" bestFit="1" customWidth="1"/>
    <col min="11900" max="11900" width="15.6640625" style="85" bestFit="1" customWidth="1"/>
    <col min="11901" max="11901" width="12.88671875" style="85" bestFit="1" customWidth="1"/>
    <col min="11902" max="11902" width="14.109375" style="85" bestFit="1" customWidth="1"/>
    <col min="11903" max="11903" width="15.44140625" style="85" bestFit="1" customWidth="1"/>
    <col min="11904" max="11904" width="16.44140625" style="85" bestFit="1" customWidth="1"/>
    <col min="11905" max="11905" width="18.88671875" style="85" bestFit="1" customWidth="1"/>
    <col min="11906" max="11906" width="15" style="85" bestFit="1" customWidth="1"/>
    <col min="11907" max="11907" width="19.44140625" style="85" bestFit="1" customWidth="1"/>
    <col min="11908" max="11908" width="20.109375" style="85" bestFit="1" customWidth="1"/>
    <col min="11909" max="11909" width="17.6640625" style="85" bestFit="1" customWidth="1"/>
    <col min="11910" max="11910" width="13.44140625" style="85" bestFit="1" customWidth="1"/>
    <col min="11911" max="11911" width="15.5546875" style="85" bestFit="1" customWidth="1"/>
    <col min="11912" max="11912" width="16.88671875" style="85" bestFit="1" customWidth="1"/>
    <col min="11913" max="11913" width="15.5546875" style="85" bestFit="1" customWidth="1"/>
    <col min="11914" max="11914" width="16.44140625" style="85" bestFit="1" customWidth="1"/>
    <col min="11915" max="11915" width="18.88671875" style="85" bestFit="1" customWidth="1"/>
    <col min="11916" max="11917" width="13.44140625" style="85" bestFit="1" customWidth="1"/>
    <col min="11918" max="11918" width="16.109375" style="85" bestFit="1" customWidth="1"/>
    <col min="11919" max="11920" width="13.44140625" style="85" bestFit="1" customWidth="1"/>
    <col min="11921" max="11921" width="17.109375" style="85" bestFit="1" customWidth="1"/>
    <col min="11922" max="11922" width="14" style="85" bestFit="1" customWidth="1"/>
    <col min="11923" max="11923" width="17.5546875" style="85" bestFit="1" customWidth="1"/>
    <col min="11924" max="11924" width="14.33203125" style="85" bestFit="1" customWidth="1"/>
    <col min="11925" max="11925" width="17.5546875" style="85" bestFit="1" customWidth="1"/>
    <col min="11926" max="11926" width="17.44140625" style="85" bestFit="1" customWidth="1"/>
    <col min="11927" max="11927" width="19.33203125" style="85" bestFit="1" customWidth="1"/>
    <col min="11928" max="11928" width="14.33203125" style="85" bestFit="1" customWidth="1"/>
    <col min="11929" max="11929" width="18" style="85" bestFit="1" customWidth="1"/>
    <col min="11930" max="11930" width="17.88671875" style="85" bestFit="1" customWidth="1"/>
    <col min="11931" max="11931" width="18.6640625" style="85" bestFit="1" customWidth="1"/>
    <col min="11932" max="11932" width="15.109375" style="85" bestFit="1" customWidth="1"/>
    <col min="11933" max="11933" width="19.5546875" style="85" bestFit="1" customWidth="1"/>
    <col min="11934" max="11934" width="19.109375" style="85" bestFit="1" customWidth="1"/>
    <col min="11935" max="11935" width="19" style="85" bestFit="1" customWidth="1"/>
    <col min="11936" max="11936" width="14.6640625" style="85" bestFit="1" customWidth="1"/>
    <col min="11937" max="11937" width="15" style="85" bestFit="1" customWidth="1"/>
    <col min="11938" max="11938" width="15.6640625" style="85" bestFit="1" customWidth="1"/>
    <col min="11939" max="11939" width="13" style="85" bestFit="1" customWidth="1"/>
    <col min="11940" max="11940" width="17" style="85" bestFit="1" customWidth="1"/>
    <col min="11941" max="11941" width="15.5546875" style="85" bestFit="1" customWidth="1"/>
    <col min="11942" max="11942" width="13" style="85" bestFit="1" customWidth="1"/>
    <col min="11943" max="11943" width="13.44140625" style="85" bestFit="1" customWidth="1"/>
    <col min="11944" max="11944" width="13.33203125" style="85" bestFit="1" customWidth="1"/>
    <col min="11945" max="11945" width="13.44140625" style="85" bestFit="1" customWidth="1"/>
    <col min="11946" max="11946" width="15.5546875" style="85" bestFit="1" customWidth="1"/>
    <col min="11947" max="11947" width="13" style="85" bestFit="1" customWidth="1"/>
    <col min="11948" max="11948" width="13.44140625" style="85" bestFit="1" customWidth="1"/>
    <col min="11949" max="11949" width="13" style="85" bestFit="1" customWidth="1"/>
    <col min="11950" max="11950" width="16.109375" style="85" bestFit="1" customWidth="1"/>
    <col min="11951" max="11951" width="17.44140625" style="85" bestFit="1" customWidth="1"/>
    <col min="11952" max="11952" width="16" style="85" bestFit="1" customWidth="1"/>
    <col min="11953" max="11953" width="13.88671875" style="85" bestFit="1" customWidth="1"/>
    <col min="11954" max="11954" width="16.33203125" style="85" bestFit="1" customWidth="1"/>
    <col min="11955" max="11955" width="14.33203125" style="85" bestFit="1" customWidth="1"/>
    <col min="11956" max="11956" width="17.88671875" style="85" bestFit="1" customWidth="1"/>
    <col min="11957" max="11957" width="15.5546875" style="85" bestFit="1" customWidth="1"/>
    <col min="11958" max="11958" width="18.6640625" style="85" bestFit="1" customWidth="1"/>
    <col min="11959" max="11959" width="16" style="85" bestFit="1" customWidth="1"/>
    <col min="11960" max="11960" width="16.109375" style="85" bestFit="1" customWidth="1"/>
    <col min="11961" max="11961" width="15" style="85" bestFit="1" customWidth="1"/>
    <col min="11962" max="11962" width="18.33203125" style="85" bestFit="1" customWidth="1"/>
    <col min="11963" max="11963" width="16.88671875" style="85" bestFit="1" customWidth="1"/>
    <col min="11964" max="11964" width="14.109375" style="85" bestFit="1" customWidth="1"/>
    <col min="11965" max="11965" width="14.6640625" style="85" bestFit="1" customWidth="1"/>
    <col min="11966" max="11966" width="14.33203125" style="85" bestFit="1" customWidth="1"/>
    <col min="11967" max="11967" width="13.44140625" style="85" bestFit="1" customWidth="1"/>
    <col min="11968" max="11968" width="18" style="85" bestFit="1" customWidth="1"/>
    <col min="11969" max="11969" width="14.5546875" style="85" bestFit="1" customWidth="1"/>
    <col min="11970" max="11970" width="13.44140625" style="85" bestFit="1" customWidth="1"/>
    <col min="11971" max="11971" width="17.44140625" style="85" bestFit="1" customWidth="1"/>
    <col min="11972" max="11972" width="18.109375" style="85" bestFit="1" customWidth="1"/>
    <col min="11973" max="11974" width="13" style="85" bestFit="1" customWidth="1"/>
    <col min="11975" max="11975" width="15.5546875" style="85" bestFit="1" customWidth="1"/>
    <col min="11976" max="11976" width="13" style="85" bestFit="1" customWidth="1"/>
    <col min="11977" max="11977" width="13.44140625" style="85" bestFit="1" customWidth="1"/>
    <col min="11978" max="11978" width="15.109375" style="85" bestFit="1" customWidth="1"/>
    <col min="11979" max="11979" width="13" style="85" bestFit="1" customWidth="1"/>
    <col min="11980" max="11980" width="15.44140625" style="85" bestFit="1" customWidth="1"/>
    <col min="11981" max="11981" width="15" style="85" bestFit="1" customWidth="1"/>
    <col min="11982" max="11982" width="14.33203125" style="85" bestFit="1" customWidth="1"/>
    <col min="11983" max="11985" width="13" style="85" bestFit="1" customWidth="1"/>
    <col min="11986" max="11986" width="15.109375" style="85" bestFit="1" customWidth="1"/>
    <col min="11987" max="11987" width="13" style="85" bestFit="1" customWidth="1"/>
    <col min="11988" max="11988" width="14.5546875" style="85" bestFit="1" customWidth="1"/>
    <col min="11989" max="11989" width="17.33203125" style="85" bestFit="1" customWidth="1"/>
    <col min="11990" max="11990" width="13.88671875" style="85" bestFit="1" customWidth="1"/>
    <col min="11991" max="11991" width="13" style="85" bestFit="1" customWidth="1"/>
    <col min="11992" max="11992" width="15.6640625" style="85" bestFit="1" customWidth="1"/>
    <col min="11993" max="11993" width="13" style="85" bestFit="1" customWidth="1"/>
    <col min="11994" max="11994" width="14.5546875" style="85" bestFit="1" customWidth="1"/>
    <col min="11995" max="11995" width="17.33203125" style="85" bestFit="1" customWidth="1"/>
    <col min="11996" max="11996" width="17.109375" style="85" bestFit="1" customWidth="1"/>
    <col min="11997" max="11997" width="18" style="85" bestFit="1" customWidth="1"/>
    <col min="11998" max="11999" width="14.5546875" style="85" bestFit="1" customWidth="1"/>
    <col min="12000" max="12000" width="13" style="85" bestFit="1" customWidth="1"/>
    <col min="12001" max="12001" width="14.33203125" style="85" bestFit="1" customWidth="1"/>
    <col min="12002" max="12002" width="16.5546875" style="85" bestFit="1" customWidth="1"/>
    <col min="12003" max="12004" width="13" style="85" bestFit="1" customWidth="1"/>
    <col min="12005" max="12005" width="17.88671875" style="85" bestFit="1" customWidth="1"/>
    <col min="12006" max="12006" width="15.6640625" style="85" bestFit="1" customWidth="1"/>
    <col min="12007" max="12007" width="14.109375" style="85" bestFit="1" customWidth="1"/>
    <col min="12008" max="12008" width="15.109375" style="85" bestFit="1" customWidth="1"/>
    <col min="12009" max="12009" width="18.109375" style="85" bestFit="1" customWidth="1"/>
    <col min="12010" max="12010" width="16.88671875" style="85" bestFit="1" customWidth="1"/>
    <col min="12011" max="12011" width="13" style="85" bestFit="1" customWidth="1"/>
    <col min="12012" max="12012" width="17.6640625" style="85" bestFit="1" customWidth="1"/>
    <col min="12013" max="12013" width="12.5546875" style="85" bestFit="1" customWidth="1"/>
    <col min="12014" max="12014" width="18.88671875" style="85" bestFit="1" customWidth="1"/>
    <col min="12015" max="12015" width="19.109375" style="85" bestFit="1" customWidth="1"/>
    <col min="12016" max="12016" width="18.5546875" style="85" bestFit="1" customWidth="1"/>
    <col min="12017" max="12017" width="15.88671875" style="85" bestFit="1" customWidth="1"/>
    <col min="12018" max="12018" width="18.33203125" style="85" bestFit="1" customWidth="1"/>
    <col min="12019" max="12019" width="17" style="85" bestFit="1" customWidth="1"/>
    <col min="12020" max="12020" width="18" style="85" bestFit="1" customWidth="1"/>
    <col min="12021" max="12021" width="13" style="85" bestFit="1" customWidth="1"/>
    <col min="12022" max="12022" width="13.33203125" style="85" bestFit="1" customWidth="1"/>
    <col min="12023" max="12023" width="16" style="85" bestFit="1" customWidth="1"/>
    <col min="12024" max="12025" width="18.33203125" style="85" bestFit="1" customWidth="1"/>
    <col min="12026" max="12026" width="18.5546875" style="85" bestFit="1" customWidth="1"/>
    <col min="12027" max="12027" width="13.44140625" style="85" bestFit="1" customWidth="1"/>
    <col min="12028" max="12028" width="17.44140625" style="85" bestFit="1" customWidth="1"/>
    <col min="12029" max="12029" width="18" style="85" bestFit="1" customWidth="1"/>
    <col min="12030" max="12030" width="19.109375" style="85" bestFit="1" customWidth="1"/>
    <col min="12031" max="12031" width="17.33203125" style="85" bestFit="1" customWidth="1"/>
    <col min="12032" max="12032" width="14.6640625" style="85"/>
    <col min="12033" max="12033" width="2.6640625" style="85" customWidth="1"/>
    <col min="12034" max="12034" width="1.109375" style="85" customWidth="1"/>
    <col min="12035" max="12035" width="24.44140625" style="85" customWidth="1"/>
    <col min="12036" max="12036" width="13.109375" style="85" customWidth="1"/>
    <col min="12037" max="12037" width="7.5546875" style="85" customWidth="1"/>
    <col min="12038" max="12038" width="16.44140625" style="85" customWidth="1"/>
    <col min="12039" max="12039" width="39.33203125" style="85" customWidth="1"/>
    <col min="12040" max="12040" width="19.109375" style="85" customWidth="1"/>
    <col min="12041" max="12041" width="35.109375" style="85" customWidth="1"/>
    <col min="12042" max="12042" width="32.88671875" style="85" customWidth="1"/>
    <col min="12043" max="12043" width="17.44140625" style="85" customWidth="1"/>
    <col min="12044" max="12044" width="11.88671875" style="85" customWidth="1"/>
    <col min="12045" max="12045" width="12" style="85" customWidth="1"/>
    <col min="12046" max="12046" width="17.44140625" style="85" customWidth="1"/>
    <col min="12047" max="12048" width="11.88671875" style="85" customWidth="1"/>
    <col min="12049" max="12049" width="12" style="85" customWidth="1"/>
    <col min="12050" max="12051" width="11.88671875" style="85" customWidth="1"/>
    <col min="12052" max="12052" width="12.5546875" style="85" customWidth="1"/>
    <col min="12053" max="12053" width="11.88671875" style="85" customWidth="1"/>
    <col min="12054" max="12054" width="12.5546875" style="85" customWidth="1"/>
    <col min="12055" max="12056" width="12.6640625" style="85" customWidth="1"/>
    <col min="12057" max="12057" width="31.6640625" style="85" customWidth="1"/>
    <col min="12058" max="12058" width="36.44140625" style="85" customWidth="1"/>
    <col min="12059" max="12059" width="33.5546875" style="85" customWidth="1"/>
    <col min="12060" max="12060" width="39.33203125" style="85" customWidth="1"/>
    <col min="12061" max="12061" width="35.6640625" style="85" customWidth="1"/>
    <col min="12062" max="12062" width="35.88671875" style="85" customWidth="1"/>
    <col min="12063" max="12063" width="34" style="85" customWidth="1"/>
    <col min="12064" max="12064" width="12.6640625" style="85" customWidth="1"/>
    <col min="12065" max="12065" width="31.6640625" style="85" bestFit="1" customWidth="1"/>
    <col min="12066" max="12066" width="36.44140625" style="85" bestFit="1" customWidth="1"/>
    <col min="12067" max="12067" width="33.5546875" style="85" bestFit="1" customWidth="1"/>
    <col min="12068" max="12068" width="39.33203125" style="85" bestFit="1" customWidth="1"/>
    <col min="12069" max="12069" width="35.6640625" style="85" bestFit="1" customWidth="1"/>
    <col min="12070" max="12070" width="35.88671875" style="85" bestFit="1" customWidth="1"/>
    <col min="12071" max="12071" width="34" style="85" bestFit="1" customWidth="1"/>
    <col min="12072" max="12072" width="12.6640625" style="85" customWidth="1"/>
    <col min="12073" max="12073" width="31.6640625" style="85" bestFit="1" customWidth="1"/>
    <col min="12074" max="12074" width="36.44140625" style="85" bestFit="1" customWidth="1"/>
    <col min="12075" max="12075" width="33.5546875" style="85" bestFit="1" customWidth="1"/>
    <col min="12076" max="12076" width="39.33203125" style="85" bestFit="1" customWidth="1"/>
    <col min="12077" max="12077" width="35.6640625" style="85" bestFit="1" customWidth="1"/>
    <col min="12078" max="12078" width="35.88671875" style="85" bestFit="1" customWidth="1"/>
    <col min="12079" max="12079" width="34" style="85" bestFit="1" customWidth="1"/>
    <col min="12080" max="12080" width="12.6640625" style="85" customWidth="1"/>
    <col min="12081" max="12081" width="13.5546875" style="85" customWidth="1"/>
    <col min="12082" max="12082" width="31.6640625" style="85" bestFit="1" customWidth="1"/>
    <col min="12083" max="12083" width="36.44140625" style="85" bestFit="1" customWidth="1"/>
    <col min="12084" max="12084" width="33.5546875" style="85" bestFit="1" customWidth="1"/>
    <col min="12085" max="12085" width="39.33203125" style="85" bestFit="1" customWidth="1"/>
    <col min="12086" max="12086" width="35.6640625" style="85" bestFit="1" customWidth="1"/>
    <col min="12087" max="12087" width="35.88671875" style="85" bestFit="1" customWidth="1"/>
    <col min="12088" max="12088" width="34" style="85" bestFit="1" customWidth="1"/>
    <col min="12089" max="12089" width="12.6640625" style="85" customWidth="1"/>
    <col min="12090" max="12090" width="31.6640625" style="85" bestFit="1" customWidth="1"/>
    <col min="12091" max="12091" width="36.44140625" style="85" bestFit="1" customWidth="1"/>
    <col min="12092" max="12092" width="33.5546875" style="85" bestFit="1" customWidth="1"/>
    <col min="12093" max="12093" width="39.33203125" style="85" bestFit="1" customWidth="1"/>
    <col min="12094" max="12094" width="35.6640625" style="85" bestFit="1" customWidth="1"/>
    <col min="12095" max="12095" width="35.88671875" style="85" bestFit="1" customWidth="1"/>
    <col min="12096" max="12096" width="34" style="85" bestFit="1" customWidth="1"/>
    <col min="12097" max="12097" width="12.6640625" style="85" customWidth="1"/>
    <col min="12098" max="12098" width="31.6640625" style="85" bestFit="1" customWidth="1"/>
    <col min="12099" max="12099" width="36.44140625" style="85" bestFit="1" customWidth="1"/>
    <col min="12100" max="12100" width="33.5546875" style="85" bestFit="1" customWidth="1"/>
    <col min="12101" max="12101" width="39.33203125" style="85" bestFit="1" customWidth="1"/>
    <col min="12102" max="12102" width="35.6640625" style="85" bestFit="1" customWidth="1"/>
    <col min="12103" max="12103" width="35.88671875" style="85" bestFit="1" customWidth="1"/>
    <col min="12104" max="12104" width="34" style="85" bestFit="1" customWidth="1"/>
    <col min="12105" max="12106" width="12.6640625" style="85" customWidth="1"/>
    <col min="12107" max="12107" width="17" style="85" bestFit="1" customWidth="1"/>
    <col min="12108" max="12108" width="16.109375" style="85" bestFit="1" customWidth="1"/>
    <col min="12109" max="12110" width="16.44140625" style="85" bestFit="1" customWidth="1"/>
    <col min="12111" max="12111" width="20" style="85" bestFit="1" customWidth="1"/>
    <col min="12112" max="12112" width="20.109375" style="85" bestFit="1" customWidth="1"/>
    <col min="12113" max="12113" width="18.109375" style="85" bestFit="1" customWidth="1"/>
    <col min="12114" max="12114" width="18.33203125" style="85" bestFit="1" customWidth="1"/>
    <col min="12115" max="12115" width="18.109375" style="85" bestFit="1" customWidth="1"/>
    <col min="12116" max="12116" width="13" style="85" bestFit="1" customWidth="1"/>
    <col min="12117" max="12117" width="15.44140625" style="85" bestFit="1" customWidth="1"/>
    <col min="12118" max="12118" width="15.6640625" style="85" bestFit="1" customWidth="1"/>
    <col min="12119" max="12119" width="19.6640625" style="85" bestFit="1" customWidth="1"/>
    <col min="12120" max="12120" width="16.44140625" style="85" bestFit="1" customWidth="1"/>
    <col min="12121" max="12121" width="17.5546875" style="85" bestFit="1" customWidth="1"/>
    <col min="12122" max="12122" width="15.88671875" style="85" bestFit="1" customWidth="1"/>
    <col min="12123" max="12123" width="17" style="85" bestFit="1" customWidth="1"/>
    <col min="12124" max="12124" width="18.5546875" style="85" bestFit="1" customWidth="1"/>
    <col min="12125" max="12125" width="19.109375" style="85" bestFit="1" customWidth="1"/>
    <col min="12126" max="12126" width="17.44140625" style="85" bestFit="1" customWidth="1"/>
    <col min="12127" max="12127" width="19.44140625" style="85" bestFit="1" customWidth="1"/>
    <col min="12128" max="12128" width="20.109375" style="85" bestFit="1" customWidth="1"/>
    <col min="12129" max="12129" width="20.33203125" style="85" bestFit="1" customWidth="1"/>
    <col min="12130" max="12130" width="20.6640625" style="85" bestFit="1" customWidth="1"/>
    <col min="12131" max="12131" width="19.88671875" style="85" bestFit="1" customWidth="1"/>
    <col min="12132" max="12132" width="17.88671875" style="85" bestFit="1" customWidth="1"/>
    <col min="12133" max="12133" width="13.33203125" style="85" bestFit="1" customWidth="1"/>
    <col min="12134" max="12134" width="19.44140625" style="85" bestFit="1" customWidth="1"/>
    <col min="12135" max="12135" width="15.6640625" style="85" bestFit="1" customWidth="1"/>
    <col min="12136" max="12136" width="18.88671875" style="85" bestFit="1" customWidth="1"/>
    <col min="12137" max="12137" width="18.5546875" style="85" bestFit="1" customWidth="1"/>
    <col min="12138" max="12138" width="14.33203125" style="85" bestFit="1" customWidth="1"/>
    <col min="12139" max="12139" width="15.33203125" style="85" bestFit="1" customWidth="1"/>
    <col min="12140" max="12140" width="16.5546875" style="85" bestFit="1" customWidth="1"/>
    <col min="12141" max="12141" width="14.44140625" style="85" bestFit="1" customWidth="1"/>
    <col min="12142" max="12142" width="15.33203125" style="85" bestFit="1" customWidth="1"/>
    <col min="12143" max="12143" width="16.109375" style="85" bestFit="1" customWidth="1"/>
    <col min="12144" max="12144" width="16" style="85" bestFit="1" customWidth="1"/>
    <col min="12145" max="12145" width="15.33203125" style="85" bestFit="1" customWidth="1"/>
    <col min="12146" max="12146" width="14.109375" style="85" bestFit="1" customWidth="1"/>
    <col min="12147" max="12147" width="18.33203125" style="85" bestFit="1" customWidth="1"/>
    <col min="12148" max="12148" width="14.44140625" style="85" bestFit="1" customWidth="1"/>
    <col min="12149" max="12149" width="14" style="85" bestFit="1" customWidth="1"/>
    <col min="12150" max="12150" width="15.33203125" style="85" bestFit="1" customWidth="1"/>
    <col min="12151" max="12151" width="17.44140625" style="85" bestFit="1" customWidth="1"/>
    <col min="12152" max="12152" width="18.109375" style="85" bestFit="1" customWidth="1"/>
    <col min="12153" max="12153" width="18.33203125" style="85" bestFit="1" customWidth="1"/>
    <col min="12154" max="12154" width="17.6640625" style="85" bestFit="1" customWidth="1"/>
    <col min="12155" max="12155" width="17" style="85" bestFit="1" customWidth="1"/>
    <col min="12156" max="12156" width="15.6640625" style="85" bestFit="1" customWidth="1"/>
    <col min="12157" max="12157" width="12.88671875" style="85" bestFit="1" customWidth="1"/>
    <col min="12158" max="12158" width="14.109375" style="85" bestFit="1" customWidth="1"/>
    <col min="12159" max="12159" width="15.44140625" style="85" bestFit="1" customWidth="1"/>
    <col min="12160" max="12160" width="16.44140625" style="85" bestFit="1" customWidth="1"/>
    <col min="12161" max="12161" width="18.88671875" style="85" bestFit="1" customWidth="1"/>
    <col min="12162" max="12162" width="15" style="85" bestFit="1" customWidth="1"/>
    <col min="12163" max="12163" width="19.44140625" style="85" bestFit="1" customWidth="1"/>
    <col min="12164" max="12164" width="20.109375" style="85" bestFit="1" customWidth="1"/>
    <col min="12165" max="12165" width="17.6640625" style="85" bestFit="1" customWidth="1"/>
    <col min="12166" max="12166" width="13.44140625" style="85" bestFit="1" customWidth="1"/>
    <col min="12167" max="12167" width="15.5546875" style="85" bestFit="1" customWidth="1"/>
    <col min="12168" max="12168" width="16.88671875" style="85" bestFit="1" customWidth="1"/>
    <col min="12169" max="12169" width="15.5546875" style="85" bestFit="1" customWidth="1"/>
    <col min="12170" max="12170" width="16.44140625" style="85" bestFit="1" customWidth="1"/>
    <col min="12171" max="12171" width="18.88671875" style="85" bestFit="1" customWidth="1"/>
    <col min="12172" max="12173" width="13.44140625" style="85" bestFit="1" customWidth="1"/>
    <col min="12174" max="12174" width="16.109375" style="85" bestFit="1" customWidth="1"/>
    <col min="12175" max="12176" width="13.44140625" style="85" bestFit="1" customWidth="1"/>
    <col min="12177" max="12177" width="17.109375" style="85" bestFit="1" customWidth="1"/>
    <col min="12178" max="12178" width="14" style="85" bestFit="1" customWidth="1"/>
    <col min="12179" max="12179" width="17.5546875" style="85" bestFit="1" customWidth="1"/>
    <col min="12180" max="12180" width="14.33203125" style="85" bestFit="1" customWidth="1"/>
    <col min="12181" max="12181" width="17.5546875" style="85" bestFit="1" customWidth="1"/>
    <col min="12182" max="12182" width="17.44140625" style="85" bestFit="1" customWidth="1"/>
    <col min="12183" max="12183" width="19.33203125" style="85" bestFit="1" customWidth="1"/>
    <col min="12184" max="12184" width="14.33203125" style="85" bestFit="1" customWidth="1"/>
    <col min="12185" max="12185" width="18" style="85" bestFit="1" customWidth="1"/>
    <col min="12186" max="12186" width="17.88671875" style="85" bestFit="1" customWidth="1"/>
    <col min="12187" max="12187" width="18.6640625" style="85" bestFit="1" customWidth="1"/>
    <col min="12188" max="12188" width="15.109375" style="85" bestFit="1" customWidth="1"/>
    <col min="12189" max="12189" width="19.5546875" style="85" bestFit="1" customWidth="1"/>
    <col min="12190" max="12190" width="19.109375" style="85" bestFit="1" customWidth="1"/>
    <col min="12191" max="12191" width="19" style="85" bestFit="1" customWidth="1"/>
    <col min="12192" max="12192" width="14.6640625" style="85" bestFit="1" customWidth="1"/>
    <col min="12193" max="12193" width="15" style="85" bestFit="1" customWidth="1"/>
    <col min="12194" max="12194" width="15.6640625" style="85" bestFit="1" customWidth="1"/>
    <col min="12195" max="12195" width="13" style="85" bestFit="1" customWidth="1"/>
    <col min="12196" max="12196" width="17" style="85" bestFit="1" customWidth="1"/>
    <col min="12197" max="12197" width="15.5546875" style="85" bestFit="1" customWidth="1"/>
    <col min="12198" max="12198" width="13" style="85" bestFit="1" customWidth="1"/>
    <col min="12199" max="12199" width="13.44140625" style="85" bestFit="1" customWidth="1"/>
    <col min="12200" max="12200" width="13.33203125" style="85" bestFit="1" customWidth="1"/>
    <col min="12201" max="12201" width="13.44140625" style="85" bestFit="1" customWidth="1"/>
    <col min="12202" max="12202" width="15.5546875" style="85" bestFit="1" customWidth="1"/>
    <col min="12203" max="12203" width="13" style="85" bestFit="1" customWidth="1"/>
    <col min="12204" max="12204" width="13.44140625" style="85" bestFit="1" customWidth="1"/>
    <col min="12205" max="12205" width="13" style="85" bestFit="1" customWidth="1"/>
    <col min="12206" max="12206" width="16.109375" style="85" bestFit="1" customWidth="1"/>
    <col min="12207" max="12207" width="17.44140625" style="85" bestFit="1" customWidth="1"/>
    <col min="12208" max="12208" width="16" style="85" bestFit="1" customWidth="1"/>
    <col min="12209" max="12209" width="13.88671875" style="85" bestFit="1" customWidth="1"/>
    <col min="12210" max="12210" width="16.33203125" style="85" bestFit="1" customWidth="1"/>
    <col min="12211" max="12211" width="14.33203125" style="85" bestFit="1" customWidth="1"/>
    <col min="12212" max="12212" width="17.88671875" style="85" bestFit="1" customWidth="1"/>
    <col min="12213" max="12213" width="15.5546875" style="85" bestFit="1" customWidth="1"/>
    <col min="12214" max="12214" width="18.6640625" style="85" bestFit="1" customWidth="1"/>
    <col min="12215" max="12215" width="16" style="85" bestFit="1" customWidth="1"/>
    <col min="12216" max="12216" width="16.109375" style="85" bestFit="1" customWidth="1"/>
    <col min="12217" max="12217" width="15" style="85" bestFit="1" customWidth="1"/>
    <col min="12218" max="12218" width="18.33203125" style="85" bestFit="1" customWidth="1"/>
    <col min="12219" max="12219" width="16.88671875" style="85" bestFit="1" customWidth="1"/>
    <col min="12220" max="12220" width="14.109375" style="85" bestFit="1" customWidth="1"/>
    <col min="12221" max="12221" width="14.6640625" style="85" bestFit="1" customWidth="1"/>
    <col min="12222" max="12222" width="14.33203125" style="85" bestFit="1" customWidth="1"/>
    <col min="12223" max="12223" width="13.44140625" style="85" bestFit="1" customWidth="1"/>
    <col min="12224" max="12224" width="18" style="85" bestFit="1" customWidth="1"/>
    <col min="12225" max="12225" width="14.5546875" style="85" bestFit="1" customWidth="1"/>
    <col min="12226" max="12226" width="13.44140625" style="85" bestFit="1" customWidth="1"/>
    <col min="12227" max="12227" width="17.44140625" style="85" bestFit="1" customWidth="1"/>
    <col min="12228" max="12228" width="18.109375" style="85" bestFit="1" customWidth="1"/>
    <col min="12229" max="12230" width="13" style="85" bestFit="1" customWidth="1"/>
    <col min="12231" max="12231" width="15.5546875" style="85" bestFit="1" customWidth="1"/>
    <col min="12232" max="12232" width="13" style="85" bestFit="1" customWidth="1"/>
    <col min="12233" max="12233" width="13.44140625" style="85" bestFit="1" customWidth="1"/>
    <col min="12234" max="12234" width="15.109375" style="85" bestFit="1" customWidth="1"/>
    <col min="12235" max="12235" width="13" style="85" bestFit="1" customWidth="1"/>
    <col min="12236" max="12236" width="15.44140625" style="85" bestFit="1" customWidth="1"/>
    <col min="12237" max="12237" width="15" style="85" bestFit="1" customWidth="1"/>
    <col min="12238" max="12238" width="14.33203125" style="85" bestFit="1" customWidth="1"/>
    <col min="12239" max="12241" width="13" style="85" bestFit="1" customWidth="1"/>
    <col min="12242" max="12242" width="15.109375" style="85" bestFit="1" customWidth="1"/>
    <col min="12243" max="12243" width="13" style="85" bestFit="1" customWidth="1"/>
    <col min="12244" max="12244" width="14.5546875" style="85" bestFit="1" customWidth="1"/>
    <col min="12245" max="12245" width="17.33203125" style="85" bestFit="1" customWidth="1"/>
    <col min="12246" max="12246" width="13.88671875" style="85" bestFit="1" customWidth="1"/>
    <col min="12247" max="12247" width="13" style="85" bestFit="1" customWidth="1"/>
    <col min="12248" max="12248" width="15.6640625" style="85" bestFit="1" customWidth="1"/>
    <col min="12249" max="12249" width="13" style="85" bestFit="1" customWidth="1"/>
    <col min="12250" max="12250" width="14.5546875" style="85" bestFit="1" customWidth="1"/>
    <col min="12251" max="12251" width="17.33203125" style="85" bestFit="1" customWidth="1"/>
    <col min="12252" max="12252" width="17.109375" style="85" bestFit="1" customWidth="1"/>
    <col min="12253" max="12253" width="18" style="85" bestFit="1" customWidth="1"/>
    <col min="12254" max="12255" width="14.5546875" style="85" bestFit="1" customWidth="1"/>
    <col min="12256" max="12256" width="13" style="85" bestFit="1" customWidth="1"/>
    <col min="12257" max="12257" width="14.33203125" style="85" bestFit="1" customWidth="1"/>
    <col min="12258" max="12258" width="16.5546875" style="85" bestFit="1" customWidth="1"/>
    <col min="12259" max="12260" width="13" style="85" bestFit="1" customWidth="1"/>
    <col min="12261" max="12261" width="17.88671875" style="85" bestFit="1" customWidth="1"/>
    <col min="12262" max="12262" width="15.6640625" style="85" bestFit="1" customWidth="1"/>
    <col min="12263" max="12263" width="14.109375" style="85" bestFit="1" customWidth="1"/>
    <col min="12264" max="12264" width="15.109375" style="85" bestFit="1" customWidth="1"/>
    <col min="12265" max="12265" width="18.109375" style="85" bestFit="1" customWidth="1"/>
    <col min="12266" max="12266" width="16.88671875" style="85" bestFit="1" customWidth="1"/>
    <col min="12267" max="12267" width="13" style="85" bestFit="1" customWidth="1"/>
    <col min="12268" max="12268" width="17.6640625" style="85" bestFit="1" customWidth="1"/>
    <col min="12269" max="12269" width="12.5546875" style="85" bestFit="1" customWidth="1"/>
    <col min="12270" max="12270" width="18.88671875" style="85" bestFit="1" customWidth="1"/>
    <col min="12271" max="12271" width="19.109375" style="85" bestFit="1" customWidth="1"/>
    <col min="12272" max="12272" width="18.5546875" style="85" bestFit="1" customWidth="1"/>
    <col min="12273" max="12273" width="15.88671875" style="85" bestFit="1" customWidth="1"/>
    <col min="12274" max="12274" width="18.33203125" style="85" bestFit="1" customWidth="1"/>
    <col min="12275" max="12275" width="17" style="85" bestFit="1" customWidth="1"/>
    <col min="12276" max="12276" width="18" style="85" bestFit="1" customWidth="1"/>
    <col min="12277" max="12277" width="13" style="85" bestFit="1" customWidth="1"/>
    <col min="12278" max="12278" width="13.33203125" style="85" bestFit="1" customWidth="1"/>
    <col min="12279" max="12279" width="16" style="85" bestFit="1" customWidth="1"/>
    <col min="12280" max="12281" width="18.33203125" style="85" bestFit="1" customWidth="1"/>
    <col min="12282" max="12282" width="18.5546875" style="85" bestFit="1" customWidth="1"/>
    <col min="12283" max="12283" width="13.44140625" style="85" bestFit="1" customWidth="1"/>
    <col min="12284" max="12284" width="17.44140625" style="85" bestFit="1" customWidth="1"/>
    <col min="12285" max="12285" width="18" style="85" bestFit="1" customWidth="1"/>
    <col min="12286" max="12286" width="19.109375" style="85" bestFit="1" customWidth="1"/>
    <col min="12287" max="12287" width="17.33203125" style="85" bestFit="1" customWidth="1"/>
    <col min="12288" max="12288" width="14.6640625" style="85"/>
    <col min="12289" max="12289" width="2.6640625" style="85" customWidth="1"/>
    <col min="12290" max="12290" width="1.109375" style="85" customWidth="1"/>
    <col min="12291" max="12291" width="24.44140625" style="85" customWidth="1"/>
    <col min="12292" max="12292" width="13.109375" style="85" customWidth="1"/>
    <col min="12293" max="12293" width="7.5546875" style="85" customWidth="1"/>
    <col min="12294" max="12294" width="16.44140625" style="85" customWidth="1"/>
    <col min="12295" max="12295" width="39.33203125" style="85" customWidth="1"/>
    <col min="12296" max="12296" width="19.109375" style="85" customWidth="1"/>
    <col min="12297" max="12297" width="35.109375" style="85" customWidth="1"/>
    <col min="12298" max="12298" width="32.88671875" style="85" customWidth="1"/>
    <col min="12299" max="12299" width="17.44140625" style="85" customWidth="1"/>
    <col min="12300" max="12300" width="11.88671875" style="85" customWidth="1"/>
    <col min="12301" max="12301" width="12" style="85" customWidth="1"/>
    <col min="12302" max="12302" width="17.44140625" style="85" customWidth="1"/>
    <col min="12303" max="12304" width="11.88671875" style="85" customWidth="1"/>
    <col min="12305" max="12305" width="12" style="85" customWidth="1"/>
    <col min="12306" max="12307" width="11.88671875" style="85" customWidth="1"/>
    <col min="12308" max="12308" width="12.5546875" style="85" customWidth="1"/>
    <col min="12309" max="12309" width="11.88671875" style="85" customWidth="1"/>
    <col min="12310" max="12310" width="12.5546875" style="85" customWidth="1"/>
    <col min="12311" max="12312" width="12.6640625" style="85" customWidth="1"/>
    <col min="12313" max="12313" width="31.6640625" style="85" customWidth="1"/>
    <col min="12314" max="12314" width="36.44140625" style="85" customWidth="1"/>
    <col min="12315" max="12315" width="33.5546875" style="85" customWidth="1"/>
    <col min="12316" max="12316" width="39.33203125" style="85" customWidth="1"/>
    <col min="12317" max="12317" width="35.6640625" style="85" customWidth="1"/>
    <col min="12318" max="12318" width="35.88671875" style="85" customWidth="1"/>
    <col min="12319" max="12319" width="34" style="85" customWidth="1"/>
    <col min="12320" max="12320" width="12.6640625" style="85" customWidth="1"/>
    <col min="12321" max="12321" width="31.6640625" style="85" bestFit="1" customWidth="1"/>
    <col min="12322" max="12322" width="36.44140625" style="85" bestFit="1" customWidth="1"/>
    <col min="12323" max="12323" width="33.5546875" style="85" bestFit="1" customWidth="1"/>
    <col min="12324" max="12324" width="39.33203125" style="85" bestFit="1" customWidth="1"/>
    <col min="12325" max="12325" width="35.6640625" style="85" bestFit="1" customWidth="1"/>
    <col min="12326" max="12326" width="35.88671875" style="85" bestFit="1" customWidth="1"/>
    <col min="12327" max="12327" width="34" style="85" bestFit="1" customWidth="1"/>
    <col min="12328" max="12328" width="12.6640625" style="85" customWidth="1"/>
    <col min="12329" max="12329" width="31.6640625" style="85" bestFit="1" customWidth="1"/>
    <col min="12330" max="12330" width="36.44140625" style="85" bestFit="1" customWidth="1"/>
    <col min="12331" max="12331" width="33.5546875" style="85" bestFit="1" customWidth="1"/>
    <col min="12332" max="12332" width="39.33203125" style="85" bestFit="1" customWidth="1"/>
    <col min="12333" max="12333" width="35.6640625" style="85" bestFit="1" customWidth="1"/>
    <col min="12334" max="12334" width="35.88671875" style="85" bestFit="1" customWidth="1"/>
    <col min="12335" max="12335" width="34" style="85" bestFit="1" customWidth="1"/>
    <col min="12336" max="12336" width="12.6640625" style="85" customWidth="1"/>
    <col min="12337" max="12337" width="13.5546875" style="85" customWidth="1"/>
    <col min="12338" max="12338" width="31.6640625" style="85" bestFit="1" customWidth="1"/>
    <col min="12339" max="12339" width="36.44140625" style="85" bestFit="1" customWidth="1"/>
    <col min="12340" max="12340" width="33.5546875" style="85" bestFit="1" customWidth="1"/>
    <col min="12341" max="12341" width="39.33203125" style="85" bestFit="1" customWidth="1"/>
    <col min="12342" max="12342" width="35.6640625" style="85" bestFit="1" customWidth="1"/>
    <col min="12343" max="12343" width="35.88671875" style="85" bestFit="1" customWidth="1"/>
    <col min="12344" max="12344" width="34" style="85" bestFit="1" customWidth="1"/>
    <col min="12345" max="12345" width="12.6640625" style="85" customWidth="1"/>
    <col min="12346" max="12346" width="31.6640625" style="85" bestFit="1" customWidth="1"/>
    <col min="12347" max="12347" width="36.44140625" style="85" bestFit="1" customWidth="1"/>
    <col min="12348" max="12348" width="33.5546875" style="85" bestFit="1" customWidth="1"/>
    <col min="12349" max="12349" width="39.33203125" style="85" bestFit="1" customWidth="1"/>
    <col min="12350" max="12350" width="35.6640625" style="85" bestFit="1" customWidth="1"/>
    <col min="12351" max="12351" width="35.88671875" style="85" bestFit="1" customWidth="1"/>
    <col min="12352" max="12352" width="34" style="85" bestFit="1" customWidth="1"/>
    <col min="12353" max="12353" width="12.6640625" style="85" customWidth="1"/>
    <col min="12354" max="12354" width="31.6640625" style="85" bestFit="1" customWidth="1"/>
    <col min="12355" max="12355" width="36.44140625" style="85" bestFit="1" customWidth="1"/>
    <col min="12356" max="12356" width="33.5546875" style="85" bestFit="1" customWidth="1"/>
    <col min="12357" max="12357" width="39.33203125" style="85" bestFit="1" customWidth="1"/>
    <col min="12358" max="12358" width="35.6640625" style="85" bestFit="1" customWidth="1"/>
    <col min="12359" max="12359" width="35.88671875" style="85" bestFit="1" customWidth="1"/>
    <col min="12360" max="12360" width="34" style="85" bestFit="1" customWidth="1"/>
    <col min="12361" max="12362" width="12.6640625" style="85" customWidth="1"/>
    <col min="12363" max="12363" width="17" style="85" bestFit="1" customWidth="1"/>
    <col min="12364" max="12364" width="16.109375" style="85" bestFit="1" customWidth="1"/>
    <col min="12365" max="12366" width="16.44140625" style="85" bestFit="1" customWidth="1"/>
    <col min="12367" max="12367" width="20" style="85" bestFit="1" customWidth="1"/>
    <col min="12368" max="12368" width="20.109375" style="85" bestFit="1" customWidth="1"/>
    <col min="12369" max="12369" width="18.109375" style="85" bestFit="1" customWidth="1"/>
    <col min="12370" max="12370" width="18.33203125" style="85" bestFit="1" customWidth="1"/>
    <col min="12371" max="12371" width="18.109375" style="85" bestFit="1" customWidth="1"/>
    <col min="12372" max="12372" width="13" style="85" bestFit="1" customWidth="1"/>
    <col min="12373" max="12373" width="15.44140625" style="85" bestFit="1" customWidth="1"/>
    <col min="12374" max="12374" width="15.6640625" style="85" bestFit="1" customWidth="1"/>
    <col min="12375" max="12375" width="19.6640625" style="85" bestFit="1" customWidth="1"/>
    <col min="12376" max="12376" width="16.44140625" style="85" bestFit="1" customWidth="1"/>
    <col min="12377" max="12377" width="17.5546875" style="85" bestFit="1" customWidth="1"/>
    <col min="12378" max="12378" width="15.88671875" style="85" bestFit="1" customWidth="1"/>
    <col min="12379" max="12379" width="17" style="85" bestFit="1" customWidth="1"/>
    <col min="12380" max="12380" width="18.5546875" style="85" bestFit="1" customWidth="1"/>
    <col min="12381" max="12381" width="19.109375" style="85" bestFit="1" customWidth="1"/>
    <col min="12382" max="12382" width="17.44140625" style="85" bestFit="1" customWidth="1"/>
    <col min="12383" max="12383" width="19.44140625" style="85" bestFit="1" customWidth="1"/>
    <col min="12384" max="12384" width="20.109375" style="85" bestFit="1" customWidth="1"/>
    <col min="12385" max="12385" width="20.33203125" style="85" bestFit="1" customWidth="1"/>
    <col min="12386" max="12386" width="20.6640625" style="85" bestFit="1" customWidth="1"/>
    <col min="12387" max="12387" width="19.88671875" style="85" bestFit="1" customWidth="1"/>
    <col min="12388" max="12388" width="17.88671875" style="85" bestFit="1" customWidth="1"/>
    <col min="12389" max="12389" width="13.33203125" style="85" bestFit="1" customWidth="1"/>
    <col min="12390" max="12390" width="19.44140625" style="85" bestFit="1" customWidth="1"/>
    <col min="12391" max="12391" width="15.6640625" style="85" bestFit="1" customWidth="1"/>
    <col min="12392" max="12392" width="18.88671875" style="85" bestFit="1" customWidth="1"/>
    <col min="12393" max="12393" width="18.5546875" style="85" bestFit="1" customWidth="1"/>
    <col min="12394" max="12394" width="14.33203125" style="85" bestFit="1" customWidth="1"/>
    <col min="12395" max="12395" width="15.33203125" style="85" bestFit="1" customWidth="1"/>
    <col min="12396" max="12396" width="16.5546875" style="85" bestFit="1" customWidth="1"/>
    <col min="12397" max="12397" width="14.44140625" style="85" bestFit="1" customWidth="1"/>
    <col min="12398" max="12398" width="15.33203125" style="85" bestFit="1" customWidth="1"/>
    <col min="12399" max="12399" width="16.109375" style="85" bestFit="1" customWidth="1"/>
    <col min="12400" max="12400" width="16" style="85" bestFit="1" customWidth="1"/>
    <col min="12401" max="12401" width="15.33203125" style="85" bestFit="1" customWidth="1"/>
    <col min="12402" max="12402" width="14.109375" style="85" bestFit="1" customWidth="1"/>
    <col min="12403" max="12403" width="18.33203125" style="85" bestFit="1" customWidth="1"/>
    <col min="12404" max="12404" width="14.44140625" style="85" bestFit="1" customWidth="1"/>
    <col min="12405" max="12405" width="14" style="85" bestFit="1" customWidth="1"/>
    <col min="12406" max="12406" width="15.33203125" style="85" bestFit="1" customWidth="1"/>
    <col min="12407" max="12407" width="17.44140625" style="85" bestFit="1" customWidth="1"/>
    <col min="12408" max="12408" width="18.109375" style="85" bestFit="1" customWidth="1"/>
    <col min="12409" max="12409" width="18.33203125" style="85" bestFit="1" customWidth="1"/>
    <col min="12410" max="12410" width="17.6640625" style="85" bestFit="1" customWidth="1"/>
    <col min="12411" max="12411" width="17" style="85" bestFit="1" customWidth="1"/>
    <col min="12412" max="12412" width="15.6640625" style="85" bestFit="1" customWidth="1"/>
    <col min="12413" max="12413" width="12.88671875" style="85" bestFit="1" customWidth="1"/>
    <col min="12414" max="12414" width="14.109375" style="85" bestFit="1" customWidth="1"/>
    <col min="12415" max="12415" width="15.44140625" style="85" bestFit="1" customWidth="1"/>
    <col min="12416" max="12416" width="16.44140625" style="85" bestFit="1" customWidth="1"/>
    <col min="12417" max="12417" width="18.88671875" style="85" bestFit="1" customWidth="1"/>
    <col min="12418" max="12418" width="15" style="85" bestFit="1" customWidth="1"/>
    <col min="12419" max="12419" width="19.44140625" style="85" bestFit="1" customWidth="1"/>
    <col min="12420" max="12420" width="20.109375" style="85" bestFit="1" customWidth="1"/>
    <col min="12421" max="12421" width="17.6640625" style="85" bestFit="1" customWidth="1"/>
    <col min="12422" max="12422" width="13.44140625" style="85" bestFit="1" customWidth="1"/>
    <col min="12423" max="12423" width="15.5546875" style="85" bestFit="1" customWidth="1"/>
    <col min="12424" max="12424" width="16.88671875" style="85" bestFit="1" customWidth="1"/>
    <col min="12425" max="12425" width="15.5546875" style="85" bestFit="1" customWidth="1"/>
    <col min="12426" max="12426" width="16.44140625" style="85" bestFit="1" customWidth="1"/>
    <col min="12427" max="12427" width="18.88671875" style="85" bestFit="1" customWidth="1"/>
    <col min="12428" max="12429" width="13.44140625" style="85" bestFit="1" customWidth="1"/>
    <col min="12430" max="12430" width="16.109375" style="85" bestFit="1" customWidth="1"/>
    <col min="12431" max="12432" width="13.44140625" style="85" bestFit="1" customWidth="1"/>
    <col min="12433" max="12433" width="17.109375" style="85" bestFit="1" customWidth="1"/>
    <col min="12434" max="12434" width="14" style="85" bestFit="1" customWidth="1"/>
    <col min="12435" max="12435" width="17.5546875" style="85" bestFit="1" customWidth="1"/>
    <col min="12436" max="12436" width="14.33203125" style="85" bestFit="1" customWidth="1"/>
    <col min="12437" max="12437" width="17.5546875" style="85" bestFit="1" customWidth="1"/>
    <col min="12438" max="12438" width="17.44140625" style="85" bestFit="1" customWidth="1"/>
    <col min="12439" max="12439" width="19.33203125" style="85" bestFit="1" customWidth="1"/>
    <col min="12440" max="12440" width="14.33203125" style="85" bestFit="1" customWidth="1"/>
    <col min="12441" max="12441" width="18" style="85" bestFit="1" customWidth="1"/>
    <col min="12442" max="12442" width="17.88671875" style="85" bestFit="1" customWidth="1"/>
    <col min="12443" max="12443" width="18.6640625" style="85" bestFit="1" customWidth="1"/>
    <col min="12444" max="12444" width="15.109375" style="85" bestFit="1" customWidth="1"/>
    <col min="12445" max="12445" width="19.5546875" style="85" bestFit="1" customWidth="1"/>
    <col min="12446" max="12446" width="19.109375" style="85" bestFit="1" customWidth="1"/>
    <col min="12447" max="12447" width="19" style="85" bestFit="1" customWidth="1"/>
    <col min="12448" max="12448" width="14.6640625" style="85" bestFit="1" customWidth="1"/>
    <col min="12449" max="12449" width="15" style="85" bestFit="1" customWidth="1"/>
    <col min="12450" max="12450" width="15.6640625" style="85" bestFit="1" customWidth="1"/>
    <col min="12451" max="12451" width="13" style="85" bestFit="1" customWidth="1"/>
    <col min="12452" max="12452" width="17" style="85" bestFit="1" customWidth="1"/>
    <col min="12453" max="12453" width="15.5546875" style="85" bestFit="1" customWidth="1"/>
    <col min="12454" max="12454" width="13" style="85" bestFit="1" customWidth="1"/>
    <col min="12455" max="12455" width="13.44140625" style="85" bestFit="1" customWidth="1"/>
    <col min="12456" max="12456" width="13.33203125" style="85" bestFit="1" customWidth="1"/>
    <col min="12457" max="12457" width="13.44140625" style="85" bestFit="1" customWidth="1"/>
    <col min="12458" max="12458" width="15.5546875" style="85" bestFit="1" customWidth="1"/>
    <col min="12459" max="12459" width="13" style="85" bestFit="1" customWidth="1"/>
    <col min="12460" max="12460" width="13.44140625" style="85" bestFit="1" customWidth="1"/>
    <col min="12461" max="12461" width="13" style="85" bestFit="1" customWidth="1"/>
    <col min="12462" max="12462" width="16.109375" style="85" bestFit="1" customWidth="1"/>
    <col min="12463" max="12463" width="17.44140625" style="85" bestFit="1" customWidth="1"/>
    <col min="12464" max="12464" width="16" style="85" bestFit="1" customWidth="1"/>
    <col min="12465" max="12465" width="13.88671875" style="85" bestFit="1" customWidth="1"/>
    <col min="12466" max="12466" width="16.33203125" style="85" bestFit="1" customWidth="1"/>
    <col min="12467" max="12467" width="14.33203125" style="85" bestFit="1" customWidth="1"/>
    <col min="12468" max="12468" width="17.88671875" style="85" bestFit="1" customWidth="1"/>
    <col min="12469" max="12469" width="15.5546875" style="85" bestFit="1" customWidth="1"/>
    <col min="12470" max="12470" width="18.6640625" style="85" bestFit="1" customWidth="1"/>
    <col min="12471" max="12471" width="16" style="85" bestFit="1" customWidth="1"/>
    <col min="12472" max="12472" width="16.109375" style="85" bestFit="1" customWidth="1"/>
    <col min="12473" max="12473" width="15" style="85" bestFit="1" customWidth="1"/>
    <col min="12474" max="12474" width="18.33203125" style="85" bestFit="1" customWidth="1"/>
    <col min="12475" max="12475" width="16.88671875" style="85" bestFit="1" customWidth="1"/>
    <col min="12476" max="12476" width="14.109375" style="85" bestFit="1" customWidth="1"/>
    <col min="12477" max="12477" width="14.6640625" style="85" bestFit="1" customWidth="1"/>
    <col min="12478" max="12478" width="14.33203125" style="85" bestFit="1" customWidth="1"/>
    <col min="12479" max="12479" width="13.44140625" style="85" bestFit="1" customWidth="1"/>
    <col min="12480" max="12480" width="18" style="85" bestFit="1" customWidth="1"/>
    <col min="12481" max="12481" width="14.5546875" style="85" bestFit="1" customWidth="1"/>
    <col min="12482" max="12482" width="13.44140625" style="85" bestFit="1" customWidth="1"/>
    <col min="12483" max="12483" width="17.44140625" style="85" bestFit="1" customWidth="1"/>
    <col min="12484" max="12484" width="18.109375" style="85" bestFit="1" customWidth="1"/>
    <col min="12485" max="12486" width="13" style="85" bestFit="1" customWidth="1"/>
    <col min="12487" max="12487" width="15.5546875" style="85" bestFit="1" customWidth="1"/>
    <col min="12488" max="12488" width="13" style="85" bestFit="1" customWidth="1"/>
    <col min="12489" max="12489" width="13.44140625" style="85" bestFit="1" customWidth="1"/>
    <col min="12490" max="12490" width="15.109375" style="85" bestFit="1" customWidth="1"/>
    <col min="12491" max="12491" width="13" style="85" bestFit="1" customWidth="1"/>
    <col min="12492" max="12492" width="15.44140625" style="85" bestFit="1" customWidth="1"/>
    <col min="12493" max="12493" width="15" style="85" bestFit="1" customWidth="1"/>
    <col min="12494" max="12494" width="14.33203125" style="85" bestFit="1" customWidth="1"/>
    <col min="12495" max="12497" width="13" style="85" bestFit="1" customWidth="1"/>
    <col min="12498" max="12498" width="15.109375" style="85" bestFit="1" customWidth="1"/>
    <col min="12499" max="12499" width="13" style="85" bestFit="1" customWidth="1"/>
    <col min="12500" max="12500" width="14.5546875" style="85" bestFit="1" customWidth="1"/>
    <col min="12501" max="12501" width="17.33203125" style="85" bestFit="1" customWidth="1"/>
    <col min="12502" max="12502" width="13.88671875" style="85" bestFit="1" customWidth="1"/>
    <col min="12503" max="12503" width="13" style="85" bestFit="1" customWidth="1"/>
    <col min="12504" max="12504" width="15.6640625" style="85" bestFit="1" customWidth="1"/>
    <col min="12505" max="12505" width="13" style="85" bestFit="1" customWidth="1"/>
    <col min="12506" max="12506" width="14.5546875" style="85" bestFit="1" customWidth="1"/>
    <col min="12507" max="12507" width="17.33203125" style="85" bestFit="1" customWidth="1"/>
    <col min="12508" max="12508" width="17.109375" style="85" bestFit="1" customWidth="1"/>
    <col min="12509" max="12509" width="18" style="85" bestFit="1" customWidth="1"/>
    <col min="12510" max="12511" width="14.5546875" style="85" bestFit="1" customWidth="1"/>
    <col min="12512" max="12512" width="13" style="85" bestFit="1" customWidth="1"/>
    <col min="12513" max="12513" width="14.33203125" style="85" bestFit="1" customWidth="1"/>
    <col min="12514" max="12514" width="16.5546875" style="85" bestFit="1" customWidth="1"/>
    <col min="12515" max="12516" width="13" style="85" bestFit="1" customWidth="1"/>
    <col min="12517" max="12517" width="17.88671875" style="85" bestFit="1" customWidth="1"/>
    <col min="12518" max="12518" width="15.6640625" style="85" bestFit="1" customWidth="1"/>
    <col min="12519" max="12519" width="14.109375" style="85" bestFit="1" customWidth="1"/>
    <col min="12520" max="12520" width="15.109375" style="85" bestFit="1" customWidth="1"/>
    <col min="12521" max="12521" width="18.109375" style="85" bestFit="1" customWidth="1"/>
    <col min="12522" max="12522" width="16.88671875" style="85" bestFit="1" customWidth="1"/>
    <col min="12523" max="12523" width="13" style="85" bestFit="1" customWidth="1"/>
    <col min="12524" max="12524" width="17.6640625" style="85" bestFit="1" customWidth="1"/>
    <col min="12525" max="12525" width="12.5546875" style="85" bestFit="1" customWidth="1"/>
    <col min="12526" max="12526" width="18.88671875" style="85" bestFit="1" customWidth="1"/>
    <col min="12527" max="12527" width="19.109375" style="85" bestFit="1" customWidth="1"/>
    <col min="12528" max="12528" width="18.5546875" style="85" bestFit="1" customWidth="1"/>
    <col min="12529" max="12529" width="15.88671875" style="85" bestFit="1" customWidth="1"/>
    <col min="12530" max="12530" width="18.33203125" style="85" bestFit="1" customWidth="1"/>
    <col min="12531" max="12531" width="17" style="85" bestFit="1" customWidth="1"/>
    <col min="12532" max="12532" width="18" style="85" bestFit="1" customWidth="1"/>
    <col min="12533" max="12533" width="13" style="85" bestFit="1" customWidth="1"/>
    <col min="12534" max="12534" width="13.33203125" style="85" bestFit="1" customWidth="1"/>
    <col min="12535" max="12535" width="16" style="85" bestFit="1" customWidth="1"/>
    <col min="12536" max="12537" width="18.33203125" style="85" bestFit="1" customWidth="1"/>
    <col min="12538" max="12538" width="18.5546875" style="85" bestFit="1" customWidth="1"/>
    <col min="12539" max="12539" width="13.44140625" style="85" bestFit="1" customWidth="1"/>
    <col min="12540" max="12540" width="17.44140625" style="85" bestFit="1" customWidth="1"/>
    <col min="12541" max="12541" width="18" style="85" bestFit="1" customWidth="1"/>
    <col min="12542" max="12542" width="19.109375" style="85" bestFit="1" customWidth="1"/>
    <col min="12543" max="12543" width="17.33203125" style="85" bestFit="1" customWidth="1"/>
    <col min="12544" max="12544" width="14.6640625" style="85"/>
    <col min="12545" max="12545" width="2.6640625" style="85" customWidth="1"/>
    <col min="12546" max="12546" width="1.109375" style="85" customWidth="1"/>
    <col min="12547" max="12547" width="24.44140625" style="85" customWidth="1"/>
    <col min="12548" max="12548" width="13.109375" style="85" customWidth="1"/>
    <col min="12549" max="12549" width="7.5546875" style="85" customWidth="1"/>
    <col min="12550" max="12550" width="16.44140625" style="85" customWidth="1"/>
    <col min="12551" max="12551" width="39.33203125" style="85" customWidth="1"/>
    <col min="12552" max="12552" width="19.109375" style="85" customWidth="1"/>
    <col min="12553" max="12553" width="35.109375" style="85" customWidth="1"/>
    <col min="12554" max="12554" width="32.88671875" style="85" customWidth="1"/>
    <col min="12555" max="12555" width="17.44140625" style="85" customWidth="1"/>
    <col min="12556" max="12556" width="11.88671875" style="85" customWidth="1"/>
    <col min="12557" max="12557" width="12" style="85" customWidth="1"/>
    <col min="12558" max="12558" width="17.44140625" style="85" customWidth="1"/>
    <col min="12559" max="12560" width="11.88671875" style="85" customWidth="1"/>
    <col min="12561" max="12561" width="12" style="85" customWidth="1"/>
    <col min="12562" max="12563" width="11.88671875" style="85" customWidth="1"/>
    <col min="12564" max="12564" width="12.5546875" style="85" customWidth="1"/>
    <col min="12565" max="12565" width="11.88671875" style="85" customWidth="1"/>
    <col min="12566" max="12566" width="12.5546875" style="85" customWidth="1"/>
    <col min="12567" max="12568" width="12.6640625" style="85" customWidth="1"/>
    <col min="12569" max="12569" width="31.6640625" style="85" customWidth="1"/>
    <col min="12570" max="12570" width="36.44140625" style="85" customWidth="1"/>
    <col min="12571" max="12571" width="33.5546875" style="85" customWidth="1"/>
    <col min="12572" max="12572" width="39.33203125" style="85" customWidth="1"/>
    <col min="12573" max="12573" width="35.6640625" style="85" customWidth="1"/>
    <col min="12574" max="12574" width="35.88671875" style="85" customWidth="1"/>
    <col min="12575" max="12575" width="34" style="85" customWidth="1"/>
    <col min="12576" max="12576" width="12.6640625" style="85" customWidth="1"/>
    <col min="12577" max="12577" width="31.6640625" style="85" bestFit="1" customWidth="1"/>
    <col min="12578" max="12578" width="36.44140625" style="85" bestFit="1" customWidth="1"/>
    <col min="12579" max="12579" width="33.5546875" style="85" bestFit="1" customWidth="1"/>
    <col min="12580" max="12580" width="39.33203125" style="85" bestFit="1" customWidth="1"/>
    <col min="12581" max="12581" width="35.6640625" style="85" bestFit="1" customWidth="1"/>
    <col min="12582" max="12582" width="35.88671875" style="85" bestFit="1" customWidth="1"/>
    <col min="12583" max="12583" width="34" style="85" bestFit="1" customWidth="1"/>
    <col min="12584" max="12584" width="12.6640625" style="85" customWidth="1"/>
    <col min="12585" max="12585" width="31.6640625" style="85" bestFit="1" customWidth="1"/>
    <col min="12586" max="12586" width="36.44140625" style="85" bestFit="1" customWidth="1"/>
    <col min="12587" max="12587" width="33.5546875" style="85" bestFit="1" customWidth="1"/>
    <col min="12588" max="12588" width="39.33203125" style="85" bestFit="1" customWidth="1"/>
    <col min="12589" max="12589" width="35.6640625" style="85" bestFit="1" customWidth="1"/>
    <col min="12590" max="12590" width="35.88671875" style="85" bestFit="1" customWidth="1"/>
    <col min="12591" max="12591" width="34" style="85" bestFit="1" customWidth="1"/>
    <col min="12592" max="12592" width="12.6640625" style="85" customWidth="1"/>
    <col min="12593" max="12593" width="13.5546875" style="85" customWidth="1"/>
    <col min="12594" max="12594" width="31.6640625" style="85" bestFit="1" customWidth="1"/>
    <col min="12595" max="12595" width="36.44140625" style="85" bestFit="1" customWidth="1"/>
    <col min="12596" max="12596" width="33.5546875" style="85" bestFit="1" customWidth="1"/>
    <col min="12597" max="12597" width="39.33203125" style="85" bestFit="1" customWidth="1"/>
    <col min="12598" max="12598" width="35.6640625" style="85" bestFit="1" customWidth="1"/>
    <col min="12599" max="12599" width="35.88671875" style="85" bestFit="1" customWidth="1"/>
    <col min="12600" max="12600" width="34" style="85" bestFit="1" customWidth="1"/>
    <col min="12601" max="12601" width="12.6640625" style="85" customWidth="1"/>
    <col min="12602" max="12602" width="31.6640625" style="85" bestFit="1" customWidth="1"/>
    <col min="12603" max="12603" width="36.44140625" style="85" bestFit="1" customWidth="1"/>
    <col min="12604" max="12604" width="33.5546875" style="85" bestFit="1" customWidth="1"/>
    <col min="12605" max="12605" width="39.33203125" style="85" bestFit="1" customWidth="1"/>
    <col min="12606" max="12606" width="35.6640625" style="85" bestFit="1" customWidth="1"/>
    <col min="12607" max="12607" width="35.88671875" style="85" bestFit="1" customWidth="1"/>
    <col min="12608" max="12608" width="34" style="85" bestFit="1" customWidth="1"/>
    <col min="12609" max="12609" width="12.6640625" style="85" customWidth="1"/>
    <col min="12610" max="12610" width="31.6640625" style="85" bestFit="1" customWidth="1"/>
    <col min="12611" max="12611" width="36.44140625" style="85" bestFit="1" customWidth="1"/>
    <col min="12612" max="12612" width="33.5546875" style="85" bestFit="1" customWidth="1"/>
    <col min="12613" max="12613" width="39.33203125" style="85" bestFit="1" customWidth="1"/>
    <col min="12614" max="12614" width="35.6640625" style="85" bestFit="1" customWidth="1"/>
    <col min="12615" max="12615" width="35.88671875" style="85" bestFit="1" customWidth="1"/>
    <col min="12616" max="12616" width="34" style="85" bestFit="1" customWidth="1"/>
    <col min="12617" max="12618" width="12.6640625" style="85" customWidth="1"/>
    <col min="12619" max="12619" width="17" style="85" bestFit="1" customWidth="1"/>
    <col min="12620" max="12620" width="16.109375" style="85" bestFit="1" customWidth="1"/>
    <col min="12621" max="12622" width="16.44140625" style="85" bestFit="1" customWidth="1"/>
    <col min="12623" max="12623" width="20" style="85" bestFit="1" customWidth="1"/>
    <col min="12624" max="12624" width="20.109375" style="85" bestFit="1" customWidth="1"/>
    <col min="12625" max="12625" width="18.109375" style="85" bestFit="1" customWidth="1"/>
    <col min="12626" max="12626" width="18.33203125" style="85" bestFit="1" customWidth="1"/>
    <col min="12627" max="12627" width="18.109375" style="85" bestFit="1" customWidth="1"/>
    <col min="12628" max="12628" width="13" style="85" bestFit="1" customWidth="1"/>
    <col min="12629" max="12629" width="15.44140625" style="85" bestFit="1" customWidth="1"/>
    <col min="12630" max="12630" width="15.6640625" style="85" bestFit="1" customWidth="1"/>
    <col min="12631" max="12631" width="19.6640625" style="85" bestFit="1" customWidth="1"/>
    <col min="12632" max="12632" width="16.44140625" style="85" bestFit="1" customWidth="1"/>
    <col min="12633" max="12633" width="17.5546875" style="85" bestFit="1" customWidth="1"/>
    <col min="12634" max="12634" width="15.88671875" style="85" bestFit="1" customWidth="1"/>
    <col min="12635" max="12635" width="17" style="85" bestFit="1" customWidth="1"/>
    <col min="12636" max="12636" width="18.5546875" style="85" bestFit="1" customWidth="1"/>
    <col min="12637" max="12637" width="19.109375" style="85" bestFit="1" customWidth="1"/>
    <col min="12638" max="12638" width="17.44140625" style="85" bestFit="1" customWidth="1"/>
    <col min="12639" max="12639" width="19.44140625" style="85" bestFit="1" customWidth="1"/>
    <col min="12640" max="12640" width="20.109375" style="85" bestFit="1" customWidth="1"/>
    <col min="12641" max="12641" width="20.33203125" style="85" bestFit="1" customWidth="1"/>
    <col min="12642" max="12642" width="20.6640625" style="85" bestFit="1" customWidth="1"/>
    <col min="12643" max="12643" width="19.88671875" style="85" bestFit="1" customWidth="1"/>
    <col min="12644" max="12644" width="17.88671875" style="85" bestFit="1" customWidth="1"/>
    <col min="12645" max="12645" width="13.33203125" style="85" bestFit="1" customWidth="1"/>
    <col min="12646" max="12646" width="19.44140625" style="85" bestFit="1" customWidth="1"/>
    <col min="12647" max="12647" width="15.6640625" style="85" bestFit="1" customWidth="1"/>
    <col min="12648" max="12648" width="18.88671875" style="85" bestFit="1" customWidth="1"/>
    <col min="12649" max="12649" width="18.5546875" style="85" bestFit="1" customWidth="1"/>
    <col min="12650" max="12650" width="14.33203125" style="85" bestFit="1" customWidth="1"/>
    <col min="12651" max="12651" width="15.33203125" style="85" bestFit="1" customWidth="1"/>
    <col min="12652" max="12652" width="16.5546875" style="85" bestFit="1" customWidth="1"/>
    <col min="12653" max="12653" width="14.44140625" style="85" bestFit="1" customWidth="1"/>
    <col min="12654" max="12654" width="15.33203125" style="85" bestFit="1" customWidth="1"/>
    <col min="12655" max="12655" width="16.109375" style="85" bestFit="1" customWidth="1"/>
    <col min="12656" max="12656" width="16" style="85" bestFit="1" customWidth="1"/>
    <col min="12657" max="12657" width="15.33203125" style="85" bestFit="1" customWidth="1"/>
    <col min="12658" max="12658" width="14.109375" style="85" bestFit="1" customWidth="1"/>
    <col min="12659" max="12659" width="18.33203125" style="85" bestFit="1" customWidth="1"/>
    <col min="12660" max="12660" width="14.44140625" style="85" bestFit="1" customWidth="1"/>
    <col min="12661" max="12661" width="14" style="85" bestFit="1" customWidth="1"/>
    <col min="12662" max="12662" width="15.33203125" style="85" bestFit="1" customWidth="1"/>
    <col min="12663" max="12663" width="17.44140625" style="85" bestFit="1" customWidth="1"/>
    <col min="12664" max="12664" width="18.109375" style="85" bestFit="1" customWidth="1"/>
    <col min="12665" max="12665" width="18.33203125" style="85" bestFit="1" customWidth="1"/>
    <col min="12666" max="12666" width="17.6640625" style="85" bestFit="1" customWidth="1"/>
    <col min="12667" max="12667" width="17" style="85" bestFit="1" customWidth="1"/>
    <col min="12668" max="12668" width="15.6640625" style="85" bestFit="1" customWidth="1"/>
    <col min="12669" max="12669" width="12.88671875" style="85" bestFit="1" customWidth="1"/>
    <col min="12670" max="12670" width="14.109375" style="85" bestFit="1" customWidth="1"/>
    <col min="12671" max="12671" width="15.44140625" style="85" bestFit="1" customWidth="1"/>
    <col min="12672" max="12672" width="16.44140625" style="85" bestFit="1" customWidth="1"/>
    <col min="12673" max="12673" width="18.88671875" style="85" bestFit="1" customWidth="1"/>
    <col min="12674" max="12674" width="15" style="85" bestFit="1" customWidth="1"/>
    <col min="12675" max="12675" width="19.44140625" style="85" bestFit="1" customWidth="1"/>
    <col min="12676" max="12676" width="20.109375" style="85" bestFit="1" customWidth="1"/>
    <col min="12677" max="12677" width="17.6640625" style="85" bestFit="1" customWidth="1"/>
    <col min="12678" max="12678" width="13.44140625" style="85" bestFit="1" customWidth="1"/>
    <col min="12679" max="12679" width="15.5546875" style="85" bestFit="1" customWidth="1"/>
    <col min="12680" max="12680" width="16.88671875" style="85" bestFit="1" customWidth="1"/>
    <col min="12681" max="12681" width="15.5546875" style="85" bestFit="1" customWidth="1"/>
    <col min="12682" max="12682" width="16.44140625" style="85" bestFit="1" customWidth="1"/>
    <col min="12683" max="12683" width="18.88671875" style="85" bestFit="1" customWidth="1"/>
    <col min="12684" max="12685" width="13.44140625" style="85" bestFit="1" customWidth="1"/>
    <col min="12686" max="12686" width="16.109375" style="85" bestFit="1" customWidth="1"/>
    <col min="12687" max="12688" width="13.44140625" style="85" bestFit="1" customWidth="1"/>
    <col min="12689" max="12689" width="17.109375" style="85" bestFit="1" customWidth="1"/>
    <col min="12690" max="12690" width="14" style="85" bestFit="1" customWidth="1"/>
    <col min="12691" max="12691" width="17.5546875" style="85" bestFit="1" customWidth="1"/>
    <col min="12692" max="12692" width="14.33203125" style="85" bestFit="1" customWidth="1"/>
    <col min="12693" max="12693" width="17.5546875" style="85" bestFit="1" customWidth="1"/>
    <col min="12694" max="12694" width="17.44140625" style="85" bestFit="1" customWidth="1"/>
    <col min="12695" max="12695" width="19.33203125" style="85" bestFit="1" customWidth="1"/>
    <col min="12696" max="12696" width="14.33203125" style="85" bestFit="1" customWidth="1"/>
    <col min="12697" max="12697" width="18" style="85" bestFit="1" customWidth="1"/>
    <col min="12698" max="12698" width="17.88671875" style="85" bestFit="1" customWidth="1"/>
    <col min="12699" max="12699" width="18.6640625" style="85" bestFit="1" customWidth="1"/>
    <col min="12700" max="12700" width="15.109375" style="85" bestFit="1" customWidth="1"/>
    <col min="12701" max="12701" width="19.5546875" style="85" bestFit="1" customWidth="1"/>
    <col min="12702" max="12702" width="19.109375" style="85" bestFit="1" customWidth="1"/>
    <col min="12703" max="12703" width="19" style="85" bestFit="1" customWidth="1"/>
    <col min="12704" max="12704" width="14.6640625" style="85" bestFit="1" customWidth="1"/>
    <col min="12705" max="12705" width="15" style="85" bestFit="1" customWidth="1"/>
    <col min="12706" max="12706" width="15.6640625" style="85" bestFit="1" customWidth="1"/>
    <col min="12707" max="12707" width="13" style="85" bestFit="1" customWidth="1"/>
    <col min="12708" max="12708" width="17" style="85" bestFit="1" customWidth="1"/>
    <col min="12709" max="12709" width="15.5546875" style="85" bestFit="1" customWidth="1"/>
    <col min="12710" max="12710" width="13" style="85" bestFit="1" customWidth="1"/>
    <col min="12711" max="12711" width="13.44140625" style="85" bestFit="1" customWidth="1"/>
    <col min="12712" max="12712" width="13.33203125" style="85" bestFit="1" customWidth="1"/>
    <col min="12713" max="12713" width="13.44140625" style="85" bestFit="1" customWidth="1"/>
    <col min="12714" max="12714" width="15.5546875" style="85" bestFit="1" customWidth="1"/>
    <col min="12715" max="12715" width="13" style="85" bestFit="1" customWidth="1"/>
    <col min="12716" max="12716" width="13.44140625" style="85" bestFit="1" customWidth="1"/>
    <col min="12717" max="12717" width="13" style="85" bestFit="1" customWidth="1"/>
    <col min="12718" max="12718" width="16.109375" style="85" bestFit="1" customWidth="1"/>
    <col min="12719" max="12719" width="17.44140625" style="85" bestFit="1" customWidth="1"/>
    <col min="12720" max="12720" width="16" style="85" bestFit="1" customWidth="1"/>
    <col min="12721" max="12721" width="13.88671875" style="85" bestFit="1" customWidth="1"/>
    <col min="12722" max="12722" width="16.33203125" style="85" bestFit="1" customWidth="1"/>
    <col min="12723" max="12723" width="14.33203125" style="85" bestFit="1" customWidth="1"/>
    <col min="12724" max="12724" width="17.88671875" style="85" bestFit="1" customWidth="1"/>
    <col min="12725" max="12725" width="15.5546875" style="85" bestFit="1" customWidth="1"/>
    <col min="12726" max="12726" width="18.6640625" style="85" bestFit="1" customWidth="1"/>
    <col min="12727" max="12727" width="16" style="85" bestFit="1" customWidth="1"/>
    <col min="12728" max="12728" width="16.109375" style="85" bestFit="1" customWidth="1"/>
    <col min="12729" max="12729" width="15" style="85" bestFit="1" customWidth="1"/>
    <col min="12730" max="12730" width="18.33203125" style="85" bestFit="1" customWidth="1"/>
    <col min="12731" max="12731" width="16.88671875" style="85" bestFit="1" customWidth="1"/>
    <col min="12732" max="12732" width="14.109375" style="85" bestFit="1" customWidth="1"/>
    <col min="12733" max="12733" width="14.6640625" style="85" bestFit="1" customWidth="1"/>
    <col min="12734" max="12734" width="14.33203125" style="85" bestFit="1" customWidth="1"/>
    <col min="12735" max="12735" width="13.44140625" style="85" bestFit="1" customWidth="1"/>
    <col min="12736" max="12736" width="18" style="85" bestFit="1" customWidth="1"/>
    <col min="12737" max="12737" width="14.5546875" style="85" bestFit="1" customWidth="1"/>
    <col min="12738" max="12738" width="13.44140625" style="85" bestFit="1" customWidth="1"/>
    <col min="12739" max="12739" width="17.44140625" style="85" bestFit="1" customWidth="1"/>
    <col min="12740" max="12740" width="18.109375" style="85" bestFit="1" customWidth="1"/>
    <col min="12741" max="12742" width="13" style="85" bestFit="1" customWidth="1"/>
    <col min="12743" max="12743" width="15.5546875" style="85" bestFit="1" customWidth="1"/>
    <col min="12744" max="12744" width="13" style="85" bestFit="1" customWidth="1"/>
    <col min="12745" max="12745" width="13.44140625" style="85" bestFit="1" customWidth="1"/>
    <col min="12746" max="12746" width="15.109375" style="85" bestFit="1" customWidth="1"/>
    <col min="12747" max="12747" width="13" style="85" bestFit="1" customWidth="1"/>
    <col min="12748" max="12748" width="15.44140625" style="85" bestFit="1" customWidth="1"/>
    <col min="12749" max="12749" width="15" style="85" bestFit="1" customWidth="1"/>
    <col min="12750" max="12750" width="14.33203125" style="85" bestFit="1" customWidth="1"/>
    <col min="12751" max="12753" width="13" style="85" bestFit="1" customWidth="1"/>
    <col min="12754" max="12754" width="15.109375" style="85" bestFit="1" customWidth="1"/>
    <col min="12755" max="12755" width="13" style="85" bestFit="1" customWidth="1"/>
    <col min="12756" max="12756" width="14.5546875" style="85" bestFit="1" customWidth="1"/>
    <col min="12757" max="12757" width="17.33203125" style="85" bestFit="1" customWidth="1"/>
    <col min="12758" max="12758" width="13.88671875" style="85" bestFit="1" customWidth="1"/>
    <col min="12759" max="12759" width="13" style="85" bestFit="1" customWidth="1"/>
    <col min="12760" max="12760" width="15.6640625" style="85" bestFit="1" customWidth="1"/>
    <col min="12761" max="12761" width="13" style="85" bestFit="1" customWidth="1"/>
    <col min="12762" max="12762" width="14.5546875" style="85" bestFit="1" customWidth="1"/>
    <col min="12763" max="12763" width="17.33203125" style="85" bestFit="1" customWidth="1"/>
    <col min="12764" max="12764" width="17.109375" style="85" bestFit="1" customWidth="1"/>
    <col min="12765" max="12765" width="18" style="85" bestFit="1" customWidth="1"/>
    <col min="12766" max="12767" width="14.5546875" style="85" bestFit="1" customWidth="1"/>
    <col min="12768" max="12768" width="13" style="85" bestFit="1" customWidth="1"/>
    <col min="12769" max="12769" width="14.33203125" style="85" bestFit="1" customWidth="1"/>
    <col min="12770" max="12770" width="16.5546875" style="85" bestFit="1" customWidth="1"/>
    <col min="12771" max="12772" width="13" style="85" bestFit="1" customWidth="1"/>
    <col min="12773" max="12773" width="17.88671875" style="85" bestFit="1" customWidth="1"/>
    <col min="12774" max="12774" width="15.6640625" style="85" bestFit="1" customWidth="1"/>
    <col min="12775" max="12775" width="14.109375" style="85" bestFit="1" customWidth="1"/>
    <col min="12776" max="12776" width="15.109375" style="85" bestFit="1" customWidth="1"/>
    <col min="12777" max="12777" width="18.109375" style="85" bestFit="1" customWidth="1"/>
    <col min="12778" max="12778" width="16.88671875" style="85" bestFit="1" customWidth="1"/>
    <col min="12779" max="12779" width="13" style="85" bestFit="1" customWidth="1"/>
    <col min="12780" max="12780" width="17.6640625" style="85" bestFit="1" customWidth="1"/>
    <col min="12781" max="12781" width="12.5546875" style="85" bestFit="1" customWidth="1"/>
    <col min="12782" max="12782" width="18.88671875" style="85" bestFit="1" customWidth="1"/>
    <col min="12783" max="12783" width="19.109375" style="85" bestFit="1" customWidth="1"/>
    <col min="12784" max="12784" width="18.5546875" style="85" bestFit="1" customWidth="1"/>
    <col min="12785" max="12785" width="15.88671875" style="85" bestFit="1" customWidth="1"/>
    <col min="12786" max="12786" width="18.33203125" style="85" bestFit="1" customWidth="1"/>
    <col min="12787" max="12787" width="17" style="85" bestFit="1" customWidth="1"/>
    <col min="12788" max="12788" width="18" style="85" bestFit="1" customWidth="1"/>
    <col min="12789" max="12789" width="13" style="85" bestFit="1" customWidth="1"/>
    <col min="12790" max="12790" width="13.33203125" style="85" bestFit="1" customWidth="1"/>
    <col min="12791" max="12791" width="16" style="85" bestFit="1" customWidth="1"/>
    <col min="12792" max="12793" width="18.33203125" style="85" bestFit="1" customWidth="1"/>
    <col min="12794" max="12794" width="18.5546875" style="85" bestFit="1" customWidth="1"/>
    <col min="12795" max="12795" width="13.44140625" style="85" bestFit="1" customWidth="1"/>
    <col min="12796" max="12796" width="17.44140625" style="85" bestFit="1" customWidth="1"/>
    <col min="12797" max="12797" width="18" style="85" bestFit="1" customWidth="1"/>
    <col min="12798" max="12798" width="19.109375" style="85" bestFit="1" customWidth="1"/>
    <col min="12799" max="12799" width="17.33203125" style="85" bestFit="1" customWidth="1"/>
    <col min="12800" max="12800" width="14.6640625" style="85"/>
    <col min="12801" max="12801" width="2.6640625" style="85" customWidth="1"/>
    <col min="12802" max="12802" width="1.109375" style="85" customWidth="1"/>
    <col min="12803" max="12803" width="24.44140625" style="85" customWidth="1"/>
    <col min="12804" max="12804" width="13.109375" style="85" customWidth="1"/>
    <col min="12805" max="12805" width="7.5546875" style="85" customWidth="1"/>
    <col min="12806" max="12806" width="16.44140625" style="85" customWidth="1"/>
    <col min="12807" max="12807" width="39.33203125" style="85" customWidth="1"/>
    <col min="12808" max="12808" width="19.109375" style="85" customWidth="1"/>
    <col min="12809" max="12809" width="35.109375" style="85" customWidth="1"/>
    <col min="12810" max="12810" width="32.88671875" style="85" customWidth="1"/>
    <col min="12811" max="12811" width="17.44140625" style="85" customWidth="1"/>
    <col min="12812" max="12812" width="11.88671875" style="85" customWidth="1"/>
    <col min="12813" max="12813" width="12" style="85" customWidth="1"/>
    <col min="12814" max="12814" width="17.44140625" style="85" customWidth="1"/>
    <col min="12815" max="12816" width="11.88671875" style="85" customWidth="1"/>
    <col min="12817" max="12817" width="12" style="85" customWidth="1"/>
    <col min="12818" max="12819" width="11.88671875" style="85" customWidth="1"/>
    <col min="12820" max="12820" width="12.5546875" style="85" customWidth="1"/>
    <col min="12821" max="12821" width="11.88671875" style="85" customWidth="1"/>
    <col min="12822" max="12822" width="12.5546875" style="85" customWidth="1"/>
    <col min="12823" max="12824" width="12.6640625" style="85" customWidth="1"/>
    <col min="12825" max="12825" width="31.6640625" style="85" customWidth="1"/>
    <col min="12826" max="12826" width="36.44140625" style="85" customWidth="1"/>
    <col min="12827" max="12827" width="33.5546875" style="85" customWidth="1"/>
    <col min="12828" max="12828" width="39.33203125" style="85" customWidth="1"/>
    <col min="12829" max="12829" width="35.6640625" style="85" customWidth="1"/>
    <col min="12830" max="12830" width="35.88671875" style="85" customWidth="1"/>
    <col min="12831" max="12831" width="34" style="85" customWidth="1"/>
    <col min="12832" max="12832" width="12.6640625" style="85" customWidth="1"/>
    <col min="12833" max="12833" width="31.6640625" style="85" bestFit="1" customWidth="1"/>
    <col min="12834" max="12834" width="36.44140625" style="85" bestFit="1" customWidth="1"/>
    <col min="12835" max="12835" width="33.5546875" style="85" bestFit="1" customWidth="1"/>
    <col min="12836" max="12836" width="39.33203125" style="85" bestFit="1" customWidth="1"/>
    <col min="12837" max="12837" width="35.6640625" style="85" bestFit="1" customWidth="1"/>
    <col min="12838" max="12838" width="35.88671875" style="85" bestFit="1" customWidth="1"/>
    <col min="12839" max="12839" width="34" style="85" bestFit="1" customWidth="1"/>
    <col min="12840" max="12840" width="12.6640625" style="85" customWidth="1"/>
    <col min="12841" max="12841" width="31.6640625" style="85" bestFit="1" customWidth="1"/>
    <col min="12842" max="12842" width="36.44140625" style="85" bestFit="1" customWidth="1"/>
    <col min="12843" max="12843" width="33.5546875" style="85" bestFit="1" customWidth="1"/>
    <col min="12844" max="12844" width="39.33203125" style="85" bestFit="1" customWidth="1"/>
    <col min="12845" max="12845" width="35.6640625" style="85" bestFit="1" customWidth="1"/>
    <col min="12846" max="12846" width="35.88671875" style="85" bestFit="1" customWidth="1"/>
    <col min="12847" max="12847" width="34" style="85" bestFit="1" customWidth="1"/>
    <col min="12848" max="12848" width="12.6640625" style="85" customWidth="1"/>
    <col min="12849" max="12849" width="13.5546875" style="85" customWidth="1"/>
    <col min="12850" max="12850" width="31.6640625" style="85" bestFit="1" customWidth="1"/>
    <col min="12851" max="12851" width="36.44140625" style="85" bestFit="1" customWidth="1"/>
    <col min="12852" max="12852" width="33.5546875" style="85" bestFit="1" customWidth="1"/>
    <col min="12853" max="12853" width="39.33203125" style="85" bestFit="1" customWidth="1"/>
    <col min="12854" max="12854" width="35.6640625" style="85" bestFit="1" customWidth="1"/>
    <col min="12855" max="12855" width="35.88671875" style="85" bestFit="1" customWidth="1"/>
    <col min="12856" max="12856" width="34" style="85" bestFit="1" customWidth="1"/>
    <col min="12857" max="12857" width="12.6640625" style="85" customWidth="1"/>
    <col min="12858" max="12858" width="31.6640625" style="85" bestFit="1" customWidth="1"/>
    <col min="12859" max="12859" width="36.44140625" style="85" bestFit="1" customWidth="1"/>
    <col min="12860" max="12860" width="33.5546875" style="85" bestFit="1" customWidth="1"/>
    <col min="12861" max="12861" width="39.33203125" style="85" bestFit="1" customWidth="1"/>
    <col min="12862" max="12862" width="35.6640625" style="85" bestFit="1" customWidth="1"/>
    <col min="12863" max="12863" width="35.88671875" style="85" bestFit="1" customWidth="1"/>
    <col min="12864" max="12864" width="34" style="85" bestFit="1" customWidth="1"/>
    <col min="12865" max="12865" width="12.6640625" style="85" customWidth="1"/>
    <col min="12866" max="12866" width="31.6640625" style="85" bestFit="1" customWidth="1"/>
    <col min="12867" max="12867" width="36.44140625" style="85" bestFit="1" customWidth="1"/>
    <col min="12868" max="12868" width="33.5546875" style="85" bestFit="1" customWidth="1"/>
    <col min="12869" max="12869" width="39.33203125" style="85" bestFit="1" customWidth="1"/>
    <col min="12870" max="12870" width="35.6640625" style="85" bestFit="1" customWidth="1"/>
    <col min="12871" max="12871" width="35.88671875" style="85" bestFit="1" customWidth="1"/>
    <col min="12872" max="12872" width="34" style="85" bestFit="1" customWidth="1"/>
    <col min="12873" max="12874" width="12.6640625" style="85" customWidth="1"/>
    <col min="12875" max="12875" width="17" style="85" bestFit="1" customWidth="1"/>
    <col min="12876" max="12876" width="16.109375" style="85" bestFit="1" customWidth="1"/>
    <col min="12877" max="12878" width="16.44140625" style="85" bestFit="1" customWidth="1"/>
    <col min="12879" max="12879" width="20" style="85" bestFit="1" customWidth="1"/>
    <col min="12880" max="12880" width="20.109375" style="85" bestFit="1" customWidth="1"/>
    <col min="12881" max="12881" width="18.109375" style="85" bestFit="1" customWidth="1"/>
    <col min="12882" max="12882" width="18.33203125" style="85" bestFit="1" customWidth="1"/>
    <col min="12883" max="12883" width="18.109375" style="85" bestFit="1" customWidth="1"/>
    <col min="12884" max="12884" width="13" style="85" bestFit="1" customWidth="1"/>
    <col min="12885" max="12885" width="15.44140625" style="85" bestFit="1" customWidth="1"/>
    <col min="12886" max="12886" width="15.6640625" style="85" bestFit="1" customWidth="1"/>
    <col min="12887" max="12887" width="19.6640625" style="85" bestFit="1" customWidth="1"/>
    <col min="12888" max="12888" width="16.44140625" style="85" bestFit="1" customWidth="1"/>
    <col min="12889" max="12889" width="17.5546875" style="85" bestFit="1" customWidth="1"/>
    <col min="12890" max="12890" width="15.88671875" style="85" bestFit="1" customWidth="1"/>
    <col min="12891" max="12891" width="17" style="85" bestFit="1" customWidth="1"/>
    <col min="12892" max="12892" width="18.5546875" style="85" bestFit="1" customWidth="1"/>
    <col min="12893" max="12893" width="19.109375" style="85" bestFit="1" customWidth="1"/>
    <col min="12894" max="12894" width="17.44140625" style="85" bestFit="1" customWidth="1"/>
    <col min="12895" max="12895" width="19.44140625" style="85" bestFit="1" customWidth="1"/>
    <col min="12896" max="12896" width="20.109375" style="85" bestFit="1" customWidth="1"/>
    <col min="12897" max="12897" width="20.33203125" style="85" bestFit="1" customWidth="1"/>
    <col min="12898" max="12898" width="20.6640625" style="85" bestFit="1" customWidth="1"/>
    <col min="12899" max="12899" width="19.88671875" style="85" bestFit="1" customWidth="1"/>
    <col min="12900" max="12900" width="17.88671875" style="85" bestFit="1" customWidth="1"/>
    <col min="12901" max="12901" width="13.33203125" style="85" bestFit="1" customWidth="1"/>
    <col min="12902" max="12902" width="19.44140625" style="85" bestFit="1" customWidth="1"/>
    <col min="12903" max="12903" width="15.6640625" style="85" bestFit="1" customWidth="1"/>
    <col min="12904" max="12904" width="18.88671875" style="85" bestFit="1" customWidth="1"/>
    <col min="12905" max="12905" width="18.5546875" style="85" bestFit="1" customWidth="1"/>
    <col min="12906" max="12906" width="14.33203125" style="85" bestFit="1" customWidth="1"/>
    <col min="12907" max="12907" width="15.33203125" style="85" bestFit="1" customWidth="1"/>
    <col min="12908" max="12908" width="16.5546875" style="85" bestFit="1" customWidth="1"/>
    <col min="12909" max="12909" width="14.44140625" style="85" bestFit="1" customWidth="1"/>
    <col min="12910" max="12910" width="15.33203125" style="85" bestFit="1" customWidth="1"/>
    <col min="12911" max="12911" width="16.109375" style="85" bestFit="1" customWidth="1"/>
    <col min="12912" max="12912" width="16" style="85" bestFit="1" customWidth="1"/>
    <col min="12913" max="12913" width="15.33203125" style="85" bestFit="1" customWidth="1"/>
    <col min="12914" max="12914" width="14.109375" style="85" bestFit="1" customWidth="1"/>
    <col min="12915" max="12915" width="18.33203125" style="85" bestFit="1" customWidth="1"/>
    <col min="12916" max="12916" width="14.44140625" style="85" bestFit="1" customWidth="1"/>
    <col min="12917" max="12917" width="14" style="85" bestFit="1" customWidth="1"/>
    <col min="12918" max="12918" width="15.33203125" style="85" bestFit="1" customWidth="1"/>
    <col min="12919" max="12919" width="17.44140625" style="85" bestFit="1" customWidth="1"/>
    <col min="12920" max="12920" width="18.109375" style="85" bestFit="1" customWidth="1"/>
    <col min="12921" max="12921" width="18.33203125" style="85" bestFit="1" customWidth="1"/>
    <col min="12922" max="12922" width="17.6640625" style="85" bestFit="1" customWidth="1"/>
    <col min="12923" max="12923" width="17" style="85" bestFit="1" customWidth="1"/>
    <col min="12924" max="12924" width="15.6640625" style="85" bestFit="1" customWidth="1"/>
    <col min="12925" max="12925" width="12.88671875" style="85" bestFit="1" customWidth="1"/>
    <col min="12926" max="12926" width="14.109375" style="85" bestFit="1" customWidth="1"/>
    <col min="12927" max="12927" width="15.44140625" style="85" bestFit="1" customWidth="1"/>
    <col min="12928" max="12928" width="16.44140625" style="85" bestFit="1" customWidth="1"/>
    <col min="12929" max="12929" width="18.88671875" style="85" bestFit="1" customWidth="1"/>
    <col min="12930" max="12930" width="15" style="85" bestFit="1" customWidth="1"/>
    <col min="12931" max="12931" width="19.44140625" style="85" bestFit="1" customWidth="1"/>
    <col min="12932" max="12932" width="20.109375" style="85" bestFit="1" customWidth="1"/>
    <col min="12933" max="12933" width="17.6640625" style="85" bestFit="1" customWidth="1"/>
    <col min="12934" max="12934" width="13.44140625" style="85" bestFit="1" customWidth="1"/>
    <col min="12935" max="12935" width="15.5546875" style="85" bestFit="1" customWidth="1"/>
    <col min="12936" max="12936" width="16.88671875" style="85" bestFit="1" customWidth="1"/>
    <col min="12937" max="12937" width="15.5546875" style="85" bestFit="1" customWidth="1"/>
    <col min="12938" max="12938" width="16.44140625" style="85" bestFit="1" customWidth="1"/>
    <col min="12939" max="12939" width="18.88671875" style="85" bestFit="1" customWidth="1"/>
    <col min="12940" max="12941" width="13.44140625" style="85" bestFit="1" customWidth="1"/>
    <col min="12942" max="12942" width="16.109375" style="85" bestFit="1" customWidth="1"/>
    <col min="12943" max="12944" width="13.44140625" style="85" bestFit="1" customWidth="1"/>
    <col min="12945" max="12945" width="17.109375" style="85" bestFit="1" customWidth="1"/>
    <col min="12946" max="12946" width="14" style="85" bestFit="1" customWidth="1"/>
    <col min="12947" max="12947" width="17.5546875" style="85" bestFit="1" customWidth="1"/>
    <col min="12948" max="12948" width="14.33203125" style="85" bestFit="1" customWidth="1"/>
    <col min="12949" max="12949" width="17.5546875" style="85" bestFit="1" customWidth="1"/>
    <col min="12950" max="12950" width="17.44140625" style="85" bestFit="1" customWidth="1"/>
    <col min="12951" max="12951" width="19.33203125" style="85" bestFit="1" customWidth="1"/>
    <col min="12952" max="12952" width="14.33203125" style="85" bestFit="1" customWidth="1"/>
    <col min="12953" max="12953" width="18" style="85" bestFit="1" customWidth="1"/>
    <col min="12954" max="12954" width="17.88671875" style="85" bestFit="1" customWidth="1"/>
    <col min="12955" max="12955" width="18.6640625" style="85" bestFit="1" customWidth="1"/>
    <col min="12956" max="12956" width="15.109375" style="85" bestFit="1" customWidth="1"/>
    <col min="12957" max="12957" width="19.5546875" style="85" bestFit="1" customWidth="1"/>
    <col min="12958" max="12958" width="19.109375" style="85" bestFit="1" customWidth="1"/>
    <col min="12959" max="12959" width="19" style="85" bestFit="1" customWidth="1"/>
    <col min="12960" max="12960" width="14.6640625" style="85" bestFit="1" customWidth="1"/>
    <col min="12961" max="12961" width="15" style="85" bestFit="1" customWidth="1"/>
    <col min="12962" max="12962" width="15.6640625" style="85" bestFit="1" customWidth="1"/>
    <col min="12963" max="12963" width="13" style="85" bestFit="1" customWidth="1"/>
    <col min="12964" max="12964" width="17" style="85" bestFit="1" customWidth="1"/>
    <col min="12965" max="12965" width="15.5546875" style="85" bestFit="1" customWidth="1"/>
    <col min="12966" max="12966" width="13" style="85" bestFit="1" customWidth="1"/>
    <col min="12967" max="12967" width="13.44140625" style="85" bestFit="1" customWidth="1"/>
    <col min="12968" max="12968" width="13.33203125" style="85" bestFit="1" customWidth="1"/>
    <col min="12969" max="12969" width="13.44140625" style="85" bestFit="1" customWidth="1"/>
    <col min="12970" max="12970" width="15.5546875" style="85" bestFit="1" customWidth="1"/>
    <col min="12971" max="12971" width="13" style="85" bestFit="1" customWidth="1"/>
    <col min="12972" max="12972" width="13.44140625" style="85" bestFit="1" customWidth="1"/>
    <col min="12973" max="12973" width="13" style="85" bestFit="1" customWidth="1"/>
    <col min="12974" max="12974" width="16.109375" style="85" bestFit="1" customWidth="1"/>
    <col min="12975" max="12975" width="17.44140625" style="85" bestFit="1" customWidth="1"/>
    <col min="12976" max="12976" width="16" style="85" bestFit="1" customWidth="1"/>
    <col min="12977" max="12977" width="13.88671875" style="85" bestFit="1" customWidth="1"/>
    <col min="12978" max="12978" width="16.33203125" style="85" bestFit="1" customWidth="1"/>
    <col min="12979" max="12979" width="14.33203125" style="85" bestFit="1" customWidth="1"/>
    <col min="12980" max="12980" width="17.88671875" style="85" bestFit="1" customWidth="1"/>
    <col min="12981" max="12981" width="15.5546875" style="85" bestFit="1" customWidth="1"/>
    <col min="12982" max="12982" width="18.6640625" style="85" bestFit="1" customWidth="1"/>
    <col min="12983" max="12983" width="16" style="85" bestFit="1" customWidth="1"/>
    <col min="12984" max="12984" width="16.109375" style="85" bestFit="1" customWidth="1"/>
    <col min="12985" max="12985" width="15" style="85" bestFit="1" customWidth="1"/>
    <col min="12986" max="12986" width="18.33203125" style="85" bestFit="1" customWidth="1"/>
    <col min="12987" max="12987" width="16.88671875" style="85" bestFit="1" customWidth="1"/>
    <col min="12988" max="12988" width="14.109375" style="85" bestFit="1" customWidth="1"/>
    <col min="12989" max="12989" width="14.6640625" style="85" bestFit="1" customWidth="1"/>
    <col min="12990" max="12990" width="14.33203125" style="85" bestFit="1" customWidth="1"/>
    <col min="12991" max="12991" width="13.44140625" style="85" bestFit="1" customWidth="1"/>
    <col min="12992" max="12992" width="18" style="85" bestFit="1" customWidth="1"/>
    <col min="12993" max="12993" width="14.5546875" style="85" bestFit="1" customWidth="1"/>
    <col min="12994" max="12994" width="13.44140625" style="85" bestFit="1" customWidth="1"/>
    <col min="12995" max="12995" width="17.44140625" style="85" bestFit="1" customWidth="1"/>
    <col min="12996" max="12996" width="18.109375" style="85" bestFit="1" customWidth="1"/>
    <col min="12997" max="12998" width="13" style="85" bestFit="1" customWidth="1"/>
    <col min="12999" max="12999" width="15.5546875" style="85" bestFit="1" customWidth="1"/>
    <col min="13000" max="13000" width="13" style="85" bestFit="1" customWidth="1"/>
    <col min="13001" max="13001" width="13.44140625" style="85" bestFit="1" customWidth="1"/>
    <col min="13002" max="13002" width="15.109375" style="85" bestFit="1" customWidth="1"/>
    <col min="13003" max="13003" width="13" style="85" bestFit="1" customWidth="1"/>
    <col min="13004" max="13004" width="15.44140625" style="85" bestFit="1" customWidth="1"/>
    <col min="13005" max="13005" width="15" style="85" bestFit="1" customWidth="1"/>
    <col min="13006" max="13006" width="14.33203125" style="85" bestFit="1" customWidth="1"/>
    <col min="13007" max="13009" width="13" style="85" bestFit="1" customWidth="1"/>
    <col min="13010" max="13010" width="15.109375" style="85" bestFit="1" customWidth="1"/>
    <col min="13011" max="13011" width="13" style="85" bestFit="1" customWidth="1"/>
    <col min="13012" max="13012" width="14.5546875" style="85" bestFit="1" customWidth="1"/>
    <col min="13013" max="13013" width="17.33203125" style="85" bestFit="1" customWidth="1"/>
    <col min="13014" max="13014" width="13.88671875" style="85" bestFit="1" customWidth="1"/>
    <col min="13015" max="13015" width="13" style="85" bestFit="1" customWidth="1"/>
    <col min="13016" max="13016" width="15.6640625" style="85" bestFit="1" customWidth="1"/>
    <col min="13017" max="13017" width="13" style="85" bestFit="1" customWidth="1"/>
    <col min="13018" max="13018" width="14.5546875" style="85" bestFit="1" customWidth="1"/>
    <col min="13019" max="13019" width="17.33203125" style="85" bestFit="1" customWidth="1"/>
    <col min="13020" max="13020" width="17.109375" style="85" bestFit="1" customWidth="1"/>
    <col min="13021" max="13021" width="18" style="85" bestFit="1" customWidth="1"/>
    <col min="13022" max="13023" width="14.5546875" style="85" bestFit="1" customWidth="1"/>
    <col min="13024" max="13024" width="13" style="85" bestFit="1" customWidth="1"/>
    <col min="13025" max="13025" width="14.33203125" style="85" bestFit="1" customWidth="1"/>
    <col min="13026" max="13026" width="16.5546875" style="85" bestFit="1" customWidth="1"/>
    <col min="13027" max="13028" width="13" style="85" bestFit="1" customWidth="1"/>
    <col min="13029" max="13029" width="17.88671875" style="85" bestFit="1" customWidth="1"/>
    <col min="13030" max="13030" width="15.6640625" style="85" bestFit="1" customWidth="1"/>
    <col min="13031" max="13031" width="14.109375" style="85" bestFit="1" customWidth="1"/>
    <col min="13032" max="13032" width="15.109375" style="85" bestFit="1" customWidth="1"/>
    <col min="13033" max="13033" width="18.109375" style="85" bestFit="1" customWidth="1"/>
    <col min="13034" max="13034" width="16.88671875" style="85" bestFit="1" customWidth="1"/>
    <col min="13035" max="13035" width="13" style="85" bestFit="1" customWidth="1"/>
    <col min="13036" max="13036" width="17.6640625" style="85" bestFit="1" customWidth="1"/>
    <col min="13037" max="13037" width="12.5546875" style="85" bestFit="1" customWidth="1"/>
    <col min="13038" max="13038" width="18.88671875" style="85" bestFit="1" customWidth="1"/>
    <col min="13039" max="13039" width="19.109375" style="85" bestFit="1" customWidth="1"/>
    <col min="13040" max="13040" width="18.5546875" style="85" bestFit="1" customWidth="1"/>
    <col min="13041" max="13041" width="15.88671875" style="85" bestFit="1" customWidth="1"/>
    <col min="13042" max="13042" width="18.33203125" style="85" bestFit="1" customWidth="1"/>
    <col min="13043" max="13043" width="17" style="85" bestFit="1" customWidth="1"/>
    <col min="13044" max="13044" width="18" style="85" bestFit="1" customWidth="1"/>
    <col min="13045" max="13045" width="13" style="85" bestFit="1" customWidth="1"/>
    <col min="13046" max="13046" width="13.33203125" style="85" bestFit="1" customWidth="1"/>
    <col min="13047" max="13047" width="16" style="85" bestFit="1" customWidth="1"/>
    <col min="13048" max="13049" width="18.33203125" style="85" bestFit="1" customWidth="1"/>
    <col min="13050" max="13050" width="18.5546875" style="85" bestFit="1" customWidth="1"/>
    <col min="13051" max="13051" width="13.44140625" style="85" bestFit="1" customWidth="1"/>
    <col min="13052" max="13052" width="17.44140625" style="85" bestFit="1" customWidth="1"/>
    <col min="13053" max="13053" width="18" style="85" bestFit="1" customWidth="1"/>
    <col min="13054" max="13054" width="19.109375" style="85" bestFit="1" customWidth="1"/>
    <col min="13055" max="13055" width="17.33203125" style="85" bestFit="1" customWidth="1"/>
    <col min="13056" max="13056" width="14.6640625" style="85"/>
    <col min="13057" max="13057" width="2.6640625" style="85" customWidth="1"/>
    <col min="13058" max="13058" width="1.109375" style="85" customWidth="1"/>
    <col min="13059" max="13059" width="24.44140625" style="85" customWidth="1"/>
    <col min="13060" max="13060" width="13.109375" style="85" customWidth="1"/>
    <col min="13061" max="13061" width="7.5546875" style="85" customWidth="1"/>
    <col min="13062" max="13062" width="16.44140625" style="85" customWidth="1"/>
    <col min="13063" max="13063" width="39.33203125" style="85" customWidth="1"/>
    <col min="13064" max="13064" width="19.109375" style="85" customWidth="1"/>
    <col min="13065" max="13065" width="35.109375" style="85" customWidth="1"/>
    <col min="13066" max="13066" width="32.88671875" style="85" customWidth="1"/>
    <col min="13067" max="13067" width="17.44140625" style="85" customWidth="1"/>
    <col min="13068" max="13068" width="11.88671875" style="85" customWidth="1"/>
    <col min="13069" max="13069" width="12" style="85" customWidth="1"/>
    <col min="13070" max="13070" width="17.44140625" style="85" customWidth="1"/>
    <col min="13071" max="13072" width="11.88671875" style="85" customWidth="1"/>
    <col min="13073" max="13073" width="12" style="85" customWidth="1"/>
    <col min="13074" max="13075" width="11.88671875" style="85" customWidth="1"/>
    <col min="13076" max="13076" width="12.5546875" style="85" customWidth="1"/>
    <col min="13077" max="13077" width="11.88671875" style="85" customWidth="1"/>
    <col min="13078" max="13078" width="12.5546875" style="85" customWidth="1"/>
    <col min="13079" max="13080" width="12.6640625" style="85" customWidth="1"/>
    <col min="13081" max="13081" width="31.6640625" style="85" customWidth="1"/>
    <col min="13082" max="13082" width="36.44140625" style="85" customWidth="1"/>
    <col min="13083" max="13083" width="33.5546875" style="85" customWidth="1"/>
    <col min="13084" max="13084" width="39.33203125" style="85" customWidth="1"/>
    <col min="13085" max="13085" width="35.6640625" style="85" customWidth="1"/>
    <col min="13086" max="13086" width="35.88671875" style="85" customWidth="1"/>
    <col min="13087" max="13087" width="34" style="85" customWidth="1"/>
    <col min="13088" max="13088" width="12.6640625" style="85" customWidth="1"/>
    <col min="13089" max="13089" width="31.6640625" style="85" bestFit="1" customWidth="1"/>
    <col min="13090" max="13090" width="36.44140625" style="85" bestFit="1" customWidth="1"/>
    <col min="13091" max="13091" width="33.5546875" style="85" bestFit="1" customWidth="1"/>
    <col min="13092" max="13092" width="39.33203125" style="85" bestFit="1" customWidth="1"/>
    <col min="13093" max="13093" width="35.6640625" style="85" bestFit="1" customWidth="1"/>
    <col min="13094" max="13094" width="35.88671875" style="85" bestFit="1" customWidth="1"/>
    <col min="13095" max="13095" width="34" style="85" bestFit="1" customWidth="1"/>
    <col min="13096" max="13096" width="12.6640625" style="85" customWidth="1"/>
    <col min="13097" max="13097" width="31.6640625" style="85" bestFit="1" customWidth="1"/>
    <col min="13098" max="13098" width="36.44140625" style="85" bestFit="1" customWidth="1"/>
    <col min="13099" max="13099" width="33.5546875" style="85" bestFit="1" customWidth="1"/>
    <col min="13100" max="13100" width="39.33203125" style="85" bestFit="1" customWidth="1"/>
    <col min="13101" max="13101" width="35.6640625" style="85" bestFit="1" customWidth="1"/>
    <col min="13102" max="13102" width="35.88671875" style="85" bestFit="1" customWidth="1"/>
    <col min="13103" max="13103" width="34" style="85" bestFit="1" customWidth="1"/>
    <col min="13104" max="13104" width="12.6640625" style="85" customWidth="1"/>
    <col min="13105" max="13105" width="13.5546875" style="85" customWidth="1"/>
    <col min="13106" max="13106" width="31.6640625" style="85" bestFit="1" customWidth="1"/>
    <col min="13107" max="13107" width="36.44140625" style="85" bestFit="1" customWidth="1"/>
    <col min="13108" max="13108" width="33.5546875" style="85" bestFit="1" customWidth="1"/>
    <col min="13109" max="13109" width="39.33203125" style="85" bestFit="1" customWidth="1"/>
    <col min="13110" max="13110" width="35.6640625" style="85" bestFit="1" customWidth="1"/>
    <col min="13111" max="13111" width="35.88671875" style="85" bestFit="1" customWidth="1"/>
    <col min="13112" max="13112" width="34" style="85" bestFit="1" customWidth="1"/>
    <col min="13113" max="13113" width="12.6640625" style="85" customWidth="1"/>
    <col min="13114" max="13114" width="31.6640625" style="85" bestFit="1" customWidth="1"/>
    <col min="13115" max="13115" width="36.44140625" style="85" bestFit="1" customWidth="1"/>
    <col min="13116" max="13116" width="33.5546875" style="85" bestFit="1" customWidth="1"/>
    <col min="13117" max="13117" width="39.33203125" style="85" bestFit="1" customWidth="1"/>
    <col min="13118" max="13118" width="35.6640625" style="85" bestFit="1" customWidth="1"/>
    <col min="13119" max="13119" width="35.88671875" style="85" bestFit="1" customWidth="1"/>
    <col min="13120" max="13120" width="34" style="85" bestFit="1" customWidth="1"/>
    <col min="13121" max="13121" width="12.6640625" style="85" customWidth="1"/>
    <col min="13122" max="13122" width="31.6640625" style="85" bestFit="1" customWidth="1"/>
    <col min="13123" max="13123" width="36.44140625" style="85" bestFit="1" customWidth="1"/>
    <col min="13124" max="13124" width="33.5546875" style="85" bestFit="1" customWidth="1"/>
    <col min="13125" max="13125" width="39.33203125" style="85" bestFit="1" customWidth="1"/>
    <col min="13126" max="13126" width="35.6640625" style="85" bestFit="1" customWidth="1"/>
    <col min="13127" max="13127" width="35.88671875" style="85" bestFit="1" customWidth="1"/>
    <col min="13128" max="13128" width="34" style="85" bestFit="1" customWidth="1"/>
    <col min="13129" max="13130" width="12.6640625" style="85" customWidth="1"/>
    <col min="13131" max="13131" width="17" style="85" bestFit="1" customWidth="1"/>
    <col min="13132" max="13132" width="16.109375" style="85" bestFit="1" customWidth="1"/>
    <col min="13133" max="13134" width="16.44140625" style="85" bestFit="1" customWidth="1"/>
    <col min="13135" max="13135" width="20" style="85" bestFit="1" customWidth="1"/>
    <col min="13136" max="13136" width="20.109375" style="85" bestFit="1" customWidth="1"/>
    <col min="13137" max="13137" width="18.109375" style="85" bestFit="1" customWidth="1"/>
    <col min="13138" max="13138" width="18.33203125" style="85" bestFit="1" customWidth="1"/>
    <col min="13139" max="13139" width="18.109375" style="85" bestFit="1" customWidth="1"/>
    <col min="13140" max="13140" width="13" style="85" bestFit="1" customWidth="1"/>
    <col min="13141" max="13141" width="15.44140625" style="85" bestFit="1" customWidth="1"/>
    <col min="13142" max="13142" width="15.6640625" style="85" bestFit="1" customWidth="1"/>
    <col min="13143" max="13143" width="19.6640625" style="85" bestFit="1" customWidth="1"/>
    <col min="13144" max="13144" width="16.44140625" style="85" bestFit="1" customWidth="1"/>
    <col min="13145" max="13145" width="17.5546875" style="85" bestFit="1" customWidth="1"/>
    <col min="13146" max="13146" width="15.88671875" style="85" bestFit="1" customWidth="1"/>
    <col min="13147" max="13147" width="17" style="85" bestFit="1" customWidth="1"/>
    <col min="13148" max="13148" width="18.5546875" style="85" bestFit="1" customWidth="1"/>
    <col min="13149" max="13149" width="19.109375" style="85" bestFit="1" customWidth="1"/>
    <col min="13150" max="13150" width="17.44140625" style="85" bestFit="1" customWidth="1"/>
    <col min="13151" max="13151" width="19.44140625" style="85" bestFit="1" customWidth="1"/>
    <col min="13152" max="13152" width="20.109375" style="85" bestFit="1" customWidth="1"/>
    <col min="13153" max="13153" width="20.33203125" style="85" bestFit="1" customWidth="1"/>
    <col min="13154" max="13154" width="20.6640625" style="85" bestFit="1" customWidth="1"/>
    <col min="13155" max="13155" width="19.88671875" style="85" bestFit="1" customWidth="1"/>
    <col min="13156" max="13156" width="17.88671875" style="85" bestFit="1" customWidth="1"/>
    <col min="13157" max="13157" width="13.33203125" style="85" bestFit="1" customWidth="1"/>
    <col min="13158" max="13158" width="19.44140625" style="85" bestFit="1" customWidth="1"/>
    <col min="13159" max="13159" width="15.6640625" style="85" bestFit="1" customWidth="1"/>
    <col min="13160" max="13160" width="18.88671875" style="85" bestFit="1" customWidth="1"/>
    <col min="13161" max="13161" width="18.5546875" style="85" bestFit="1" customWidth="1"/>
    <col min="13162" max="13162" width="14.33203125" style="85" bestFit="1" customWidth="1"/>
    <col min="13163" max="13163" width="15.33203125" style="85" bestFit="1" customWidth="1"/>
    <col min="13164" max="13164" width="16.5546875" style="85" bestFit="1" customWidth="1"/>
    <col min="13165" max="13165" width="14.44140625" style="85" bestFit="1" customWidth="1"/>
    <col min="13166" max="13166" width="15.33203125" style="85" bestFit="1" customWidth="1"/>
    <col min="13167" max="13167" width="16.109375" style="85" bestFit="1" customWidth="1"/>
    <col min="13168" max="13168" width="16" style="85" bestFit="1" customWidth="1"/>
    <col min="13169" max="13169" width="15.33203125" style="85" bestFit="1" customWidth="1"/>
    <col min="13170" max="13170" width="14.109375" style="85" bestFit="1" customWidth="1"/>
    <col min="13171" max="13171" width="18.33203125" style="85" bestFit="1" customWidth="1"/>
    <col min="13172" max="13172" width="14.44140625" style="85" bestFit="1" customWidth="1"/>
    <col min="13173" max="13173" width="14" style="85" bestFit="1" customWidth="1"/>
    <col min="13174" max="13174" width="15.33203125" style="85" bestFit="1" customWidth="1"/>
    <col min="13175" max="13175" width="17.44140625" style="85" bestFit="1" customWidth="1"/>
    <col min="13176" max="13176" width="18.109375" style="85" bestFit="1" customWidth="1"/>
    <col min="13177" max="13177" width="18.33203125" style="85" bestFit="1" customWidth="1"/>
    <col min="13178" max="13178" width="17.6640625" style="85" bestFit="1" customWidth="1"/>
    <col min="13179" max="13179" width="17" style="85" bestFit="1" customWidth="1"/>
    <col min="13180" max="13180" width="15.6640625" style="85" bestFit="1" customWidth="1"/>
    <col min="13181" max="13181" width="12.88671875" style="85" bestFit="1" customWidth="1"/>
    <col min="13182" max="13182" width="14.109375" style="85" bestFit="1" customWidth="1"/>
    <col min="13183" max="13183" width="15.44140625" style="85" bestFit="1" customWidth="1"/>
    <col min="13184" max="13184" width="16.44140625" style="85" bestFit="1" customWidth="1"/>
    <col min="13185" max="13185" width="18.88671875" style="85" bestFit="1" customWidth="1"/>
    <col min="13186" max="13186" width="15" style="85" bestFit="1" customWidth="1"/>
    <col min="13187" max="13187" width="19.44140625" style="85" bestFit="1" customWidth="1"/>
    <col min="13188" max="13188" width="20.109375" style="85" bestFit="1" customWidth="1"/>
    <col min="13189" max="13189" width="17.6640625" style="85" bestFit="1" customWidth="1"/>
    <col min="13190" max="13190" width="13.44140625" style="85" bestFit="1" customWidth="1"/>
    <col min="13191" max="13191" width="15.5546875" style="85" bestFit="1" customWidth="1"/>
    <col min="13192" max="13192" width="16.88671875" style="85" bestFit="1" customWidth="1"/>
    <col min="13193" max="13193" width="15.5546875" style="85" bestFit="1" customWidth="1"/>
    <col min="13194" max="13194" width="16.44140625" style="85" bestFit="1" customWidth="1"/>
    <col min="13195" max="13195" width="18.88671875" style="85" bestFit="1" customWidth="1"/>
    <col min="13196" max="13197" width="13.44140625" style="85" bestFit="1" customWidth="1"/>
    <col min="13198" max="13198" width="16.109375" style="85" bestFit="1" customWidth="1"/>
    <col min="13199" max="13200" width="13.44140625" style="85" bestFit="1" customWidth="1"/>
    <col min="13201" max="13201" width="17.109375" style="85" bestFit="1" customWidth="1"/>
    <col min="13202" max="13202" width="14" style="85" bestFit="1" customWidth="1"/>
    <col min="13203" max="13203" width="17.5546875" style="85" bestFit="1" customWidth="1"/>
    <col min="13204" max="13204" width="14.33203125" style="85" bestFit="1" customWidth="1"/>
    <col min="13205" max="13205" width="17.5546875" style="85" bestFit="1" customWidth="1"/>
    <col min="13206" max="13206" width="17.44140625" style="85" bestFit="1" customWidth="1"/>
    <col min="13207" max="13207" width="19.33203125" style="85" bestFit="1" customWidth="1"/>
    <col min="13208" max="13208" width="14.33203125" style="85" bestFit="1" customWidth="1"/>
    <col min="13209" max="13209" width="18" style="85" bestFit="1" customWidth="1"/>
    <col min="13210" max="13210" width="17.88671875" style="85" bestFit="1" customWidth="1"/>
    <col min="13211" max="13211" width="18.6640625" style="85" bestFit="1" customWidth="1"/>
    <col min="13212" max="13212" width="15.109375" style="85" bestFit="1" customWidth="1"/>
    <col min="13213" max="13213" width="19.5546875" style="85" bestFit="1" customWidth="1"/>
    <col min="13214" max="13214" width="19.109375" style="85" bestFit="1" customWidth="1"/>
    <col min="13215" max="13215" width="19" style="85" bestFit="1" customWidth="1"/>
    <col min="13216" max="13216" width="14.6640625" style="85" bestFit="1" customWidth="1"/>
    <col min="13217" max="13217" width="15" style="85" bestFit="1" customWidth="1"/>
    <col min="13218" max="13218" width="15.6640625" style="85" bestFit="1" customWidth="1"/>
    <col min="13219" max="13219" width="13" style="85" bestFit="1" customWidth="1"/>
    <col min="13220" max="13220" width="17" style="85" bestFit="1" customWidth="1"/>
    <col min="13221" max="13221" width="15.5546875" style="85" bestFit="1" customWidth="1"/>
    <col min="13222" max="13222" width="13" style="85" bestFit="1" customWidth="1"/>
    <col min="13223" max="13223" width="13.44140625" style="85" bestFit="1" customWidth="1"/>
    <col min="13224" max="13224" width="13.33203125" style="85" bestFit="1" customWidth="1"/>
    <col min="13225" max="13225" width="13.44140625" style="85" bestFit="1" customWidth="1"/>
    <col min="13226" max="13226" width="15.5546875" style="85" bestFit="1" customWidth="1"/>
    <col min="13227" max="13227" width="13" style="85" bestFit="1" customWidth="1"/>
    <col min="13228" max="13228" width="13.44140625" style="85" bestFit="1" customWidth="1"/>
    <col min="13229" max="13229" width="13" style="85" bestFit="1" customWidth="1"/>
    <col min="13230" max="13230" width="16.109375" style="85" bestFit="1" customWidth="1"/>
    <col min="13231" max="13231" width="17.44140625" style="85" bestFit="1" customWidth="1"/>
    <col min="13232" max="13232" width="16" style="85" bestFit="1" customWidth="1"/>
    <col min="13233" max="13233" width="13.88671875" style="85" bestFit="1" customWidth="1"/>
    <col min="13234" max="13234" width="16.33203125" style="85" bestFit="1" customWidth="1"/>
    <col min="13235" max="13235" width="14.33203125" style="85" bestFit="1" customWidth="1"/>
    <col min="13236" max="13236" width="17.88671875" style="85" bestFit="1" customWidth="1"/>
    <col min="13237" max="13237" width="15.5546875" style="85" bestFit="1" customWidth="1"/>
    <col min="13238" max="13238" width="18.6640625" style="85" bestFit="1" customWidth="1"/>
    <col min="13239" max="13239" width="16" style="85" bestFit="1" customWidth="1"/>
    <col min="13240" max="13240" width="16.109375" style="85" bestFit="1" customWidth="1"/>
    <col min="13241" max="13241" width="15" style="85" bestFit="1" customWidth="1"/>
    <col min="13242" max="13242" width="18.33203125" style="85" bestFit="1" customWidth="1"/>
    <col min="13243" max="13243" width="16.88671875" style="85" bestFit="1" customWidth="1"/>
    <col min="13244" max="13244" width="14.109375" style="85" bestFit="1" customWidth="1"/>
    <col min="13245" max="13245" width="14.6640625" style="85" bestFit="1" customWidth="1"/>
    <col min="13246" max="13246" width="14.33203125" style="85" bestFit="1" customWidth="1"/>
    <col min="13247" max="13247" width="13.44140625" style="85" bestFit="1" customWidth="1"/>
    <col min="13248" max="13248" width="18" style="85" bestFit="1" customWidth="1"/>
    <col min="13249" max="13249" width="14.5546875" style="85" bestFit="1" customWidth="1"/>
    <col min="13250" max="13250" width="13.44140625" style="85" bestFit="1" customWidth="1"/>
    <col min="13251" max="13251" width="17.44140625" style="85" bestFit="1" customWidth="1"/>
    <col min="13252" max="13252" width="18.109375" style="85" bestFit="1" customWidth="1"/>
    <col min="13253" max="13254" width="13" style="85" bestFit="1" customWidth="1"/>
    <col min="13255" max="13255" width="15.5546875" style="85" bestFit="1" customWidth="1"/>
    <col min="13256" max="13256" width="13" style="85" bestFit="1" customWidth="1"/>
    <col min="13257" max="13257" width="13.44140625" style="85" bestFit="1" customWidth="1"/>
    <col min="13258" max="13258" width="15.109375" style="85" bestFit="1" customWidth="1"/>
    <col min="13259" max="13259" width="13" style="85" bestFit="1" customWidth="1"/>
    <col min="13260" max="13260" width="15.44140625" style="85" bestFit="1" customWidth="1"/>
    <col min="13261" max="13261" width="15" style="85" bestFit="1" customWidth="1"/>
    <col min="13262" max="13262" width="14.33203125" style="85" bestFit="1" customWidth="1"/>
    <col min="13263" max="13265" width="13" style="85" bestFit="1" customWidth="1"/>
    <col min="13266" max="13266" width="15.109375" style="85" bestFit="1" customWidth="1"/>
    <col min="13267" max="13267" width="13" style="85" bestFit="1" customWidth="1"/>
    <col min="13268" max="13268" width="14.5546875" style="85" bestFit="1" customWidth="1"/>
    <col min="13269" max="13269" width="17.33203125" style="85" bestFit="1" customWidth="1"/>
    <col min="13270" max="13270" width="13.88671875" style="85" bestFit="1" customWidth="1"/>
    <col min="13271" max="13271" width="13" style="85" bestFit="1" customWidth="1"/>
    <col min="13272" max="13272" width="15.6640625" style="85" bestFit="1" customWidth="1"/>
    <col min="13273" max="13273" width="13" style="85" bestFit="1" customWidth="1"/>
    <col min="13274" max="13274" width="14.5546875" style="85" bestFit="1" customWidth="1"/>
    <col min="13275" max="13275" width="17.33203125" style="85" bestFit="1" customWidth="1"/>
    <col min="13276" max="13276" width="17.109375" style="85" bestFit="1" customWidth="1"/>
    <col min="13277" max="13277" width="18" style="85" bestFit="1" customWidth="1"/>
    <col min="13278" max="13279" width="14.5546875" style="85" bestFit="1" customWidth="1"/>
    <col min="13280" max="13280" width="13" style="85" bestFit="1" customWidth="1"/>
    <col min="13281" max="13281" width="14.33203125" style="85" bestFit="1" customWidth="1"/>
    <col min="13282" max="13282" width="16.5546875" style="85" bestFit="1" customWidth="1"/>
    <col min="13283" max="13284" width="13" style="85" bestFit="1" customWidth="1"/>
    <col min="13285" max="13285" width="17.88671875" style="85" bestFit="1" customWidth="1"/>
    <col min="13286" max="13286" width="15.6640625" style="85" bestFit="1" customWidth="1"/>
    <col min="13287" max="13287" width="14.109375" style="85" bestFit="1" customWidth="1"/>
    <col min="13288" max="13288" width="15.109375" style="85" bestFit="1" customWidth="1"/>
    <col min="13289" max="13289" width="18.109375" style="85" bestFit="1" customWidth="1"/>
    <col min="13290" max="13290" width="16.88671875" style="85" bestFit="1" customWidth="1"/>
    <col min="13291" max="13291" width="13" style="85" bestFit="1" customWidth="1"/>
    <col min="13292" max="13292" width="17.6640625" style="85" bestFit="1" customWidth="1"/>
    <col min="13293" max="13293" width="12.5546875" style="85" bestFit="1" customWidth="1"/>
    <col min="13294" max="13294" width="18.88671875" style="85" bestFit="1" customWidth="1"/>
    <col min="13295" max="13295" width="19.109375" style="85" bestFit="1" customWidth="1"/>
    <col min="13296" max="13296" width="18.5546875" style="85" bestFit="1" customWidth="1"/>
    <col min="13297" max="13297" width="15.88671875" style="85" bestFit="1" customWidth="1"/>
    <col min="13298" max="13298" width="18.33203125" style="85" bestFit="1" customWidth="1"/>
    <col min="13299" max="13299" width="17" style="85" bestFit="1" customWidth="1"/>
    <col min="13300" max="13300" width="18" style="85" bestFit="1" customWidth="1"/>
    <col min="13301" max="13301" width="13" style="85" bestFit="1" customWidth="1"/>
    <col min="13302" max="13302" width="13.33203125" style="85" bestFit="1" customWidth="1"/>
    <col min="13303" max="13303" width="16" style="85" bestFit="1" customWidth="1"/>
    <col min="13304" max="13305" width="18.33203125" style="85" bestFit="1" customWidth="1"/>
    <col min="13306" max="13306" width="18.5546875" style="85" bestFit="1" customWidth="1"/>
    <col min="13307" max="13307" width="13.44140625" style="85" bestFit="1" customWidth="1"/>
    <col min="13308" max="13308" width="17.44140625" style="85" bestFit="1" customWidth="1"/>
    <col min="13309" max="13309" width="18" style="85" bestFit="1" customWidth="1"/>
    <col min="13310" max="13310" width="19.109375" style="85" bestFit="1" customWidth="1"/>
    <col min="13311" max="13311" width="17.33203125" style="85" bestFit="1" customWidth="1"/>
    <col min="13312" max="13312" width="14.6640625" style="85"/>
    <col min="13313" max="13313" width="2.6640625" style="85" customWidth="1"/>
    <col min="13314" max="13314" width="1.109375" style="85" customWidth="1"/>
    <col min="13315" max="13315" width="24.44140625" style="85" customWidth="1"/>
    <col min="13316" max="13316" width="13.109375" style="85" customWidth="1"/>
    <col min="13317" max="13317" width="7.5546875" style="85" customWidth="1"/>
    <col min="13318" max="13318" width="16.44140625" style="85" customWidth="1"/>
    <col min="13319" max="13319" width="39.33203125" style="85" customWidth="1"/>
    <col min="13320" max="13320" width="19.109375" style="85" customWidth="1"/>
    <col min="13321" max="13321" width="35.109375" style="85" customWidth="1"/>
    <col min="13322" max="13322" width="32.88671875" style="85" customWidth="1"/>
    <col min="13323" max="13323" width="17.44140625" style="85" customWidth="1"/>
    <col min="13324" max="13324" width="11.88671875" style="85" customWidth="1"/>
    <col min="13325" max="13325" width="12" style="85" customWidth="1"/>
    <col min="13326" max="13326" width="17.44140625" style="85" customWidth="1"/>
    <col min="13327" max="13328" width="11.88671875" style="85" customWidth="1"/>
    <col min="13329" max="13329" width="12" style="85" customWidth="1"/>
    <col min="13330" max="13331" width="11.88671875" style="85" customWidth="1"/>
    <col min="13332" max="13332" width="12.5546875" style="85" customWidth="1"/>
    <col min="13333" max="13333" width="11.88671875" style="85" customWidth="1"/>
    <col min="13334" max="13334" width="12.5546875" style="85" customWidth="1"/>
    <col min="13335" max="13336" width="12.6640625" style="85" customWidth="1"/>
    <col min="13337" max="13337" width="31.6640625" style="85" customWidth="1"/>
    <col min="13338" max="13338" width="36.44140625" style="85" customWidth="1"/>
    <col min="13339" max="13339" width="33.5546875" style="85" customWidth="1"/>
    <col min="13340" max="13340" width="39.33203125" style="85" customWidth="1"/>
    <col min="13341" max="13341" width="35.6640625" style="85" customWidth="1"/>
    <col min="13342" max="13342" width="35.88671875" style="85" customWidth="1"/>
    <col min="13343" max="13343" width="34" style="85" customWidth="1"/>
    <col min="13344" max="13344" width="12.6640625" style="85" customWidth="1"/>
    <col min="13345" max="13345" width="31.6640625" style="85" bestFit="1" customWidth="1"/>
    <col min="13346" max="13346" width="36.44140625" style="85" bestFit="1" customWidth="1"/>
    <col min="13347" max="13347" width="33.5546875" style="85" bestFit="1" customWidth="1"/>
    <col min="13348" max="13348" width="39.33203125" style="85" bestFit="1" customWidth="1"/>
    <col min="13349" max="13349" width="35.6640625" style="85" bestFit="1" customWidth="1"/>
    <col min="13350" max="13350" width="35.88671875" style="85" bestFit="1" customWidth="1"/>
    <col min="13351" max="13351" width="34" style="85" bestFit="1" customWidth="1"/>
    <col min="13352" max="13352" width="12.6640625" style="85" customWidth="1"/>
    <col min="13353" max="13353" width="31.6640625" style="85" bestFit="1" customWidth="1"/>
    <col min="13354" max="13354" width="36.44140625" style="85" bestFit="1" customWidth="1"/>
    <col min="13355" max="13355" width="33.5546875" style="85" bestFit="1" customWidth="1"/>
    <col min="13356" max="13356" width="39.33203125" style="85" bestFit="1" customWidth="1"/>
    <col min="13357" max="13357" width="35.6640625" style="85" bestFit="1" customWidth="1"/>
    <col min="13358" max="13358" width="35.88671875" style="85" bestFit="1" customWidth="1"/>
    <col min="13359" max="13359" width="34" style="85" bestFit="1" customWidth="1"/>
    <col min="13360" max="13360" width="12.6640625" style="85" customWidth="1"/>
    <col min="13361" max="13361" width="13.5546875" style="85" customWidth="1"/>
    <col min="13362" max="13362" width="31.6640625" style="85" bestFit="1" customWidth="1"/>
    <col min="13363" max="13363" width="36.44140625" style="85" bestFit="1" customWidth="1"/>
    <col min="13364" max="13364" width="33.5546875" style="85" bestFit="1" customWidth="1"/>
    <col min="13365" max="13365" width="39.33203125" style="85" bestFit="1" customWidth="1"/>
    <col min="13366" max="13366" width="35.6640625" style="85" bestFit="1" customWidth="1"/>
    <col min="13367" max="13367" width="35.88671875" style="85" bestFit="1" customWidth="1"/>
    <col min="13368" max="13368" width="34" style="85" bestFit="1" customWidth="1"/>
    <col min="13369" max="13369" width="12.6640625" style="85" customWidth="1"/>
    <col min="13370" max="13370" width="31.6640625" style="85" bestFit="1" customWidth="1"/>
    <col min="13371" max="13371" width="36.44140625" style="85" bestFit="1" customWidth="1"/>
    <col min="13372" max="13372" width="33.5546875" style="85" bestFit="1" customWidth="1"/>
    <col min="13373" max="13373" width="39.33203125" style="85" bestFit="1" customWidth="1"/>
    <col min="13374" max="13374" width="35.6640625" style="85" bestFit="1" customWidth="1"/>
    <col min="13375" max="13375" width="35.88671875" style="85" bestFit="1" customWidth="1"/>
    <col min="13376" max="13376" width="34" style="85" bestFit="1" customWidth="1"/>
    <col min="13377" max="13377" width="12.6640625" style="85" customWidth="1"/>
    <col min="13378" max="13378" width="31.6640625" style="85" bestFit="1" customWidth="1"/>
    <col min="13379" max="13379" width="36.44140625" style="85" bestFit="1" customWidth="1"/>
    <col min="13380" max="13380" width="33.5546875" style="85" bestFit="1" customWidth="1"/>
    <col min="13381" max="13381" width="39.33203125" style="85" bestFit="1" customWidth="1"/>
    <col min="13382" max="13382" width="35.6640625" style="85" bestFit="1" customWidth="1"/>
    <col min="13383" max="13383" width="35.88671875" style="85" bestFit="1" customWidth="1"/>
    <col min="13384" max="13384" width="34" style="85" bestFit="1" customWidth="1"/>
    <col min="13385" max="13386" width="12.6640625" style="85" customWidth="1"/>
    <col min="13387" max="13387" width="17" style="85" bestFit="1" customWidth="1"/>
    <col min="13388" max="13388" width="16.109375" style="85" bestFit="1" customWidth="1"/>
    <col min="13389" max="13390" width="16.44140625" style="85" bestFit="1" customWidth="1"/>
    <col min="13391" max="13391" width="20" style="85" bestFit="1" customWidth="1"/>
    <col min="13392" max="13392" width="20.109375" style="85" bestFit="1" customWidth="1"/>
    <col min="13393" max="13393" width="18.109375" style="85" bestFit="1" customWidth="1"/>
    <col min="13394" max="13394" width="18.33203125" style="85" bestFit="1" customWidth="1"/>
    <col min="13395" max="13395" width="18.109375" style="85" bestFit="1" customWidth="1"/>
    <col min="13396" max="13396" width="13" style="85" bestFit="1" customWidth="1"/>
    <col min="13397" max="13397" width="15.44140625" style="85" bestFit="1" customWidth="1"/>
    <col min="13398" max="13398" width="15.6640625" style="85" bestFit="1" customWidth="1"/>
    <col min="13399" max="13399" width="19.6640625" style="85" bestFit="1" customWidth="1"/>
    <col min="13400" max="13400" width="16.44140625" style="85" bestFit="1" customWidth="1"/>
    <col min="13401" max="13401" width="17.5546875" style="85" bestFit="1" customWidth="1"/>
    <col min="13402" max="13402" width="15.88671875" style="85" bestFit="1" customWidth="1"/>
    <col min="13403" max="13403" width="17" style="85" bestFit="1" customWidth="1"/>
    <col min="13404" max="13404" width="18.5546875" style="85" bestFit="1" customWidth="1"/>
    <col min="13405" max="13405" width="19.109375" style="85" bestFit="1" customWidth="1"/>
    <col min="13406" max="13406" width="17.44140625" style="85" bestFit="1" customWidth="1"/>
    <col min="13407" max="13407" width="19.44140625" style="85" bestFit="1" customWidth="1"/>
    <col min="13408" max="13408" width="20.109375" style="85" bestFit="1" customWidth="1"/>
    <col min="13409" max="13409" width="20.33203125" style="85" bestFit="1" customWidth="1"/>
    <col min="13410" max="13410" width="20.6640625" style="85" bestFit="1" customWidth="1"/>
    <col min="13411" max="13411" width="19.88671875" style="85" bestFit="1" customWidth="1"/>
    <col min="13412" max="13412" width="17.88671875" style="85" bestFit="1" customWidth="1"/>
    <col min="13413" max="13413" width="13.33203125" style="85" bestFit="1" customWidth="1"/>
    <col min="13414" max="13414" width="19.44140625" style="85" bestFit="1" customWidth="1"/>
    <col min="13415" max="13415" width="15.6640625" style="85" bestFit="1" customWidth="1"/>
    <col min="13416" max="13416" width="18.88671875" style="85" bestFit="1" customWidth="1"/>
    <col min="13417" max="13417" width="18.5546875" style="85" bestFit="1" customWidth="1"/>
    <col min="13418" max="13418" width="14.33203125" style="85" bestFit="1" customWidth="1"/>
    <col min="13419" max="13419" width="15.33203125" style="85" bestFit="1" customWidth="1"/>
    <col min="13420" max="13420" width="16.5546875" style="85" bestFit="1" customWidth="1"/>
    <col min="13421" max="13421" width="14.44140625" style="85" bestFit="1" customWidth="1"/>
    <col min="13422" max="13422" width="15.33203125" style="85" bestFit="1" customWidth="1"/>
    <col min="13423" max="13423" width="16.109375" style="85" bestFit="1" customWidth="1"/>
    <col min="13424" max="13424" width="16" style="85" bestFit="1" customWidth="1"/>
    <col min="13425" max="13425" width="15.33203125" style="85" bestFit="1" customWidth="1"/>
    <col min="13426" max="13426" width="14.109375" style="85" bestFit="1" customWidth="1"/>
    <col min="13427" max="13427" width="18.33203125" style="85" bestFit="1" customWidth="1"/>
    <col min="13428" max="13428" width="14.44140625" style="85" bestFit="1" customWidth="1"/>
    <col min="13429" max="13429" width="14" style="85" bestFit="1" customWidth="1"/>
    <col min="13430" max="13430" width="15.33203125" style="85" bestFit="1" customWidth="1"/>
    <col min="13431" max="13431" width="17.44140625" style="85" bestFit="1" customWidth="1"/>
    <col min="13432" max="13432" width="18.109375" style="85" bestFit="1" customWidth="1"/>
    <col min="13433" max="13433" width="18.33203125" style="85" bestFit="1" customWidth="1"/>
    <col min="13434" max="13434" width="17.6640625" style="85" bestFit="1" customWidth="1"/>
    <col min="13435" max="13435" width="17" style="85" bestFit="1" customWidth="1"/>
    <col min="13436" max="13436" width="15.6640625" style="85" bestFit="1" customWidth="1"/>
    <col min="13437" max="13437" width="12.88671875" style="85" bestFit="1" customWidth="1"/>
    <col min="13438" max="13438" width="14.109375" style="85" bestFit="1" customWidth="1"/>
    <col min="13439" max="13439" width="15.44140625" style="85" bestFit="1" customWidth="1"/>
    <col min="13440" max="13440" width="16.44140625" style="85" bestFit="1" customWidth="1"/>
    <col min="13441" max="13441" width="18.88671875" style="85" bestFit="1" customWidth="1"/>
    <col min="13442" max="13442" width="15" style="85" bestFit="1" customWidth="1"/>
    <col min="13443" max="13443" width="19.44140625" style="85" bestFit="1" customWidth="1"/>
    <col min="13444" max="13444" width="20.109375" style="85" bestFit="1" customWidth="1"/>
    <col min="13445" max="13445" width="17.6640625" style="85" bestFit="1" customWidth="1"/>
    <col min="13446" max="13446" width="13.44140625" style="85" bestFit="1" customWidth="1"/>
    <col min="13447" max="13447" width="15.5546875" style="85" bestFit="1" customWidth="1"/>
    <col min="13448" max="13448" width="16.88671875" style="85" bestFit="1" customWidth="1"/>
    <col min="13449" max="13449" width="15.5546875" style="85" bestFit="1" customWidth="1"/>
    <col min="13450" max="13450" width="16.44140625" style="85" bestFit="1" customWidth="1"/>
    <col min="13451" max="13451" width="18.88671875" style="85" bestFit="1" customWidth="1"/>
    <col min="13452" max="13453" width="13.44140625" style="85" bestFit="1" customWidth="1"/>
    <col min="13454" max="13454" width="16.109375" style="85" bestFit="1" customWidth="1"/>
    <col min="13455" max="13456" width="13.44140625" style="85" bestFit="1" customWidth="1"/>
    <col min="13457" max="13457" width="17.109375" style="85" bestFit="1" customWidth="1"/>
    <col min="13458" max="13458" width="14" style="85" bestFit="1" customWidth="1"/>
    <col min="13459" max="13459" width="17.5546875" style="85" bestFit="1" customWidth="1"/>
    <col min="13460" max="13460" width="14.33203125" style="85" bestFit="1" customWidth="1"/>
    <col min="13461" max="13461" width="17.5546875" style="85" bestFit="1" customWidth="1"/>
    <col min="13462" max="13462" width="17.44140625" style="85" bestFit="1" customWidth="1"/>
    <col min="13463" max="13463" width="19.33203125" style="85" bestFit="1" customWidth="1"/>
    <col min="13464" max="13464" width="14.33203125" style="85" bestFit="1" customWidth="1"/>
    <col min="13465" max="13465" width="18" style="85" bestFit="1" customWidth="1"/>
    <col min="13466" max="13466" width="17.88671875" style="85" bestFit="1" customWidth="1"/>
    <col min="13467" max="13467" width="18.6640625" style="85" bestFit="1" customWidth="1"/>
    <col min="13468" max="13468" width="15.109375" style="85" bestFit="1" customWidth="1"/>
    <col min="13469" max="13469" width="19.5546875" style="85" bestFit="1" customWidth="1"/>
    <col min="13470" max="13470" width="19.109375" style="85" bestFit="1" customWidth="1"/>
    <col min="13471" max="13471" width="19" style="85" bestFit="1" customWidth="1"/>
    <col min="13472" max="13472" width="14.6640625" style="85" bestFit="1" customWidth="1"/>
    <col min="13473" max="13473" width="15" style="85" bestFit="1" customWidth="1"/>
    <col min="13474" max="13474" width="15.6640625" style="85" bestFit="1" customWidth="1"/>
    <col min="13475" max="13475" width="13" style="85" bestFit="1" customWidth="1"/>
    <col min="13476" max="13476" width="17" style="85" bestFit="1" customWidth="1"/>
    <col min="13477" max="13477" width="15.5546875" style="85" bestFit="1" customWidth="1"/>
    <col min="13478" max="13478" width="13" style="85" bestFit="1" customWidth="1"/>
    <col min="13479" max="13479" width="13.44140625" style="85" bestFit="1" customWidth="1"/>
    <col min="13480" max="13480" width="13.33203125" style="85" bestFit="1" customWidth="1"/>
    <col min="13481" max="13481" width="13.44140625" style="85" bestFit="1" customWidth="1"/>
    <col min="13482" max="13482" width="15.5546875" style="85" bestFit="1" customWidth="1"/>
    <col min="13483" max="13483" width="13" style="85" bestFit="1" customWidth="1"/>
    <col min="13484" max="13484" width="13.44140625" style="85" bestFit="1" customWidth="1"/>
    <col min="13485" max="13485" width="13" style="85" bestFit="1" customWidth="1"/>
    <col min="13486" max="13486" width="16.109375" style="85" bestFit="1" customWidth="1"/>
    <col min="13487" max="13487" width="17.44140625" style="85" bestFit="1" customWidth="1"/>
    <col min="13488" max="13488" width="16" style="85" bestFit="1" customWidth="1"/>
    <col min="13489" max="13489" width="13.88671875" style="85" bestFit="1" customWidth="1"/>
    <col min="13490" max="13490" width="16.33203125" style="85" bestFit="1" customWidth="1"/>
    <col min="13491" max="13491" width="14.33203125" style="85" bestFit="1" customWidth="1"/>
    <col min="13492" max="13492" width="17.88671875" style="85" bestFit="1" customWidth="1"/>
    <col min="13493" max="13493" width="15.5546875" style="85" bestFit="1" customWidth="1"/>
    <col min="13494" max="13494" width="18.6640625" style="85" bestFit="1" customWidth="1"/>
    <col min="13495" max="13495" width="16" style="85" bestFit="1" customWidth="1"/>
    <col min="13496" max="13496" width="16.109375" style="85" bestFit="1" customWidth="1"/>
    <col min="13497" max="13497" width="15" style="85" bestFit="1" customWidth="1"/>
    <col min="13498" max="13498" width="18.33203125" style="85" bestFit="1" customWidth="1"/>
    <col min="13499" max="13499" width="16.88671875" style="85" bestFit="1" customWidth="1"/>
    <col min="13500" max="13500" width="14.109375" style="85" bestFit="1" customWidth="1"/>
    <col min="13501" max="13501" width="14.6640625" style="85" bestFit="1" customWidth="1"/>
    <col min="13502" max="13502" width="14.33203125" style="85" bestFit="1" customWidth="1"/>
    <col min="13503" max="13503" width="13.44140625" style="85" bestFit="1" customWidth="1"/>
    <col min="13504" max="13504" width="18" style="85" bestFit="1" customWidth="1"/>
    <col min="13505" max="13505" width="14.5546875" style="85" bestFit="1" customWidth="1"/>
    <col min="13506" max="13506" width="13.44140625" style="85" bestFit="1" customWidth="1"/>
    <col min="13507" max="13507" width="17.44140625" style="85" bestFit="1" customWidth="1"/>
    <col min="13508" max="13508" width="18.109375" style="85" bestFit="1" customWidth="1"/>
    <col min="13509" max="13510" width="13" style="85" bestFit="1" customWidth="1"/>
    <col min="13511" max="13511" width="15.5546875" style="85" bestFit="1" customWidth="1"/>
    <col min="13512" max="13512" width="13" style="85" bestFit="1" customWidth="1"/>
    <col min="13513" max="13513" width="13.44140625" style="85" bestFit="1" customWidth="1"/>
    <col min="13514" max="13514" width="15.109375" style="85" bestFit="1" customWidth="1"/>
    <col min="13515" max="13515" width="13" style="85" bestFit="1" customWidth="1"/>
    <col min="13516" max="13516" width="15.44140625" style="85" bestFit="1" customWidth="1"/>
    <col min="13517" max="13517" width="15" style="85" bestFit="1" customWidth="1"/>
    <col min="13518" max="13518" width="14.33203125" style="85" bestFit="1" customWidth="1"/>
    <col min="13519" max="13521" width="13" style="85" bestFit="1" customWidth="1"/>
    <col min="13522" max="13522" width="15.109375" style="85" bestFit="1" customWidth="1"/>
    <col min="13523" max="13523" width="13" style="85" bestFit="1" customWidth="1"/>
    <col min="13524" max="13524" width="14.5546875" style="85" bestFit="1" customWidth="1"/>
    <col min="13525" max="13525" width="17.33203125" style="85" bestFit="1" customWidth="1"/>
    <col min="13526" max="13526" width="13.88671875" style="85" bestFit="1" customWidth="1"/>
    <col min="13527" max="13527" width="13" style="85" bestFit="1" customWidth="1"/>
    <col min="13528" max="13528" width="15.6640625" style="85" bestFit="1" customWidth="1"/>
    <col min="13529" max="13529" width="13" style="85" bestFit="1" customWidth="1"/>
    <col min="13530" max="13530" width="14.5546875" style="85" bestFit="1" customWidth="1"/>
    <col min="13531" max="13531" width="17.33203125" style="85" bestFit="1" customWidth="1"/>
    <col min="13532" max="13532" width="17.109375" style="85" bestFit="1" customWidth="1"/>
    <col min="13533" max="13533" width="18" style="85" bestFit="1" customWidth="1"/>
    <col min="13534" max="13535" width="14.5546875" style="85" bestFit="1" customWidth="1"/>
    <col min="13536" max="13536" width="13" style="85" bestFit="1" customWidth="1"/>
    <col min="13537" max="13537" width="14.33203125" style="85" bestFit="1" customWidth="1"/>
    <col min="13538" max="13538" width="16.5546875" style="85" bestFit="1" customWidth="1"/>
    <col min="13539" max="13540" width="13" style="85" bestFit="1" customWidth="1"/>
    <col min="13541" max="13541" width="17.88671875" style="85" bestFit="1" customWidth="1"/>
    <col min="13542" max="13542" width="15.6640625" style="85" bestFit="1" customWidth="1"/>
    <col min="13543" max="13543" width="14.109375" style="85" bestFit="1" customWidth="1"/>
    <col min="13544" max="13544" width="15.109375" style="85" bestFit="1" customWidth="1"/>
    <col min="13545" max="13545" width="18.109375" style="85" bestFit="1" customWidth="1"/>
    <col min="13546" max="13546" width="16.88671875" style="85" bestFit="1" customWidth="1"/>
    <col min="13547" max="13547" width="13" style="85" bestFit="1" customWidth="1"/>
    <col min="13548" max="13548" width="17.6640625" style="85" bestFit="1" customWidth="1"/>
    <col min="13549" max="13549" width="12.5546875" style="85" bestFit="1" customWidth="1"/>
    <col min="13550" max="13550" width="18.88671875" style="85" bestFit="1" customWidth="1"/>
    <col min="13551" max="13551" width="19.109375" style="85" bestFit="1" customWidth="1"/>
    <col min="13552" max="13552" width="18.5546875" style="85" bestFit="1" customWidth="1"/>
    <col min="13553" max="13553" width="15.88671875" style="85" bestFit="1" customWidth="1"/>
    <col min="13554" max="13554" width="18.33203125" style="85" bestFit="1" customWidth="1"/>
    <col min="13555" max="13555" width="17" style="85" bestFit="1" customWidth="1"/>
    <col min="13556" max="13556" width="18" style="85" bestFit="1" customWidth="1"/>
    <col min="13557" max="13557" width="13" style="85" bestFit="1" customWidth="1"/>
    <col min="13558" max="13558" width="13.33203125" style="85" bestFit="1" customWidth="1"/>
    <col min="13559" max="13559" width="16" style="85" bestFit="1" customWidth="1"/>
    <col min="13560" max="13561" width="18.33203125" style="85" bestFit="1" customWidth="1"/>
    <col min="13562" max="13562" width="18.5546875" style="85" bestFit="1" customWidth="1"/>
    <col min="13563" max="13563" width="13.44140625" style="85" bestFit="1" customWidth="1"/>
    <col min="13564" max="13564" width="17.44140625" style="85" bestFit="1" customWidth="1"/>
    <col min="13565" max="13565" width="18" style="85" bestFit="1" customWidth="1"/>
    <col min="13566" max="13566" width="19.109375" style="85" bestFit="1" customWidth="1"/>
    <col min="13567" max="13567" width="17.33203125" style="85" bestFit="1" customWidth="1"/>
    <col min="13568" max="13568" width="14.6640625" style="85"/>
    <col min="13569" max="13569" width="2.6640625" style="85" customWidth="1"/>
    <col min="13570" max="13570" width="1.109375" style="85" customWidth="1"/>
    <col min="13571" max="13571" width="24.44140625" style="85" customWidth="1"/>
    <col min="13572" max="13572" width="13.109375" style="85" customWidth="1"/>
    <col min="13573" max="13573" width="7.5546875" style="85" customWidth="1"/>
    <col min="13574" max="13574" width="16.44140625" style="85" customWidth="1"/>
    <col min="13575" max="13575" width="39.33203125" style="85" customWidth="1"/>
    <col min="13576" max="13576" width="19.109375" style="85" customWidth="1"/>
    <col min="13577" max="13577" width="35.109375" style="85" customWidth="1"/>
    <col min="13578" max="13578" width="32.88671875" style="85" customWidth="1"/>
    <col min="13579" max="13579" width="17.44140625" style="85" customWidth="1"/>
    <col min="13580" max="13580" width="11.88671875" style="85" customWidth="1"/>
    <col min="13581" max="13581" width="12" style="85" customWidth="1"/>
    <col min="13582" max="13582" width="17.44140625" style="85" customWidth="1"/>
    <col min="13583" max="13584" width="11.88671875" style="85" customWidth="1"/>
    <col min="13585" max="13585" width="12" style="85" customWidth="1"/>
    <col min="13586" max="13587" width="11.88671875" style="85" customWidth="1"/>
    <col min="13588" max="13588" width="12.5546875" style="85" customWidth="1"/>
    <col min="13589" max="13589" width="11.88671875" style="85" customWidth="1"/>
    <col min="13590" max="13590" width="12.5546875" style="85" customWidth="1"/>
    <col min="13591" max="13592" width="12.6640625" style="85" customWidth="1"/>
    <col min="13593" max="13593" width="31.6640625" style="85" customWidth="1"/>
    <col min="13594" max="13594" width="36.44140625" style="85" customWidth="1"/>
    <col min="13595" max="13595" width="33.5546875" style="85" customWidth="1"/>
    <col min="13596" max="13596" width="39.33203125" style="85" customWidth="1"/>
    <col min="13597" max="13597" width="35.6640625" style="85" customWidth="1"/>
    <col min="13598" max="13598" width="35.88671875" style="85" customWidth="1"/>
    <col min="13599" max="13599" width="34" style="85" customWidth="1"/>
    <col min="13600" max="13600" width="12.6640625" style="85" customWidth="1"/>
    <col min="13601" max="13601" width="31.6640625" style="85" bestFit="1" customWidth="1"/>
    <col min="13602" max="13602" width="36.44140625" style="85" bestFit="1" customWidth="1"/>
    <col min="13603" max="13603" width="33.5546875" style="85" bestFit="1" customWidth="1"/>
    <col min="13604" max="13604" width="39.33203125" style="85" bestFit="1" customWidth="1"/>
    <col min="13605" max="13605" width="35.6640625" style="85" bestFit="1" customWidth="1"/>
    <col min="13606" max="13606" width="35.88671875" style="85" bestFit="1" customWidth="1"/>
    <col min="13607" max="13607" width="34" style="85" bestFit="1" customWidth="1"/>
    <col min="13608" max="13608" width="12.6640625" style="85" customWidth="1"/>
    <col min="13609" max="13609" width="31.6640625" style="85" bestFit="1" customWidth="1"/>
    <col min="13610" max="13610" width="36.44140625" style="85" bestFit="1" customWidth="1"/>
    <col min="13611" max="13611" width="33.5546875" style="85" bestFit="1" customWidth="1"/>
    <col min="13612" max="13612" width="39.33203125" style="85" bestFit="1" customWidth="1"/>
    <col min="13613" max="13613" width="35.6640625" style="85" bestFit="1" customWidth="1"/>
    <col min="13614" max="13614" width="35.88671875" style="85" bestFit="1" customWidth="1"/>
    <col min="13615" max="13615" width="34" style="85" bestFit="1" customWidth="1"/>
    <col min="13616" max="13616" width="12.6640625" style="85" customWidth="1"/>
    <col min="13617" max="13617" width="13.5546875" style="85" customWidth="1"/>
    <col min="13618" max="13618" width="31.6640625" style="85" bestFit="1" customWidth="1"/>
    <col min="13619" max="13619" width="36.44140625" style="85" bestFit="1" customWidth="1"/>
    <col min="13620" max="13620" width="33.5546875" style="85" bestFit="1" customWidth="1"/>
    <col min="13621" max="13621" width="39.33203125" style="85" bestFit="1" customWidth="1"/>
    <col min="13622" max="13622" width="35.6640625" style="85" bestFit="1" customWidth="1"/>
    <col min="13623" max="13623" width="35.88671875" style="85" bestFit="1" customWidth="1"/>
    <col min="13624" max="13624" width="34" style="85" bestFit="1" customWidth="1"/>
    <col min="13625" max="13625" width="12.6640625" style="85" customWidth="1"/>
    <col min="13626" max="13626" width="31.6640625" style="85" bestFit="1" customWidth="1"/>
    <col min="13627" max="13627" width="36.44140625" style="85" bestFit="1" customWidth="1"/>
    <col min="13628" max="13628" width="33.5546875" style="85" bestFit="1" customWidth="1"/>
    <col min="13629" max="13629" width="39.33203125" style="85" bestFit="1" customWidth="1"/>
    <col min="13630" max="13630" width="35.6640625" style="85" bestFit="1" customWidth="1"/>
    <col min="13631" max="13631" width="35.88671875" style="85" bestFit="1" customWidth="1"/>
    <col min="13632" max="13632" width="34" style="85" bestFit="1" customWidth="1"/>
    <col min="13633" max="13633" width="12.6640625" style="85" customWidth="1"/>
    <col min="13634" max="13634" width="31.6640625" style="85" bestFit="1" customWidth="1"/>
    <col min="13635" max="13635" width="36.44140625" style="85" bestFit="1" customWidth="1"/>
    <col min="13636" max="13636" width="33.5546875" style="85" bestFit="1" customWidth="1"/>
    <col min="13637" max="13637" width="39.33203125" style="85" bestFit="1" customWidth="1"/>
    <col min="13638" max="13638" width="35.6640625" style="85" bestFit="1" customWidth="1"/>
    <col min="13639" max="13639" width="35.88671875" style="85" bestFit="1" customWidth="1"/>
    <col min="13640" max="13640" width="34" style="85" bestFit="1" customWidth="1"/>
    <col min="13641" max="13642" width="12.6640625" style="85" customWidth="1"/>
    <col min="13643" max="13643" width="17" style="85" bestFit="1" customWidth="1"/>
    <col min="13644" max="13644" width="16.109375" style="85" bestFit="1" customWidth="1"/>
    <col min="13645" max="13646" width="16.44140625" style="85" bestFit="1" customWidth="1"/>
    <col min="13647" max="13647" width="20" style="85" bestFit="1" customWidth="1"/>
    <col min="13648" max="13648" width="20.109375" style="85" bestFit="1" customWidth="1"/>
    <col min="13649" max="13649" width="18.109375" style="85" bestFit="1" customWidth="1"/>
    <col min="13650" max="13650" width="18.33203125" style="85" bestFit="1" customWidth="1"/>
    <col min="13651" max="13651" width="18.109375" style="85" bestFit="1" customWidth="1"/>
    <col min="13652" max="13652" width="13" style="85" bestFit="1" customWidth="1"/>
    <col min="13653" max="13653" width="15.44140625" style="85" bestFit="1" customWidth="1"/>
    <col min="13654" max="13654" width="15.6640625" style="85" bestFit="1" customWidth="1"/>
    <col min="13655" max="13655" width="19.6640625" style="85" bestFit="1" customWidth="1"/>
    <col min="13656" max="13656" width="16.44140625" style="85" bestFit="1" customWidth="1"/>
    <col min="13657" max="13657" width="17.5546875" style="85" bestFit="1" customWidth="1"/>
    <col min="13658" max="13658" width="15.88671875" style="85" bestFit="1" customWidth="1"/>
    <col min="13659" max="13659" width="17" style="85" bestFit="1" customWidth="1"/>
    <col min="13660" max="13660" width="18.5546875" style="85" bestFit="1" customWidth="1"/>
    <col min="13661" max="13661" width="19.109375" style="85" bestFit="1" customWidth="1"/>
    <col min="13662" max="13662" width="17.44140625" style="85" bestFit="1" customWidth="1"/>
    <col min="13663" max="13663" width="19.44140625" style="85" bestFit="1" customWidth="1"/>
    <col min="13664" max="13664" width="20.109375" style="85" bestFit="1" customWidth="1"/>
    <col min="13665" max="13665" width="20.33203125" style="85" bestFit="1" customWidth="1"/>
    <col min="13666" max="13666" width="20.6640625" style="85" bestFit="1" customWidth="1"/>
    <col min="13667" max="13667" width="19.88671875" style="85" bestFit="1" customWidth="1"/>
    <col min="13668" max="13668" width="17.88671875" style="85" bestFit="1" customWidth="1"/>
    <col min="13669" max="13669" width="13.33203125" style="85" bestFit="1" customWidth="1"/>
    <col min="13670" max="13670" width="19.44140625" style="85" bestFit="1" customWidth="1"/>
    <col min="13671" max="13671" width="15.6640625" style="85" bestFit="1" customWidth="1"/>
    <col min="13672" max="13672" width="18.88671875" style="85" bestFit="1" customWidth="1"/>
    <col min="13673" max="13673" width="18.5546875" style="85" bestFit="1" customWidth="1"/>
    <col min="13674" max="13674" width="14.33203125" style="85" bestFit="1" customWidth="1"/>
    <col min="13675" max="13675" width="15.33203125" style="85" bestFit="1" customWidth="1"/>
    <col min="13676" max="13676" width="16.5546875" style="85" bestFit="1" customWidth="1"/>
    <col min="13677" max="13677" width="14.44140625" style="85" bestFit="1" customWidth="1"/>
    <col min="13678" max="13678" width="15.33203125" style="85" bestFit="1" customWidth="1"/>
    <col min="13679" max="13679" width="16.109375" style="85" bestFit="1" customWidth="1"/>
    <col min="13680" max="13680" width="16" style="85" bestFit="1" customWidth="1"/>
    <col min="13681" max="13681" width="15.33203125" style="85" bestFit="1" customWidth="1"/>
    <col min="13682" max="13682" width="14.109375" style="85" bestFit="1" customWidth="1"/>
    <col min="13683" max="13683" width="18.33203125" style="85" bestFit="1" customWidth="1"/>
    <col min="13684" max="13684" width="14.44140625" style="85" bestFit="1" customWidth="1"/>
    <col min="13685" max="13685" width="14" style="85" bestFit="1" customWidth="1"/>
    <col min="13686" max="13686" width="15.33203125" style="85" bestFit="1" customWidth="1"/>
    <col min="13687" max="13687" width="17.44140625" style="85" bestFit="1" customWidth="1"/>
    <col min="13688" max="13688" width="18.109375" style="85" bestFit="1" customWidth="1"/>
    <col min="13689" max="13689" width="18.33203125" style="85" bestFit="1" customWidth="1"/>
    <col min="13690" max="13690" width="17.6640625" style="85" bestFit="1" customWidth="1"/>
    <col min="13691" max="13691" width="17" style="85" bestFit="1" customWidth="1"/>
    <col min="13692" max="13692" width="15.6640625" style="85" bestFit="1" customWidth="1"/>
    <col min="13693" max="13693" width="12.88671875" style="85" bestFit="1" customWidth="1"/>
    <col min="13694" max="13694" width="14.109375" style="85" bestFit="1" customWidth="1"/>
    <col min="13695" max="13695" width="15.44140625" style="85" bestFit="1" customWidth="1"/>
    <col min="13696" max="13696" width="16.44140625" style="85" bestFit="1" customWidth="1"/>
    <col min="13697" max="13697" width="18.88671875" style="85" bestFit="1" customWidth="1"/>
    <col min="13698" max="13698" width="15" style="85" bestFit="1" customWidth="1"/>
    <col min="13699" max="13699" width="19.44140625" style="85" bestFit="1" customWidth="1"/>
    <col min="13700" max="13700" width="20.109375" style="85" bestFit="1" customWidth="1"/>
    <col min="13701" max="13701" width="17.6640625" style="85" bestFit="1" customWidth="1"/>
    <col min="13702" max="13702" width="13.44140625" style="85" bestFit="1" customWidth="1"/>
    <col min="13703" max="13703" width="15.5546875" style="85" bestFit="1" customWidth="1"/>
    <col min="13704" max="13704" width="16.88671875" style="85" bestFit="1" customWidth="1"/>
    <col min="13705" max="13705" width="15.5546875" style="85" bestFit="1" customWidth="1"/>
    <col min="13706" max="13706" width="16.44140625" style="85" bestFit="1" customWidth="1"/>
    <col min="13707" max="13707" width="18.88671875" style="85" bestFit="1" customWidth="1"/>
    <col min="13708" max="13709" width="13.44140625" style="85" bestFit="1" customWidth="1"/>
    <col min="13710" max="13710" width="16.109375" style="85" bestFit="1" customWidth="1"/>
    <col min="13711" max="13712" width="13.44140625" style="85" bestFit="1" customWidth="1"/>
    <col min="13713" max="13713" width="17.109375" style="85" bestFit="1" customWidth="1"/>
    <col min="13714" max="13714" width="14" style="85" bestFit="1" customWidth="1"/>
    <col min="13715" max="13715" width="17.5546875" style="85" bestFit="1" customWidth="1"/>
    <col min="13716" max="13716" width="14.33203125" style="85" bestFit="1" customWidth="1"/>
    <col min="13717" max="13717" width="17.5546875" style="85" bestFit="1" customWidth="1"/>
    <col min="13718" max="13718" width="17.44140625" style="85" bestFit="1" customWidth="1"/>
    <col min="13719" max="13719" width="19.33203125" style="85" bestFit="1" customWidth="1"/>
    <col min="13720" max="13720" width="14.33203125" style="85" bestFit="1" customWidth="1"/>
    <col min="13721" max="13721" width="18" style="85" bestFit="1" customWidth="1"/>
    <col min="13722" max="13722" width="17.88671875" style="85" bestFit="1" customWidth="1"/>
    <col min="13723" max="13723" width="18.6640625" style="85" bestFit="1" customWidth="1"/>
    <col min="13724" max="13724" width="15.109375" style="85" bestFit="1" customWidth="1"/>
    <col min="13725" max="13725" width="19.5546875" style="85" bestFit="1" customWidth="1"/>
    <col min="13726" max="13726" width="19.109375" style="85" bestFit="1" customWidth="1"/>
    <col min="13727" max="13727" width="19" style="85" bestFit="1" customWidth="1"/>
    <col min="13728" max="13728" width="14.6640625" style="85" bestFit="1" customWidth="1"/>
    <col min="13729" max="13729" width="15" style="85" bestFit="1" customWidth="1"/>
    <col min="13730" max="13730" width="15.6640625" style="85" bestFit="1" customWidth="1"/>
    <col min="13731" max="13731" width="13" style="85" bestFit="1" customWidth="1"/>
    <col min="13732" max="13732" width="17" style="85" bestFit="1" customWidth="1"/>
    <col min="13733" max="13733" width="15.5546875" style="85" bestFit="1" customWidth="1"/>
    <col min="13734" max="13734" width="13" style="85" bestFit="1" customWidth="1"/>
    <col min="13735" max="13735" width="13.44140625" style="85" bestFit="1" customWidth="1"/>
    <col min="13736" max="13736" width="13.33203125" style="85" bestFit="1" customWidth="1"/>
    <col min="13737" max="13737" width="13.44140625" style="85" bestFit="1" customWidth="1"/>
    <col min="13738" max="13738" width="15.5546875" style="85" bestFit="1" customWidth="1"/>
    <col min="13739" max="13739" width="13" style="85" bestFit="1" customWidth="1"/>
    <col min="13740" max="13740" width="13.44140625" style="85" bestFit="1" customWidth="1"/>
    <col min="13741" max="13741" width="13" style="85" bestFit="1" customWidth="1"/>
    <col min="13742" max="13742" width="16.109375" style="85" bestFit="1" customWidth="1"/>
    <col min="13743" max="13743" width="17.44140625" style="85" bestFit="1" customWidth="1"/>
    <col min="13744" max="13744" width="16" style="85" bestFit="1" customWidth="1"/>
    <col min="13745" max="13745" width="13.88671875" style="85" bestFit="1" customWidth="1"/>
    <col min="13746" max="13746" width="16.33203125" style="85" bestFit="1" customWidth="1"/>
    <col min="13747" max="13747" width="14.33203125" style="85" bestFit="1" customWidth="1"/>
    <col min="13748" max="13748" width="17.88671875" style="85" bestFit="1" customWidth="1"/>
    <col min="13749" max="13749" width="15.5546875" style="85" bestFit="1" customWidth="1"/>
    <col min="13750" max="13750" width="18.6640625" style="85" bestFit="1" customWidth="1"/>
    <col min="13751" max="13751" width="16" style="85" bestFit="1" customWidth="1"/>
    <col min="13752" max="13752" width="16.109375" style="85" bestFit="1" customWidth="1"/>
    <col min="13753" max="13753" width="15" style="85" bestFit="1" customWidth="1"/>
    <col min="13754" max="13754" width="18.33203125" style="85" bestFit="1" customWidth="1"/>
    <col min="13755" max="13755" width="16.88671875" style="85" bestFit="1" customWidth="1"/>
    <col min="13756" max="13756" width="14.109375" style="85" bestFit="1" customWidth="1"/>
    <col min="13757" max="13757" width="14.6640625" style="85" bestFit="1" customWidth="1"/>
    <col min="13758" max="13758" width="14.33203125" style="85" bestFit="1" customWidth="1"/>
    <col min="13759" max="13759" width="13.44140625" style="85" bestFit="1" customWidth="1"/>
    <col min="13760" max="13760" width="18" style="85" bestFit="1" customWidth="1"/>
    <col min="13761" max="13761" width="14.5546875" style="85" bestFit="1" customWidth="1"/>
    <col min="13762" max="13762" width="13.44140625" style="85" bestFit="1" customWidth="1"/>
    <col min="13763" max="13763" width="17.44140625" style="85" bestFit="1" customWidth="1"/>
    <col min="13764" max="13764" width="18.109375" style="85" bestFit="1" customWidth="1"/>
    <col min="13765" max="13766" width="13" style="85" bestFit="1" customWidth="1"/>
    <col min="13767" max="13767" width="15.5546875" style="85" bestFit="1" customWidth="1"/>
    <col min="13768" max="13768" width="13" style="85" bestFit="1" customWidth="1"/>
    <col min="13769" max="13769" width="13.44140625" style="85" bestFit="1" customWidth="1"/>
    <col min="13770" max="13770" width="15.109375" style="85" bestFit="1" customWidth="1"/>
    <col min="13771" max="13771" width="13" style="85" bestFit="1" customWidth="1"/>
    <col min="13772" max="13772" width="15.44140625" style="85" bestFit="1" customWidth="1"/>
    <col min="13773" max="13773" width="15" style="85" bestFit="1" customWidth="1"/>
    <col min="13774" max="13774" width="14.33203125" style="85" bestFit="1" customWidth="1"/>
    <col min="13775" max="13777" width="13" style="85" bestFit="1" customWidth="1"/>
    <col min="13778" max="13778" width="15.109375" style="85" bestFit="1" customWidth="1"/>
    <col min="13779" max="13779" width="13" style="85" bestFit="1" customWidth="1"/>
    <col min="13780" max="13780" width="14.5546875" style="85" bestFit="1" customWidth="1"/>
    <col min="13781" max="13781" width="17.33203125" style="85" bestFit="1" customWidth="1"/>
    <col min="13782" max="13782" width="13.88671875" style="85" bestFit="1" customWidth="1"/>
    <col min="13783" max="13783" width="13" style="85" bestFit="1" customWidth="1"/>
    <col min="13784" max="13784" width="15.6640625" style="85" bestFit="1" customWidth="1"/>
    <col min="13785" max="13785" width="13" style="85" bestFit="1" customWidth="1"/>
    <col min="13786" max="13786" width="14.5546875" style="85" bestFit="1" customWidth="1"/>
    <col min="13787" max="13787" width="17.33203125" style="85" bestFit="1" customWidth="1"/>
    <col min="13788" max="13788" width="17.109375" style="85" bestFit="1" customWidth="1"/>
    <col min="13789" max="13789" width="18" style="85" bestFit="1" customWidth="1"/>
    <col min="13790" max="13791" width="14.5546875" style="85" bestFit="1" customWidth="1"/>
    <col min="13792" max="13792" width="13" style="85" bestFit="1" customWidth="1"/>
    <col min="13793" max="13793" width="14.33203125" style="85" bestFit="1" customWidth="1"/>
    <col min="13794" max="13794" width="16.5546875" style="85" bestFit="1" customWidth="1"/>
    <col min="13795" max="13796" width="13" style="85" bestFit="1" customWidth="1"/>
    <col min="13797" max="13797" width="17.88671875" style="85" bestFit="1" customWidth="1"/>
    <col min="13798" max="13798" width="15.6640625" style="85" bestFit="1" customWidth="1"/>
    <col min="13799" max="13799" width="14.109375" style="85" bestFit="1" customWidth="1"/>
    <col min="13800" max="13800" width="15.109375" style="85" bestFit="1" customWidth="1"/>
    <col min="13801" max="13801" width="18.109375" style="85" bestFit="1" customWidth="1"/>
    <col min="13802" max="13802" width="16.88671875" style="85" bestFit="1" customWidth="1"/>
    <col min="13803" max="13803" width="13" style="85" bestFit="1" customWidth="1"/>
    <col min="13804" max="13804" width="17.6640625" style="85" bestFit="1" customWidth="1"/>
    <col min="13805" max="13805" width="12.5546875" style="85" bestFit="1" customWidth="1"/>
    <col min="13806" max="13806" width="18.88671875" style="85" bestFit="1" customWidth="1"/>
    <col min="13807" max="13807" width="19.109375" style="85" bestFit="1" customWidth="1"/>
    <col min="13808" max="13808" width="18.5546875" style="85" bestFit="1" customWidth="1"/>
    <col min="13809" max="13809" width="15.88671875" style="85" bestFit="1" customWidth="1"/>
    <col min="13810" max="13810" width="18.33203125" style="85" bestFit="1" customWidth="1"/>
    <col min="13811" max="13811" width="17" style="85" bestFit="1" customWidth="1"/>
    <col min="13812" max="13812" width="18" style="85" bestFit="1" customWidth="1"/>
    <col min="13813" max="13813" width="13" style="85" bestFit="1" customWidth="1"/>
    <col min="13814" max="13814" width="13.33203125" style="85" bestFit="1" customWidth="1"/>
    <col min="13815" max="13815" width="16" style="85" bestFit="1" customWidth="1"/>
    <col min="13816" max="13817" width="18.33203125" style="85" bestFit="1" customWidth="1"/>
    <col min="13818" max="13818" width="18.5546875" style="85" bestFit="1" customWidth="1"/>
    <col min="13819" max="13819" width="13.44140625" style="85" bestFit="1" customWidth="1"/>
    <col min="13820" max="13820" width="17.44140625" style="85" bestFit="1" customWidth="1"/>
    <col min="13821" max="13821" width="18" style="85" bestFit="1" customWidth="1"/>
    <col min="13822" max="13822" width="19.109375" style="85" bestFit="1" customWidth="1"/>
    <col min="13823" max="13823" width="17.33203125" style="85" bestFit="1" customWidth="1"/>
    <col min="13824" max="13824" width="14.6640625" style="85"/>
    <col min="13825" max="13825" width="2.6640625" style="85" customWidth="1"/>
    <col min="13826" max="13826" width="1.109375" style="85" customWidth="1"/>
    <col min="13827" max="13827" width="24.44140625" style="85" customWidth="1"/>
    <col min="13828" max="13828" width="13.109375" style="85" customWidth="1"/>
    <col min="13829" max="13829" width="7.5546875" style="85" customWidth="1"/>
    <col min="13830" max="13830" width="16.44140625" style="85" customWidth="1"/>
    <col min="13831" max="13831" width="39.33203125" style="85" customWidth="1"/>
    <col min="13832" max="13832" width="19.109375" style="85" customWidth="1"/>
    <col min="13833" max="13833" width="35.109375" style="85" customWidth="1"/>
    <col min="13834" max="13834" width="32.88671875" style="85" customWidth="1"/>
    <col min="13835" max="13835" width="17.44140625" style="85" customWidth="1"/>
    <col min="13836" max="13836" width="11.88671875" style="85" customWidth="1"/>
    <col min="13837" max="13837" width="12" style="85" customWidth="1"/>
    <col min="13838" max="13838" width="17.44140625" style="85" customWidth="1"/>
    <col min="13839" max="13840" width="11.88671875" style="85" customWidth="1"/>
    <col min="13841" max="13841" width="12" style="85" customWidth="1"/>
    <col min="13842" max="13843" width="11.88671875" style="85" customWidth="1"/>
    <col min="13844" max="13844" width="12.5546875" style="85" customWidth="1"/>
    <col min="13845" max="13845" width="11.88671875" style="85" customWidth="1"/>
    <col min="13846" max="13846" width="12.5546875" style="85" customWidth="1"/>
    <col min="13847" max="13848" width="12.6640625" style="85" customWidth="1"/>
    <col min="13849" max="13849" width="31.6640625" style="85" customWidth="1"/>
    <col min="13850" max="13850" width="36.44140625" style="85" customWidth="1"/>
    <col min="13851" max="13851" width="33.5546875" style="85" customWidth="1"/>
    <col min="13852" max="13852" width="39.33203125" style="85" customWidth="1"/>
    <col min="13853" max="13853" width="35.6640625" style="85" customWidth="1"/>
    <col min="13854" max="13854" width="35.88671875" style="85" customWidth="1"/>
    <col min="13855" max="13855" width="34" style="85" customWidth="1"/>
    <col min="13856" max="13856" width="12.6640625" style="85" customWidth="1"/>
    <col min="13857" max="13857" width="31.6640625" style="85" bestFit="1" customWidth="1"/>
    <col min="13858" max="13858" width="36.44140625" style="85" bestFit="1" customWidth="1"/>
    <col min="13859" max="13859" width="33.5546875" style="85" bestFit="1" customWidth="1"/>
    <col min="13860" max="13860" width="39.33203125" style="85" bestFit="1" customWidth="1"/>
    <col min="13861" max="13861" width="35.6640625" style="85" bestFit="1" customWidth="1"/>
    <col min="13862" max="13862" width="35.88671875" style="85" bestFit="1" customWidth="1"/>
    <col min="13863" max="13863" width="34" style="85" bestFit="1" customWidth="1"/>
    <col min="13864" max="13864" width="12.6640625" style="85" customWidth="1"/>
    <col min="13865" max="13865" width="31.6640625" style="85" bestFit="1" customWidth="1"/>
    <col min="13866" max="13866" width="36.44140625" style="85" bestFit="1" customWidth="1"/>
    <col min="13867" max="13867" width="33.5546875" style="85" bestFit="1" customWidth="1"/>
    <col min="13868" max="13868" width="39.33203125" style="85" bestFit="1" customWidth="1"/>
    <col min="13869" max="13869" width="35.6640625" style="85" bestFit="1" customWidth="1"/>
    <col min="13870" max="13870" width="35.88671875" style="85" bestFit="1" customWidth="1"/>
    <col min="13871" max="13871" width="34" style="85" bestFit="1" customWidth="1"/>
    <col min="13872" max="13872" width="12.6640625" style="85" customWidth="1"/>
    <col min="13873" max="13873" width="13.5546875" style="85" customWidth="1"/>
    <col min="13874" max="13874" width="31.6640625" style="85" bestFit="1" customWidth="1"/>
    <col min="13875" max="13875" width="36.44140625" style="85" bestFit="1" customWidth="1"/>
    <col min="13876" max="13876" width="33.5546875" style="85" bestFit="1" customWidth="1"/>
    <col min="13877" max="13877" width="39.33203125" style="85" bestFit="1" customWidth="1"/>
    <col min="13878" max="13878" width="35.6640625" style="85" bestFit="1" customWidth="1"/>
    <col min="13879" max="13879" width="35.88671875" style="85" bestFit="1" customWidth="1"/>
    <col min="13880" max="13880" width="34" style="85" bestFit="1" customWidth="1"/>
    <col min="13881" max="13881" width="12.6640625" style="85" customWidth="1"/>
    <col min="13882" max="13882" width="31.6640625" style="85" bestFit="1" customWidth="1"/>
    <col min="13883" max="13883" width="36.44140625" style="85" bestFit="1" customWidth="1"/>
    <col min="13884" max="13884" width="33.5546875" style="85" bestFit="1" customWidth="1"/>
    <col min="13885" max="13885" width="39.33203125" style="85" bestFit="1" customWidth="1"/>
    <col min="13886" max="13886" width="35.6640625" style="85" bestFit="1" customWidth="1"/>
    <col min="13887" max="13887" width="35.88671875" style="85" bestFit="1" customWidth="1"/>
    <col min="13888" max="13888" width="34" style="85" bestFit="1" customWidth="1"/>
    <col min="13889" max="13889" width="12.6640625" style="85" customWidth="1"/>
    <col min="13890" max="13890" width="31.6640625" style="85" bestFit="1" customWidth="1"/>
    <col min="13891" max="13891" width="36.44140625" style="85" bestFit="1" customWidth="1"/>
    <col min="13892" max="13892" width="33.5546875" style="85" bestFit="1" customWidth="1"/>
    <col min="13893" max="13893" width="39.33203125" style="85" bestFit="1" customWidth="1"/>
    <col min="13894" max="13894" width="35.6640625" style="85" bestFit="1" customWidth="1"/>
    <col min="13895" max="13895" width="35.88671875" style="85" bestFit="1" customWidth="1"/>
    <col min="13896" max="13896" width="34" style="85" bestFit="1" customWidth="1"/>
    <col min="13897" max="13898" width="12.6640625" style="85" customWidth="1"/>
    <col min="13899" max="13899" width="17" style="85" bestFit="1" customWidth="1"/>
    <col min="13900" max="13900" width="16.109375" style="85" bestFit="1" customWidth="1"/>
    <col min="13901" max="13902" width="16.44140625" style="85" bestFit="1" customWidth="1"/>
    <col min="13903" max="13903" width="20" style="85" bestFit="1" customWidth="1"/>
    <col min="13904" max="13904" width="20.109375" style="85" bestFit="1" customWidth="1"/>
    <col min="13905" max="13905" width="18.109375" style="85" bestFit="1" customWidth="1"/>
    <col min="13906" max="13906" width="18.33203125" style="85" bestFit="1" customWidth="1"/>
    <col min="13907" max="13907" width="18.109375" style="85" bestFit="1" customWidth="1"/>
    <col min="13908" max="13908" width="13" style="85" bestFit="1" customWidth="1"/>
    <col min="13909" max="13909" width="15.44140625" style="85" bestFit="1" customWidth="1"/>
    <col min="13910" max="13910" width="15.6640625" style="85" bestFit="1" customWidth="1"/>
    <col min="13911" max="13911" width="19.6640625" style="85" bestFit="1" customWidth="1"/>
    <col min="13912" max="13912" width="16.44140625" style="85" bestFit="1" customWidth="1"/>
    <col min="13913" max="13913" width="17.5546875" style="85" bestFit="1" customWidth="1"/>
    <col min="13914" max="13914" width="15.88671875" style="85" bestFit="1" customWidth="1"/>
    <col min="13915" max="13915" width="17" style="85" bestFit="1" customWidth="1"/>
    <col min="13916" max="13916" width="18.5546875" style="85" bestFit="1" customWidth="1"/>
    <col min="13917" max="13917" width="19.109375" style="85" bestFit="1" customWidth="1"/>
    <col min="13918" max="13918" width="17.44140625" style="85" bestFit="1" customWidth="1"/>
    <col min="13919" max="13919" width="19.44140625" style="85" bestFit="1" customWidth="1"/>
    <col min="13920" max="13920" width="20.109375" style="85" bestFit="1" customWidth="1"/>
    <col min="13921" max="13921" width="20.33203125" style="85" bestFit="1" customWidth="1"/>
    <col min="13922" max="13922" width="20.6640625" style="85" bestFit="1" customWidth="1"/>
    <col min="13923" max="13923" width="19.88671875" style="85" bestFit="1" customWidth="1"/>
    <col min="13924" max="13924" width="17.88671875" style="85" bestFit="1" customWidth="1"/>
    <col min="13925" max="13925" width="13.33203125" style="85" bestFit="1" customWidth="1"/>
    <col min="13926" max="13926" width="19.44140625" style="85" bestFit="1" customWidth="1"/>
    <col min="13927" max="13927" width="15.6640625" style="85" bestFit="1" customWidth="1"/>
    <col min="13928" max="13928" width="18.88671875" style="85" bestFit="1" customWidth="1"/>
    <col min="13929" max="13929" width="18.5546875" style="85" bestFit="1" customWidth="1"/>
    <col min="13930" max="13930" width="14.33203125" style="85" bestFit="1" customWidth="1"/>
    <col min="13931" max="13931" width="15.33203125" style="85" bestFit="1" customWidth="1"/>
    <col min="13932" max="13932" width="16.5546875" style="85" bestFit="1" customWidth="1"/>
    <col min="13933" max="13933" width="14.44140625" style="85" bestFit="1" customWidth="1"/>
    <col min="13934" max="13934" width="15.33203125" style="85" bestFit="1" customWidth="1"/>
    <col min="13935" max="13935" width="16.109375" style="85" bestFit="1" customWidth="1"/>
    <col min="13936" max="13936" width="16" style="85" bestFit="1" customWidth="1"/>
    <col min="13937" max="13937" width="15.33203125" style="85" bestFit="1" customWidth="1"/>
    <col min="13938" max="13938" width="14.109375" style="85" bestFit="1" customWidth="1"/>
    <col min="13939" max="13939" width="18.33203125" style="85" bestFit="1" customWidth="1"/>
    <col min="13940" max="13940" width="14.44140625" style="85" bestFit="1" customWidth="1"/>
    <col min="13941" max="13941" width="14" style="85" bestFit="1" customWidth="1"/>
    <col min="13942" max="13942" width="15.33203125" style="85" bestFit="1" customWidth="1"/>
    <col min="13943" max="13943" width="17.44140625" style="85" bestFit="1" customWidth="1"/>
    <col min="13944" max="13944" width="18.109375" style="85" bestFit="1" customWidth="1"/>
    <col min="13945" max="13945" width="18.33203125" style="85" bestFit="1" customWidth="1"/>
    <col min="13946" max="13946" width="17.6640625" style="85" bestFit="1" customWidth="1"/>
    <col min="13947" max="13947" width="17" style="85" bestFit="1" customWidth="1"/>
    <col min="13948" max="13948" width="15.6640625" style="85" bestFit="1" customWidth="1"/>
    <col min="13949" max="13949" width="12.88671875" style="85" bestFit="1" customWidth="1"/>
    <col min="13950" max="13950" width="14.109375" style="85" bestFit="1" customWidth="1"/>
    <col min="13951" max="13951" width="15.44140625" style="85" bestFit="1" customWidth="1"/>
    <col min="13952" max="13952" width="16.44140625" style="85" bestFit="1" customWidth="1"/>
    <col min="13953" max="13953" width="18.88671875" style="85" bestFit="1" customWidth="1"/>
    <col min="13954" max="13954" width="15" style="85" bestFit="1" customWidth="1"/>
    <col min="13955" max="13955" width="19.44140625" style="85" bestFit="1" customWidth="1"/>
    <col min="13956" max="13956" width="20.109375" style="85" bestFit="1" customWidth="1"/>
    <col min="13957" max="13957" width="17.6640625" style="85" bestFit="1" customWidth="1"/>
    <col min="13958" max="13958" width="13.44140625" style="85" bestFit="1" customWidth="1"/>
    <col min="13959" max="13959" width="15.5546875" style="85" bestFit="1" customWidth="1"/>
    <col min="13960" max="13960" width="16.88671875" style="85" bestFit="1" customWidth="1"/>
    <col min="13961" max="13961" width="15.5546875" style="85" bestFit="1" customWidth="1"/>
    <col min="13962" max="13962" width="16.44140625" style="85" bestFit="1" customWidth="1"/>
    <col min="13963" max="13963" width="18.88671875" style="85" bestFit="1" customWidth="1"/>
    <col min="13964" max="13965" width="13.44140625" style="85" bestFit="1" customWidth="1"/>
    <col min="13966" max="13966" width="16.109375" style="85" bestFit="1" customWidth="1"/>
    <col min="13967" max="13968" width="13.44140625" style="85" bestFit="1" customWidth="1"/>
    <col min="13969" max="13969" width="17.109375" style="85" bestFit="1" customWidth="1"/>
    <col min="13970" max="13970" width="14" style="85" bestFit="1" customWidth="1"/>
    <col min="13971" max="13971" width="17.5546875" style="85" bestFit="1" customWidth="1"/>
    <col min="13972" max="13972" width="14.33203125" style="85" bestFit="1" customWidth="1"/>
    <col min="13973" max="13973" width="17.5546875" style="85" bestFit="1" customWidth="1"/>
    <col min="13974" max="13974" width="17.44140625" style="85" bestFit="1" customWidth="1"/>
    <col min="13975" max="13975" width="19.33203125" style="85" bestFit="1" customWidth="1"/>
    <col min="13976" max="13976" width="14.33203125" style="85" bestFit="1" customWidth="1"/>
    <col min="13977" max="13977" width="18" style="85" bestFit="1" customWidth="1"/>
    <col min="13978" max="13978" width="17.88671875" style="85" bestFit="1" customWidth="1"/>
    <col min="13979" max="13979" width="18.6640625" style="85" bestFit="1" customWidth="1"/>
    <col min="13980" max="13980" width="15.109375" style="85" bestFit="1" customWidth="1"/>
    <col min="13981" max="13981" width="19.5546875" style="85" bestFit="1" customWidth="1"/>
    <col min="13982" max="13982" width="19.109375" style="85" bestFit="1" customWidth="1"/>
    <col min="13983" max="13983" width="19" style="85" bestFit="1" customWidth="1"/>
    <col min="13984" max="13984" width="14.6640625" style="85" bestFit="1" customWidth="1"/>
    <col min="13985" max="13985" width="15" style="85" bestFit="1" customWidth="1"/>
    <col min="13986" max="13986" width="15.6640625" style="85" bestFit="1" customWidth="1"/>
    <col min="13987" max="13987" width="13" style="85" bestFit="1" customWidth="1"/>
    <col min="13988" max="13988" width="17" style="85" bestFit="1" customWidth="1"/>
    <col min="13989" max="13989" width="15.5546875" style="85" bestFit="1" customWidth="1"/>
    <col min="13990" max="13990" width="13" style="85" bestFit="1" customWidth="1"/>
    <col min="13991" max="13991" width="13.44140625" style="85" bestFit="1" customWidth="1"/>
    <col min="13992" max="13992" width="13.33203125" style="85" bestFit="1" customWidth="1"/>
    <col min="13993" max="13993" width="13.44140625" style="85" bestFit="1" customWidth="1"/>
    <col min="13994" max="13994" width="15.5546875" style="85" bestFit="1" customWidth="1"/>
    <col min="13995" max="13995" width="13" style="85" bestFit="1" customWidth="1"/>
    <col min="13996" max="13996" width="13.44140625" style="85" bestFit="1" customWidth="1"/>
    <col min="13997" max="13997" width="13" style="85" bestFit="1" customWidth="1"/>
    <col min="13998" max="13998" width="16.109375" style="85" bestFit="1" customWidth="1"/>
    <col min="13999" max="13999" width="17.44140625" style="85" bestFit="1" customWidth="1"/>
    <col min="14000" max="14000" width="16" style="85" bestFit="1" customWidth="1"/>
    <col min="14001" max="14001" width="13.88671875" style="85" bestFit="1" customWidth="1"/>
    <col min="14002" max="14002" width="16.33203125" style="85" bestFit="1" customWidth="1"/>
    <col min="14003" max="14003" width="14.33203125" style="85" bestFit="1" customWidth="1"/>
    <col min="14004" max="14004" width="17.88671875" style="85" bestFit="1" customWidth="1"/>
    <col min="14005" max="14005" width="15.5546875" style="85" bestFit="1" customWidth="1"/>
    <col min="14006" max="14006" width="18.6640625" style="85" bestFit="1" customWidth="1"/>
    <col min="14007" max="14007" width="16" style="85" bestFit="1" customWidth="1"/>
    <col min="14008" max="14008" width="16.109375" style="85" bestFit="1" customWidth="1"/>
    <col min="14009" max="14009" width="15" style="85" bestFit="1" customWidth="1"/>
    <col min="14010" max="14010" width="18.33203125" style="85" bestFit="1" customWidth="1"/>
    <col min="14011" max="14011" width="16.88671875" style="85" bestFit="1" customWidth="1"/>
    <col min="14012" max="14012" width="14.109375" style="85" bestFit="1" customWidth="1"/>
    <col min="14013" max="14013" width="14.6640625" style="85" bestFit="1" customWidth="1"/>
    <col min="14014" max="14014" width="14.33203125" style="85" bestFit="1" customWidth="1"/>
    <col min="14015" max="14015" width="13.44140625" style="85" bestFit="1" customWidth="1"/>
    <col min="14016" max="14016" width="18" style="85" bestFit="1" customWidth="1"/>
    <col min="14017" max="14017" width="14.5546875" style="85" bestFit="1" customWidth="1"/>
    <col min="14018" max="14018" width="13.44140625" style="85" bestFit="1" customWidth="1"/>
    <col min="14019" max="14019" width="17.44140625" style="85" bestFit="1" customWidth="1"/>
    <col min="14020" max="14020" width="18.109375" style="85" bestFit="1" customWidth="1"/>
    <col min="14021" max="14022" width="13" style="85" bestFit="1" customWidth="1"/>
    <col min="14023" max="14023" width="15.5546875" style="85" bestFit="1" customWidth="1"/>
    <col min="14024" max="14024" width="13" style="85" bestFit="1" customWidth="1"/>
    <col min="14025" max="14025" width="13.44140625" style="85" bestFit="1" customWidth="1"/>
    <col min="14026" max="14026" width="15.109375" style="85" bestFit="1" customWidth="1"/>
    <col min="14027" max="14027" width="13" style="85" bestFit="1" customWidth="1"/>
    <col min="14028" max="14028" width="15.44140625" style="85" bestFit="1" customWidth="1"/>
    <col min="14029" max="14029" width="15" style="85" bestFit="1" customWidth="1"/>
    <col min="14030" max="14030" width="14.33203125" style="85" bestFit="1" customWidth="1"/>
    <col min="14031" max="14033" width="13" style="85" bestFit="1" customWidth="1"/>
    <col min="14034" max="14034" width="15.109375" style="85" bestFit="1" customWidth="1"/>
    <col min="14035" max="14035" width="13" style="85" bestFit="1" customWidth="1"/>
    <col min="14036" max="14036" width="14.5546875" style="85" bestFit="1" customWidth="1"/>
    <col min="14037" max="14037" width="17.33203125" style="85" bestFit="1" customWidth="1"/>
    <col min="14038" max="14038" width="13.88671875" style="85" bestFit="1" customWidth="1"/>
    <col min="14039" max="14039" width="13" style="85" bestFit="1" customWidth="1"/>
    <col min="14040" max="14040" width="15.6640625" style="85" bestFit="1" customWidth="1"/>
    <col min="14041" max="14041" width="13" style="85" bestFit="1" customWidth="1"/>
    <col min="14042" max="14042" width="14.5546875" style="85" bestFit="1" customWidth="1"/>
    <col min="14043" max="14043" width="17.33203125" style="85" bestFit="1" customWidth="1"/>
    <col min="14044" max="14044" width="17.109375" style="85" bestFit="1" customWidth="1"/>
    <col min="14045" max="14045" width="18" style="85" bestFit="1" customWidth="1"/>
    <col min="14046" max="14047" width="14.5546875" style="85" bestFit="1" customWidth="1"/>
    <col min="14048" max="14048" width="13" style="85" bestFit="1" customWidth="1"/>
    <col min="14049" max="14049" width="14.33203125" style="85" bestFit="1" customWidth="1"/>
    <col min="14050" max="14050" width="16.5546875" style="85" bestFit="1" customWidth="1"/>
    <col min="14051" max="14052" width="13" style="85" bestFit="1" customWidth="1"/>
    <col min="14053" max="14053" width="17.88671875" style="85" bestFit="1" customWidth="1"/>
    <col min="14054" max="14054" width="15.6640625" style="85" bestFit="1" customWidth="1"/>
    <col min="14055" max="14055" width="14.109375" style="85" bestFit="1" customWidth="1"/>
    <col min="14056" max="14056" width="15.109375" style="85" bestFit="1" customWidth="1"/>
    <col min="14057" max="14057" width="18.109375" style="85" bestFit="1" customWidth="1"/>
    <col min="14058" max="14058" width="16.88671875" style="85" bestFit="1" customWidth="1"/>
    <col min="14059" max="14059" width="13" style="85" bestFit="1" customWidth="1"/>
    <col min="14060" max="14060" width="17.6640625" style="85" bestFit="1" customWidth="1"/>
    <col min="14061" max="14061" width="12.5546875" style="85" bestFit="1" customWidth="1"/>
    <col min="14062" max="14062" width="18.88671875" style="85" bestFit="1" customWidth="1"/>
    <col min="14063" max="14063" width="19.109375" style="85" bestFit="1" customWidth="1"/>
    <col min="14064" max="14064" width="18.5546875" style="85" bestFit="1" customWidth="1"/>
    <col min="14065" max="14065" width="15.88671875" style="85" bestFit="1" customWidth="1"/>
    <col min="14066" max="14066" width="18.33203125" style="85" bestFit="1" customWidth="1"/>
    <col min="14067" max="14067" width="17" style="85" bestFit="1" customWidth="1"/>
    <col min="14068" max="14068" width="18" style="85" bestFit="1" customWidth="1"/>
    <col min="14069" max="14069" width="13" style="85" bestFit="1" customWidth="1"/>
    <col min="14070" max="14070" width="13.33203125" style="85" bestFit="1" customWidth="1"/>
    <col min="14071" max="14071" width="16" style="85" bestFit="1" customWidth="1"/>
    <col min="14072" max="14073" width="18.33203125" style="85" bestFit="1" customWidth="1"/>
    <col min="14074" max="14074" width="18.5546875" style="85" bestFit="1" customWidth="1"/>
    <col min="14075" max="14075" width="13.44140625" style="85" bestFit="1" customWidth="1"/>
    <col min="14076" max="14076" width="17.44140625" style="85" bestFit="1" customWidth="1"/>
    <col min="14077" max="14077" width="18" style="85" bestFit="1" customWidth="1"/>
    <col min="14078" max="14078" width="19.109375" style="85" bestFit="1" customWidth="1"/>
    <col min="14079" max="14079" width="17.33203125" style="85" bestFit="1" customWidth="1"/>
    <col min="14080" max="14080" width="14.6640625" style="85"/>
    <col min="14081" max="14081" width="2.6640625" style="85" customWidth="1"/>
    <col min="14082" max="14082" width="1.109375" style="85" customWidth="1"/>
    <col min="14083" max="14083" width="24.44140625" style="85" customWidth="1"/>
    <col min="14084" max="14084" width="13.109375" style="85" customWidth="1"/>
    <col min="14085" max="14085" width="7.5546875" style="85" customWidth="1"/>
    <col min="14086" max="14086" width="16.44140625" style="85" customWidth="1"/>
    <col min="14087" max="14087" width="39.33203125" style="85" customWidth="1"/>
    <col min="14088" max="14088" width="19.109375" style="85" customWidth="1"/>
    <col min="14089" max="14089" width="35.109375" style="85" customWidth="1"/>
    <col min="14090" max="14090" width="32.88671875" style="85" customWidth="1"/>
    <col min="14091" max="14091" width="17.44140625" style="85" customWidth="1"/>
    <col min="14092" max="14092" width="11.88671875" style="85" customWidth="1"/>
    <col min="14093" max="14093" width="12" style="85" customWidth="1"/>
    <col min="14094" max="14094" width="17.44140625" style="85" customWidth="1"/>
    <col min="14095" max="14096" width="11.88671875" style="85" customWidth="1"/>
    <col min="14097" max="14097" width="12" style="85" customWidth="1"/>
    <col min="14098" max="14099" width="11.88671875" style="85" customWidth="1"/>
    <col min="14100" max="14100" width="12.5546875" style="85" customWidth="1"/>
    <col min="14101" max="14101" width="11.88671875" style="85" customWidth="1"/>
    <col min="14102" max="14102" width="12.5546875" style="85" customWidth="1"/>
    <col min="14103" max="14104" width="12.6640625" style="85" customWidth="1"/>
    <col min="14105" max="14105" width="31.6640625" style="85" customWidth="1"/>
    <col min="14106" max="14106" width="36.44140625" style="85" customWidth="1"/>
    <col min="14107" max="14107" width="33.5546875" style="85" customWidth="1"/>
    <col min="14108" max="14108" width="39.33203125" style="85" customWidth="1"/>
    <col min="14109" max="14109" width="35.6640625" style="85" customWidth="1"/>
    <col min="14110" max="14110" width="35.88671875" style="85" customWidth="1"/>
    <col min="14111" max="14111" width="34" style="85" customWidth="1"/>
    <col min="14112" max="14112" width="12.6640625" style="85" customWidth="1"/>
    <col min="14113" max="14113" width="31.6640625" style="85" bestFit="1" customWidth="1"/>
    <col min="14114" max="14114" width="36.44140625" style="85" bestFit="1" customWidth="1"/>
    <col min="14115" max="14115" width="33.5546875" style="85" bestFit="1" customWidth="1"/>
    <col min="14116" max="14116" width="39.33203125" style="85" bestFit="1" customWidth="1"/>
    <col min="14117" max="14117" width="35.6640625" style="85" bestFit="1" customWidth="1"/>
    <col min="14118" max="14118" width="35.88671875" style="85" bestFit="1" customWidth="1"/>
    <col min="14119" max="14119" width="34" style="85" bestFit="1" customWidth="1"/>
    <col min="14120" max="14120" width="12.6640625" style="85" customWidth="1"/>
    <col min="14121" max="14121" width="31.6640625" style="85" bestFit="1" customWidth="1"/>
    <col min="14122" max="14122" width="36.44140625" style="85" bestFit="1" customWidth="1"/>
    <col min="14123" max="14123" width="33.5546875" style="85" bestFit="1" customWidth="1"/>
    <col min="14124" max="14124" width="39.33203125" style="85" bestFit="1" customWidth="1"/>
    <col min="14125" max="14125" width="35.6640625" style="85" bestFit="1" customWidth="1"/>
    <col min="14126" max="14126" width="35.88671875" style="85" bestFit="1" customWidth="1"/>
    <col min="14127" max="14127" width="34" style="85" bestFit="1" customWidth="1"/>
    <col min="14128" max="14128" width="12.6640625" style="85" customWidth="1"/>
    <col min="14129" max="14129" width="13.5546875" style="85" customWidth="1"/>
    <col min="14130" max="14130" width="31.6640625" style="85" bestFit="1" customWidth="1"/>
    <col min="14131" max="14131" width="36.44140625" style="85" bestFit="1" customWidth="1"/>
    <col min="14132" max="14132" width="33.5546875" style="85" bestFit="1" customWidth="1"/>
    <col min="14133" max="14133" width="39.33203125" style="85" bestFit="1" customWidth="1"/>
    <col min="14134" max="14134" width="35.6640625" style="85" bestFit="1" customWidth="1"/>
    <col min="14135" max="14135" width="35.88671875" style="85" bestFit="1" customWidth="1"/>
    <col min="14136" max="14136" width="34" style="85" bestFit="1" customWidth="1"/>
    <col min="14137" max="14137" width="12.6640625" style="85" customWidth="1"/>
    <col min="14138" max="14138" width="31.6640625" style="85" bestFit="1" customWidth="1"/>
    <col min="14139" max="14139" width="36.44140625" style="85" bestFit="1" customWidth="1"/>
    <col min="14140" max="14140" width="33.5546875" style="85" bestFit="1" customWidth="1"/>
    <col min="14141" max="14141" width="39.33203125" style="85" bestFit="1" customWidth="1"/>
    <col min="14142" max="14142" width="35.6640625" style="85" bestFit="1" customWidth="1"/>
    <col min="14143" max="14143" width="35.88671875" style="85" bestFit="1" customWidth="1"/>
    <col min="14144" max="14144" width="34" style="85" bestFit="1" customWidth="1"/>
    <col min="14145" max="14145" width="12.6640625" style="85" customWidth="1"/>
    <col min="14146" max="14146" width="31.6640625" style="85" bestFit="1" customWidth="1"/>
    <col min="14147" max="14147" width="36.44140625" style="85" bestFit="1" customWidth="1"/>
    <col min="14148" max="14148" width="33.5546875" style="85" bestFit="1" customWidth="1"/>
    <col min="14149" max="14149" width="39.33203125" style="85" bestFit="1" customWidth="1"/>
    <col min="14150" max="14150" width="35.6640625" style="85" bestFit="1" customWidth="1"/>
    <col min="14151" max="14151" width="35.88671875" style="85" bestFit="1" customWidth="1"/>
    <col min="14152" max="14152" width="34" style="85" bestFit="1" customWidth="1"/>
    <col min="14153" max="14154" width="12.6640625" style="85" customWidth="1"/>
    <col min="14155" max="14155" width="17" style="85" bestFit="1" customWidth="1"/>
    <col min="14156" max="14156" width="16.109375" style="85" bestFit="1" customWidth="1"/>
    <col min="14157" max="14158" width="16.44140625" style="85" bestFit="1" customWidth="1"/>
    <col min="14159" max="14159" width="20" style="85" bestFit="1" customWidth="1"/>
    <col min="14160" max="14160" width="20.109375" style="85" bestFit="1" customWidth="1"/>
    <col min="14161" max="14161" width="18.109375" style="85" bestFit="1" customWidth="1"/>
    <col min="14162" max="14162" width="18.33203125" style="85" bestFit="1" customWidth="1"/>
    <col min="14163" max="14163" width="18.109375" style="85" bestFit="1" customWidth="1"/>
    <col min="14164" max="14164" width="13" style="85" bestFit="1" customWidth="1"/>
    <col min="14165" max="14165" width="15.44140625" style="85" bestFit="1" customWidth="1"/>
    <col min="14166" max="14166" width="15.6640625" style="85" bestFit="1" customWidth="1"/>
    <col min="14167" max="14167" width="19.6640625" style="85" bestFit="1" customWidth="1"/>
    <col min="14168" max="14168" width="16.44140625" style="85" bestFit="1" customWidth="1"/>
    <col min="14169" max="14169" width="17.5546875" style="85" bestFit="1" customWidth="1"/>
    <col min="14170" max="14170" width="15.88671875" style="85" bestFit="1" customWidth="1"/>
    <col min="14171" max="14171" width="17" style="85" bestFit="1" customWidth="1"/>
    <col min="14172" max="14172" width="18.5546875" style="85" bestFit="1" customWidth="1"/>
    <col min="14173" max="14173" width="19.109375" style="85" bestFit="1" customWidth="1"/>
    <col min="14174" max="14174" width="17.44140625" style="85" bestFit="1" customWidth="1"/>
    <col min="14175" max="14175" width="19.44140625" style="85" bestFit="1" customWidth="1"/>
    <col min="14176" max="14176" width="20.109375" style="85" bestFit="1" customWidth="1"/>
    <col min="14177" max="14177" width="20.33203125" style="85" bestFit="1" customWidth="1"/>
    <col min="14178" max="14178" width="20.6640625" style="85" bestFit="1" customWidth="1"/>
    <col min="14179" max="14179" width="19.88671875" style="85" bestFit="1" customWidth="1"/>
    <col min="14180" max="14180" width="17.88671875" style="85" bestFit="1" customWidth="1"/>
    <col min="14181" max="14181" width="13.33203125" style="85" bestFit="1" customWidth="1"/>
    <col min="14182" max="14182" width="19.44140625" style="85" bestFit="1" customWidth="1"/>
    <col min="14183" max="14183" width="15.6640625" style="85" bestFit="1" customWidth="1"/>
    <col min="14184" max="14184" width="18.88671875" style="85" bestFit="1" customWidth="1"/>
    <col min="14185" max="14185" width="18.5546875" style="85" bestFit="1" customWidth="1"/>
    <col min="14186" max="14186" width="14.33203125" style="85" bestFit="1" customWidth="1"/>
    <col min="14187" max="14187" width="15.33203125" style="85" bestFit="1" customWidth="1"/>
    <col min="14188" max="14188" width="16.5546875" style="85" bestFit="1" customWidth="1"/>
    <col min="14189" max="14189" width="14.44140625" style="85" bestFit="1" customWidth="1"/>
    <col min="14190" max="14190" width="15.33203125" style="85" bestFit="1" customWidth="1"/>
    <col min="14191" max="14191" width="16.109375" style="85" bestFit="1" customWidth="1"/>
    <col min="14192" max="14192" width="16" style="85" bestFit="1" customWidth="1"/>
    <col min="14193" max="14193" width="15.33203125" style="85" bestFit="1" customWidth="1"/>
    <col min="14194" max="14194" width="14.109375" style="85" bestFit="1" customWidth="1"/>
    <col min="14195" max="14195" width="18.33203125" style="85" bestFit="1" customWidth="1"/>
    <col min="14196" max="14196" width="14.44140625" style="85" bestFit="1" customWidth="1"/>
    <col min="14197" max="14197" width="14" style="85" bestFit="1" customWidth="1"/>
    <col min="14198" max="14198" width="15.33203125" style="85" bestFit="1" customWidth="1"/>
    <col min="14199" max="14199" width="17.44140625" style="85" bestFit="1" customWidth="1"/>
    <col min="14200" max="14200" width="18.109375" style="85" bestFit="1" customWidth="1"/>
    <col min="14201" max="14201" width="18.33203125" style="85" bestFit="1" customWidth="1"/>
    <col min="14202" max="14202" width="17.6640625" style="85" bestFit="1" customWidth="1"/>
    <col min="14203" max="14203" width="17" style="85" bestFit="1" customWidth="1"/>
    <col min="14204" max="14204" width="15.6640625" style="85" bestFit="1" customWidth="1"/>
    <col min="14205" max="14205" width="12.88671875" style="85" bestFit="1" customWidth="1"/>
    <col min="14206" max="14206" width="14.109375" style="85" bestFit="1" customWidth="1"/>
    <col min="14207" max="14207" width="15.44140625" style="85" bestFit="1" customWidth="1"/>
    <col min="14208" max="14208" width="16.44140625" style="85" bestFit="1" customWidth="1"/>
    <col min="14209" max="14209" width="18.88671875" style="85" bestFit="1" customWidth="1"/>
    <col min="14210" max="14210" width="15" style="85" bestFit="1" customWidth="1"/>
    <col min="14211" max="14211" width="19.44140625" style="85" bestFit="1" customWidth="1"/>
    <col min="14212" max="14212" width="20.109375" style="85" bestFit="1" customWidth="1"/>
    <col min="14213" max="14213" width="17.6640625" style="85" bestFit="1" customWidth="1"/>
    <col min="14214" max="14214" width="13.44140625" style="85" bestFit="1" customWidth="1"/>
    <col min="14215" max="14215" width="15.5546875" style="85" bestFit="1" customWidth="1"/>
    <col min="14216" max="14216" width="16.88671875" style="85" bestFit="1" customWidth="1"/>
    <col min="14217" max="14217" width="15.5546875" style="85" bestFit="1" customWidth="1"/>
    <col min="14218" max="14218" width="16.44140625" style="85" bestFit="1" customWidth="1"/>
    <col min="14219" max="14219" width="18.88671875" style="85" bestFit="1" customWidth="1"/>
    <col min="14220" max="14221" width="13.44140625" style="85" bestFit="1" customWidth="1"/>
    <col min="14222" max="14222" width="16.109375" style="85" bestFit="1" customWidth="1"/>
    <col min="14223" max="14224" width="13.44140625" style="85" bestFit="1" customWidth="1"/>
    <col min="14225" max="14225" width="17.109375" style="85" bestFit="1" customWidth="1"/>
    <col min="14226" max="14226" width="14" style="85" bestFit="1" customWidth="1"/>
    <col min="14227" max="14227" width="17.5546875" style="85" bestFit="1" customWidth="1"/>
    <col min="14228" max="14228" width="14.33203125" style="85" bestFit="1" customWidth="1"/>
    <col min="14229" max="14229" width="17.5546875" style="85" bestFit="1" customWidth="1"/>
    <col min="14230" max="14230" width="17.44140625" style="85" bestFit="1" customWidth="1"/>
    <col min="14231" max="14231" width="19.33203125" style="85" bestFit="1" customWidth="1"/>
    <col min="14232" max="14232" width="14.33203125" style="85" bestFit="1" customWidth="1"/>
    <col min="14233" max="14233" width="18" style="85" bestFit="1" customWidth="1"/>
    <col min="14234" max="14234" width="17.88671875" style="85" bestFit="1" customWidth="1"/>
    <col min="14235" max="14235" width="18.6640625" style="85" bestFit="1" customWidth="1"/>
    <col min="14236" max="14236" width="15.109375" style="85" bestFit="1" customWidth="1"/>
    <col min="14237" max="14237" width="19.5546875" style="85" bestFit="1" customWidth="1"/>
    <col min="14238" max="14238" width="19.109375" style="85" bestFit="1" customWidth="1"/>
    <col min="14239" max="14239" width="19" style="85" bestFit="1" customWidth="1"/>
    <col min="14240" max="14240" width="14.6640625" style="85" bestFit="1" customWidth="1"/>
    <col min="14241" max="14241" width="15" style="85" bestFit="1" customWidth="1"/>
    <col min="14242" max="14242" width="15.6640625" style="85" bestFit="1" customWidth="1"/>
    <col min="14243" max="14243" width="13" style="85" bestFit="1" customWidth="1"/>
    <col min="14244" max="14244" width="17" style="85" bestFit="1" customWidth="1"/>
    <col min="14245" max="14245" width="15.5546875" style="85" bestFit="1" customWidth="1"/>
    <col min="14246" max="14246" width="13" style="85" bestFit="1" customWidth="1"/>
    <col min="14247" max="14247" width="13.44140625" style="85" bestFit="1" customWidth="1"/>
    <col min="14248" max="14248" width="13.33203125" style="85" bestFit="1" customWidth="1"/>
    <col min="14249" max="14249" width="13.44140625" style="85" bestFit="1" customWidth="1"/>
    <col min="14250" max="14250" width="15.5546875" style="85" bestFit="1" customWidth="1"/>
    <col min="14251" max="14251" width="13" style="85" bestFit="1" customWidth="1"/>
    <col min="14252" max="14252" width="13.44140625" style="85" bestFit="1" customWidth="1"/>
    <col min="14253" max="14253" width="13" style="85" bestFit="1" customWidth="1"/>
    <col min="14254" max="14254" width="16.109375" style="85" bestFit="1" customWidth="1"/>
    <col min="14255" max="14255" width="17.44140625" style="85" bestFit="1" customWidth="1"/>
    <col min="14256" max="14256" width="16" style="85" bestFit="1" customWidth="1"/>
    <col min="14257" max="14257" width="13.88671875" style="85" bestFit="1" customWidth="1"/>
    <col min="14258" max="14258" width="16.33203125" style="85" bestFit="1" customWidth="1"/>
    <col min="14259" max="14259" width="14.33203125" style="85" bestFit="1" customWidth="1"/>
    <col min="14260" max="14260" width="17.88671875" style="85" bestFit="1" customWidth="1"/>
    <col min="14261" max="14261" width="15.5546875" style="85" bestFit="1" customWidth="1"/>
    <col min="14262" max="14262" width="18.6640625" style="85" bestFit="1" customWidth="1"/>
    <col min="14263" max="14263" width="16" style="85" bestFit="1" customWidth="1"/>
    <col min="14264" max="14264" width="16.109375" style="85" bestFit="1" customWidth="1"/>
    <col min="14265" max="14265" width="15" style="85" bestFit="1" customWidth="1"/>
    <col min="14266" max="14266" width="18.33203125" style="85" bestFit="1" customWidth="1"/>
    <col min="14267" max="14267" width="16.88671875" style="85" bestFit="1" customWidth="1"/>
    <col min="14268" max="14268" width="14.109375" style="85" bestFit="1" customWidth="1"/>
    <col min="14269" max="14269" width="14.6640625" style="85" bestFit="1" customWidth="1"/>
    <col min="14270" max="14270" width="14.33203125" style="85" bestFit="1" customWidth="1"/>
    <col min="14271" max="14271" width="13.44140625" style="85" bestFit="1" customWidth="1"/>
    <col min="14272" max="14272" width="18" style="85" bestFit="1" customWidth="1"/>
    <col min="14273" max="14273" width="14.5546875" style="85" bestFit="1" customWidth="1"/>
    <col min="14274" max="14274" width="13.44140625" style="85" bestFit="1" customWidth="1"/>
    <col min="14275" max="14275" width="17.44140625" style="85" bestFit="1" customWidth="1"/>
    <col min="14276" max="14276" width="18.109375" style="85" bestFit="1" customWidth="1"/>
    <col min="14277" max="14278" width="13" style="85" bestFit="1" customWidth="1"/>
    <col min="14279" max="14279" width="15.5546875" style="85" bestFit="1" customWidth="1"/>
    <col min="14280" max="14280" width="13" style="85" bestFit="1" customWidth="1"/>
    <col min="14281" max="14281" width="13.44140625" style="85" bestFit="1" customWidth="1"/>
    <col min="14282" max="14282" width="15.109375" style="85" bestFit="1" customWidth="1"/>
    <col min="14283" max="14283" width="13" style="85" bestFit="1" customWidth="1"/>
    <col min="14284" max="14284" width="15.44140625" style="85" bestFit="1" customWidth="1"/>
    <col min="14285" max="14285" width="15" style="85" bestFit="1" customWidth="1"/>
    <col min="14286" max="14286" width="14.33203125" style="85" bestFit="1" customWidth="1"/>
    <col min="14287" max="14289" width="13" style="85" bestFit="1" customWidth="1"/>
    <col min="14290" max="14290" width="15.109375" style="85" bestFit="1" customWidth="1"/>
    <col min="14291" max="14291" width="13" style="85" bestFit="1" customWidth="1"/>
    <col min="14292" max="14292" width="14.5546875" style="85" bestFit="1" customWidth="1"/>
    <col min="14293" max="14293" width="17.33203125" style="85" bestFit="1" customWidth="1"/>
    <col min="14294" max="14294" width="13.88671875" style="85" bestFit="1" customWidth="1"/>
    <col min="14295" max="14295" width="13" style="85" bestFit="1" customWidth="1"/>
    <col min="14296" max="14296" width="15.6640625" style="85" bestFit="1" customWidth="1"/>
    <col min="14297" max="14297" width="13" style="85" bestFit="1" customWidth="1"/>
    <col min="14298" max="14298" width="14.5546875" style="85" bestFit="1" customWidth="1"/>
    <col min="14299" max="14299" width="17.33203125" style="85" bestFit="1" customWidth="1"/>
    <col min="14300" max="14300" width="17.109375" style="85" bestFit="1" customWidth="1"/>
    <col min="14301" max="14301" width="18" style="85" bestFit="1" customWidth="1"/>
    <col min="14302" max="14303" width="14.5546875" style="85" bestFit="1" customWidth="1"/>
    <col min="14304" max="14304" width="13" style="85" bestFit="1" customWidth="1"/>
    <col min="14305" max="14305" width="14.33203125" style="85" bestFit="1" customWidth="1"/>
    <col min="14306" max="14306" width="16.5546875" style="85" bestFit="1" customWidth="1"/>
    <col min="14307" max="14308" width="13" style="85" bestFit="1" customWidth="1"/>
    <col min="14309" max="14309" width="17.88671875" style="85" bestFit="1" customWidth="1"/>
    <col min="14310" max="14310" width="15.6640625" style="85" bestFit="1" customWidth="1"/>
    <col min="14311" max="14311" width="14.109375" style="85" bestFit="1" customWidth="1"/>
    <col min="14312" max="14312" width="15.109375" style="85" bestFit="1" customWidth="1"/>
    <col min="14313" max="14313" width="18.109375" style="85" bestFit="1" customWidth="1"/>
    <col min="14314" max="14314" width="16.88671875" style="85" bestFit="1" customWidth="1"/>
    <col min="14315" max="14315" width="13" style="85" bestFit="1" customWidth="1"/>
    <col min="14316" max="14316" width="17.6640625" style="85" bestFit="1" customWidth="1"/>
    <col min="14317" max="14317" width="12.5546875" style="85" bestFit="1" customWidth="1"/>
    <col min="14318" max="14318" width="18.88671875" style="85" bestFit="1" customWidth="1"/>
    <col min="14319" max="14319" width="19.109375" style="85" bestFit="1" customWidth="1"/>
    <col min="14320" max="14320" width="18.5546875" style="85" bestFit="1" customWidth="1"/>
    <col min="14321" max="14321" width="15.88671875" style="85" bestFit="1" customWidth="1"/>
    <col min="14322" max="14322" width="18.33203125" style="85" bestFit="1" customWidth="1"/>
    <col min="14323" max="14323" width="17" style="85" bestFit="1" customWidth="1"/>
    <col min="14324" max="14324" width="18" style="85" bestFit="1" customWidth="1"/>
    <col min="14325" max="14325" width="13" style="85" bestFit="1" customWidth="1"/>
    <col min="14326" max="14326" width="13.33203125" style="85" bestFit="1" customWidth="1"/>
    <col min="14327" max="14327" width="16" style="85" bestFit="1" customWidth="1"/>
    <col min="14328" max="14329" width="18.33203125" style="85" bestFit="1" customWidth="1"/>
    <col min="14330" max="14330" width="18.5546875" style="85" bestFit="1" customWidth="1"/>
    <col min="14331" max="14331" width="13.44140625" style="85" bestFit="1" customWidth="1"/>
    <col min="14332" max="14332" width="17.44140625" style="85" bestFit="1" customWidth="1"/>
    <col min="14333" max="14333" width="18" style="85" bestFit="1" customWidth="1"/>
    <col min="14334" max="14334" width="19.109375" style="85" bestFit="1" customWidth="1"/>
    <col min="14335" max="14335" width="17.33203125" style="85" bestFit="1" customWidth="1"/>
    <col min="14336" max="14336" width="14.6640625" style="85"/>
    <col min="14337" max="14337" width="2.6640625" style="85" customWidth="1"/>
    <col min="14338" max="14338" width="1.109375" style="85" customWidth="1"/>
    <col min="14339" max="14339" width="24.44140625" style="85" customWidth="1"/>
    <col min="14340" max="14340" width="13.109375" style="85" customWidth="1"/>
    <col min="14341" max="14341" width="7.5546875" style="85" customWidth="1"/>
    <col min="14342" max="14342" width="16.44140625" style="85" customWidth="1"/>
    <col min="14343" max="14343" width="39.33203125" style="85" customWidth="1"/>
    <col min="14344" max="14344" width="19.109375" style="85" customWidth="1"/>
    <col min="14345" max="14345" width="35.109375" style="85" customWidth="1"/>
    <col min="14346" max="14346" width="32.88671875" style="85" customWidth="1"/>
    <col min="14347" max="14347" width="17.44140625" style="85" customWidth="1"/>
    <col min="14348" max="14348" width="11.88671875" style="85" customWidth="1"/>
    <col min="14349" max="14349" width="12" style="85" customWidth="1"/>
    <col min="14350" max="14350" width="17.44140625" style="85" customWidth="1"/>
    <col min="14351" max="14352" width="11.88671875" style="85" customWidth="1"/>
    <col min="14353" max="14353" width="12" style="85" customWidth="1"/>
    <col min="14354" max="14355" width="11.88671875" style="85" customWidth="1"/>
    <col min="14356" max="14356" width="12.5546875" style="85" customWidth="1"/>
    <col min="14357" max="14357" width="11.88671875" style="85" customWidth="1"/>
    <col min="14358" max="14358" width="12.5546875" style="85" customWidth="1"/>
    <col min="14359" max="14360" width="12.6640625" style="85" customWidth="1"/>
    <col min="14361" max="14361" width="31.6640625" style="85" customWidth="1"/>
    <col min="14362" max="14362" width="36.44140625" style="85" customWidth="1"/>
    <col min="14363" max="14363" width="33.5546875" style="85" customWidth="1"/>
    <col min="14364" max="14364" width="39.33203125" style="85" customWidth="1"/>
    <col min="14365" max="14365" width="35.6640625" style="85" customWidth="1"/>
    <col min="14366" max="14366" width="35.88671875" style="85" customWidth="1"/>
    <col min="14367" max="14367" width="34" style="85" customWidth="1"/>
    <col min="14368" max="14368" width="12.6640625" style="85" customWidth="1"/>
    <col min="14369" max="14369" width="31.6640625" style="85" bestFit="1" customWidth="1"/>
    <col min="14370" max="14370" width="36.44140625" style="85" bestFit="1" customWidth="1"/>
    <col min="14371" max="14371" width="33.5546875" style="85" bestFit="1" customWidth="1"/>
    <col min="14372" max="14372" width="39.33203125" style="85" bestFit="1" customWidth="1"/>
    <col min="14373" max="14373" width="35.6640625" style="85" bestFit="1" customWidth="1"/>
    <col min="14374" max="14374" width="35.88671875" style="85" bestFit="1" customWidth="1"/>
    <col min="14375" max="14375" width="34" style="85" bestFit="1" customWidth="1"/>
    <col min="14376" max="14376" width="12.6640625" style="85" customWidth="1"/>
    <col min="14377" max="14377" width="31.6640625" style="85" bestFit="1" customWidth="1"/>
    <col min="14378" max="14378" width="36.44140625" style="85" bestFit="1" customWidth="1"/>
    <col min="14379" max="14379" width="33.5546875" style="85" bestFit="1" customWidth="1"/>
    <col min="14380" max="14380" width="39.33203125" style="85" bestFit="1" customWidth="1"/>
    <col min="14381" max="14381" width="35.6640625" style="85" bestFit="1" customWidth="1"/>
    <col min="14382" max="14382" width="35.88671875" style="85" bestFit="1" customWidth="1"/>
    <col min="14383" max="14383" width="34" style="85" bestFit="1" customWidth="1"/>
    <col min="14384" max="14384" width="12.6640625" style="85" customWidth="1"/>
    <col min="14385" max="14385" width="13.5546875" style="85" customWidth="1"/>
    <col min="14386" max="14386" width="31.6640625" style="85" bestFit="1" customWidth="1"/>
    <col min="14387" max="14387" width="36.44140625" style="85" bestFit="1" customWidth="1"/>
    <col min="14388" max="14388" width="33.5546875" style="85" bestFit="1" customWidth="1"/>
    <col min="14389" max="14389" width="39.33203125" style="85" bestFit="1" customWidth="1"/>
    <col min="14390" max="14390" width="35.6640625" style="85" bestFit="1" customWidth="1"/>
    <col min="14391" max="14391" width="35.88671875" style="85" bestFit="1" customWidth="1"/>
    <col min="14392" max="14392" width="34" style="85" bestFit="1" customWidth="1"/>
    <col min="14393" max="14393" width="12.6640625" style="85" customWidth="1"/>
    <col min="14394" max="14394" width="31.6640625" style="85" bestFit="1" customWidth="1"/>
    <col min="14395" max="14395" width="36.44140625" style="85" bestFit="1" customWidth="1"/>
    <col min="14396" max="14396" width="33.5546875" style="85" bestFit="1" customWidth="1"/>
    <col min="14397" max="14397" width="39.33203125" style="85" bestFit="1" customWidth="1"/>
    <col min="14398" max="14398" width="35.6640625" style="85" bestFit="1" customWidth="1"/>
    <col min="14399" max="14399" width="35.88671875" style="85" bestFit="1" customWidth="1"/>
    <col min="14400" max="14400" width="34" style="85" bestFit="1" customWidth="1"/>
    <col min="14401" max="14401" width="12.6640625" style="85" customWidth="1"/>
    <col min="14402" max="14402" width="31.6640625" style="85" bestFit="1" customWidth="1"/>
    <col min="14403" max="14403" width="36.44140625" style="85" bestFit="1" customWidth="1"/>
    <col min="14404" max="14404" width="33.5546875" style="85" bestFit="1" customWidth="1"/>
    <col min="14405" max="14405" width="39.33203125" style="85" bestFit="1" customWidth="1"/>
    <col min="14406" max="14406" width="35.6640625" style="85" bestFit="1" customWidth="1"/>
    <col min="14407" max="14407" width="35.88671875" style="85" bestFit="1" customWidth="1"/>
    <col min="14408" max="14408" width="34" style="85" bestFit="1" customWidth="1"/>
    <col min="14409" max="14410" width="12.6640625" style="85" customWidth="1"/>
    <col min="14411" max="14411" width="17" style="85" bestFit="1" customWidth="1"/>
    <col min="14412" max="14412" width="16.109375" style="85" bestFit="1" customWidth="1"/>
    <col min="14413" max="14414" width="16.44140625" style="85" bestFit="1" customWidth="1"/>
    <col min="14415" max="14415" width="20" style="85" bestFit="1" customWidth="1"/>
    <col min="14416" max="14416" width="20.109375" style="85" bestFit="1" customWidth="1"/>
    <col min="14417" max="14417" width="18.109375" style="85" bestFit="1" customWidth="1"/>
    <col min="14418" max="14418" width="18.33203125" style="85" bestFit="1" customWidth="1"/>
    <col min="14419" max="14419" width="18.109375" style="85" bestFit="1" customWidth="1"/>
    <col min="14420" max="14420" width="13" style="85" bestFit="1" customWidth="1"/>
    <col min="14421" max="14421" width="15.44140625" style="85" bestFit="1" customWidth="1"/>
    <col min="14422" max="14422" width="15.6640625" style="85" bestFit="1" customWidth="1"/>
    <col min="14423" max="14423" width="19.6640625" style="85" bestFit="1" customWidth="1"/>
    <col min="14424" max="14424" width="16.44140625" style="85" bestFit="1" customWidth="1"/>
    <col min="14425" max="14425" width="17.5546875" style="85" bestFit="1" customWidth="1"/>
    <col min="14426" max="14426" width="15.88671875" style="85" bestFit="1" customWidth="1"/>
    <col min="14427" max="14427" width="17" style="85" bestFit="1" customWidth="1"/>
    <col min="14428" max="14428" width="18.5546875" style="85" bestFit="1" customWidth="1"/>
    <col min="14429" max="14429" width="19.109375" style="85" bestFit="1" customWidth="1"/>
    <col min="14430" max="14430" width="17.44140625" style="85" bestFit="1" customWidth="1"/>
    <col min="14431" max="14431" width="19.44140625" style="85" bestFit="1" customWidth="1"/>
    <col min="14432" max="14432" width="20.109375" style="85" bestFit="1" customWidth="1"/>
    <col min="14433" max="14433" width="20.33203125" style="85" bestFit="1" customWidth="1"/>
    <col min="14434" max="14434" width="20.6640625" style="85" bestFit="1" customWidth="1"/>
    <col min="14435" max="14435" width="19.88671875" style="85" bestFit="1" customWidth="1"/>
    <col min="14436" max="14436" width="17.88671875" style="85" bestFit="1" customWidth="1"/>
    <col min="14437" max="14437" width="13.33203125" style="85" bestFit="1" customWidth="1"/>
    <col min="14438" max="14438" width="19.44140625" style="85" bestFit="1" customWidth="1"/>
    <col min="14439" max="14439" width="15.6640625" style="85" bestFit="1" customWidth="1"/>
    <col min="14440" max="14440" width="18.88671875" style="85" bestFit="1" customWidth="1"/>
    <col min="14441" max="14441" width="18.5546875" style="85" bestFit="1" customWidth="1"/>
    <col min="14442" max="14442" width="14.33203125" style="85" bestFit="1" customWidth="1"/>
    <col min="14443" max="14443" width="15.33203125" style="85" bestFit="1" customWidth="1"/>
    <col min="14444" max="14444" width="16.5546875" style="85" bestFit="1" customWidth="1"/>
    <col min="14445" max="14445" width="14.44140625" style="85" bestFit="1" customWidth="1"/>
    <col min="14446" max="14446" width="15.33203125" style="85" bestFit="1" customWidth="1"/>
    <col min="14447" max="14447" width="16.109375" style="85" bestFit="1" customWidth="1"/>
    <col min="14448" max="14448" width="16" style="85" bestFit="1" customWidth="1"/>
    <col min="14449" max="14449" width="15.33203125" style="85" bestFit="1" customWidth="1"/>
    <col min="14450" max="14450" width="14.109375" style="85" bestFit="1" customWidth="1"/>
    <col min="14451" max="14451" width="18.33203125" style="85" bestFit="1" customWidth="1"/>
    <col min="14452" max="14452" width="14.44140625" style="85" bestFit="1" customWidth="1"/>
    <col min="14453" max="14453" width="14" style="85" bestFit="1" customWidth="1"/>
    <col min="14454" max="14454" width="15.33203125" style="85" bestFit="1" customWidth="1"/>
    <col min="14455" max="14455" width="17.44140625" style="85" bestFit="1" customWidth="1"/>
    <col min="14456" max="14456" width="18.109375" style="85" bestFit="1" customWidth="1"/>
    <col min="14457" max="14457" width="18.33203125" style="85" bestFit="1" customWidth="1"/>
    <col min="14458" max="14458" width="17.6640625" style="85" bestFit="1" customWidth="1"/>
    <col min="14459" max="14459" width="17" style="85" bestFit="1" customWidth="1"/>
    <col min="14460" max="14460" width="15.6640625" style="85" bestFit="1" customWidth="1"/>
    <col min="14461" max="14461" width="12.88671875" style="85" bestFit="1" customWidth="1"/>
    <col min="14462" max="14462" width="14.109375" style="85" bestFit="1" customWidth="1"/>
    <col min="14463" max="14463" width="15.44140625" style="85" bestFit="1" customWidth="1"/>
    <col min="14464" max="14464" width="16.44140625" style="85" bestFit="1" customWidth="1"/>
    <col min="14465" max="14465" width="18.88671875" style="85" bestFit="1" customWidth="1"/>
    <col min="14466" max="14466" width="15" style="85" bestFit="1" customWidth="1"/>
    <col min="14467" max="14467" width="19.44140625" style="85" bestFit="1" customWidth="1"/>
    <col min="14468" max="14468" width="20.109375" style="85" bestFit="1" customWidth="1"/>
    <col min="14469" max="14469" width="17.6640625" style="85" bestFit="1" customWidth="1"/>
    <col min="14470" max="14470" width="13.44140625" style="85" bestFit="1" customWidth="1"/>
    <col min="14471" max="14471" width="15.5546875" style="85" bestFit="1" customWidth="1"/>
    <col min="14472" max="14472" width="16.88671875" style="85" bestFit="1" customWidth="1"/>
    <col min="14473" max="14473" width="15.5546875" style="85" bestFit="1" customWidth="1"/>
    <col min="14474" max="14474" width="16.44140625" style="85" bestFit="1" customWidth="1"/>
    <col min="14475" max="14475" width="18.88671875" style="85" bestFit="1" customWidth="1"/>
    <col min="14476" max="14477" width="13.44140625" style="85" bestFit="1" customWidth="1"/>
    <col min="14478" max="14478" width="16.109375" style="85" bestFit="1" customWidth="1"/>
    <col min="14479" max="14480" width="13.44140625" style="85" bestFit="1" customWidth="1"/>
    <col min="14481" max="14481" width="17.109375" style="85" bestFit="1" customWidth="1"/>
    <col min="14482" max="14482" width="14" style="85" bestFit="1" customWidth="1"/>
    <col min="14483" max="14483" width="17.5546875" style="85" bestFit="1" customWidth="1"/>
    <col min="14484" max="14484" width="14.33203125" style="85" bestFit="1" customWidth="1"/>
    <col min="14485" max="14485" width="17.5546875" style="85" bestFit="1" customWidth="1"/>
    <col min="14486" max="14486" width="17.44140625" style="85" bestFit="1" customWidth="1"/>
    <col min="14487" max="14487" width="19.33203125" style="85" bestFit="1" customWidth="1"/>
    <col min="14488" max="14488" width="14.33203125" style="85" bestFit="1" customWidth="1"/>
    <col min="14489" max="14489" width="18" style="85" bestFit="1" customWidth="1"/>
    <col min="14490" max="14490" width="17.88671875" style="85" bestFit="1" customWidth="1"/>
    <col min="14491" max="14491" width="18.6640625" style="85" bestFit="1" customWidth="1"/>
    <col min="14492" max="14492" width="15.109375" style="85" bestFit="1" customWidth="1"/>
    <col min="14493" max="14493" width="19.5546875" style="85" bestFit="1" customWidth="1"/>
    <col min="14494" max="14494" width="19.109375" style="85" bestFit="1" customWidth="1"/>
    <col min="14495" max="14495" width="19" style="85" bestFit="1" customWidth="1"/>
    <col min="14496" max="14496" width="14.6640625" style="85" bestFit="1" customWidth="1"/>
    <col min="14497" max="14497" width="15" style="85" bestFit="1" customWidth="1"/>
    <col min="14498" max="14498" width="15.6640625" style="85" bestFit="1" customWidth="1"/>
    <col min="14499" max="14499" width="13" style="85" bestFit="1" customWidth="1"/>
    <col min="14500" max="14500" width="17" style="85" bestFit="1" customWidth="1"/>
    <col min="14501" max="14501" width="15.5546875" style="85" bestFit="1" customWidth="1"/>
    <col min="14502" max="14502" width="13" style="85" bestFit="1" customWidth="1"/>
    <col min="14503" max="14503" width="13.44140625" style="85" bestFit="1" customWidth="1"/>
    <col min="14504" max="14504" width="13.33203125" style="85" bestFit="1" customWidth="1"/>
    <col min="14505" max="14505" width="13.44140625" style="85" bestFit="1" customWidth="1"/>
    <col min="14506" max="14506" width="15.5546875" style="85" bestFit="1" customWidth="1"/>
    <col min="14507" max="14507" width="13" style="85" bestFit="1" customWidth="1"/>
    <col min="14508" max="14508" width="13.44140625" style="85" bestFit="1" customWidth="1"/>
    <col min="14509" max="14509" width="13" style="85" bestFit="1" customWidth="1"/>
    <col min="14510" max="14510" width="16.109375" style="85" bestFit="1" customWidth="1"/>
    <col min="14511" max="14511" width="17.44140625" style="85" bestFit="1" customWidth="1"/>
    <col min="14512" max="14512" width="16" style="85" bestFit="1" customWidth="1"/>
    <col min="14513" max="14513" width="13.88671875" style="85" bestFit="1" customWidth="1"/>
    <col min="14514" max="14514" width="16.33203125" style="85" bestFit="1" customWidth="1"/>
    <col min="14515" max="14515" width="14.33203125" style="85" bestFit="1" customWidth="1"/>
    <col min="14516" max="14516" width="17.88671875" style="85" bestFit="1" customWidth="1"/>
    <col min="14517" max="14517" width="15.5546875" style="85" bestFit="1" customWidth="1"/>
    <col min="14518" max="14518" width="18.6640625" style="85" bestFit="1" customWidth="1"/>
    <col min="14519" max="14519" width="16" style="85" bestFit="1" customWidth="1"/>
    <col min="14520" max="14520" width="16.109375" style="85" bestFit="1" customWidth="1"/>
    <col min="14521" max="14521" width="15" style="85" bestFit="1" customWidth="1"/>
    <col min="14522" max="14522" width="18.33203125" style="85" bestFit="1" customWidth="1"/>
    <col min="14523" max="14523" width="16.88671875" style="85" bestFit="1" customWidth="1"/>
    <col min="14524" max="14524" width="14.109375" style="85" bestFit="1" customWidth="1"/>
    <col min="14525" max="14525" width="14.6640625" style="85" bestFit="1" customWidth="1"/>
    <col min="14526" max="14526" width="14.33203125" style="85" bestFit="1" customWidth="1"/>
    <col min="14527" max="14527" width="13.44140625" style="85" bestFit="1" customWidth="1"/>
    <col min="14528" max="14528" width="18" style="85" bestFit="1" customWidth="1"/>
    <col min="14529" max="14529" width="14.5546875" style="85" bestFit="1" customWidth="1"/>
    <col min="14530" max="14530" width="13.44140625" style="85" bestFit="1" customWidth="1"/>
    <col min="14531" max="14531" width="17.44140625" style="85" bestFit="1" customWidth="1"/>
    <col min="14532" max="14532" width="18.109375" style="85" bestFit="1" customWidth="1"/>
    <col min="14533" max="14534" width="13" style="85" bestFit="1" customWidth="1"/>
    <col min="14535" max="14535" width="15.5546875" style="85" bestFit="1" customWidth="1"/>
    <col min="14536" max="14536" width="13" style="85" bestFit="1" customWidth="1"/>
    <col min="14537" max="14537" width="13.44140625" style="85" bestFit="1" customWidth="1"/>
    <col min="14538" max="14538" width="15.109375" style="85" bestFit="1" customWidth="1"/>
    <col min="14539" max="14539" width="13" style="85" bestFit="1" customWidth="1"/>
    <col min="14540" max="14540" width="15.44140625" style="85" bestFit="1" customWidth="1"/>
    <col min="14541" max="14541" width="15" style="85" bestFit="1" customWidth="1"/>
    <col min="14542" max="14542" width="14.33203125" style="85" bestFit="1" customWidth="1"/>
    <col min="14543" max="14545" width="13" style="85" bestFit="1" customWidth="1"/>
    <col min="14546" max="14546" width="15.109375" style="85" bestFit="1" customWidth="1"/>
    <col min="14547" max="14547" width="13" style="85" bestFit="1" customWidth="1"/>
    <col min="14548" max="14548" width="14.5546875" style="85" bestFit="1" customWidth="1"/>
    <col min="14549" max="14549" width="17.33203125" style="85" bestFit="1" customWidth="1"/>
    <col min="14550" max="14550" width="13.88671875" style="85" bestFit="1" customWidth="1"/>
    <col min="14551" max="14551" width="13" style="85" bestFit="1" customWidth="1"/>
    <col min="14552" max="14552" width="15.6640625" style="85" bestFit="1" customWidth="1"/>
    <col min="14553" max="14553" width="13" style="85" bestFit="1" customWidth="1"/>
    <col min="14554" max="14554" width="14.5546875" style="85" bestFit="1" customWidth="1"/>
    <col min="14555" max="14555" width="17.33203125" style="85" bestFit="1" customWidth="1"/>
    <col min="14556" max="14556" width="17.109375" style="85" bestFit="1" customWidth="1"/>
    <col min="14557" max="14557" width="18" style="85" bestFit="1" customWidth="1"/>
    <col min="14558" max="14559" width="14.5546875" style="85" bestFit="1" customWidth="1"/>
    <col min="14560" max="14560" width="13" style="85" bestFit="1" customWidth="1"/>
    <col min="14561" max="14561" width="14.33203125" style="85" bestFit="1" customWidth="1"/>
    <col min="14562" max="14562" width="16.5546875" style="85" bestFit="1" customWidth="1"/>
    <col min="14563" max="14564" width="13" style="85" bestFit="1" customWidth="1"/>
    <col min="14565" max="14565" width="17.88671875" style="85" bestFit="1" customWidth="1"/>
    <col min="14566" max="14566" width="15.6640625" style="85" bestFit="1" customWidth="1"/>
    <col min="14567" max="14567" width="14.109375" style="85" bestFit="1" customWidth="1"/>
    <col min="14568" max="14568" width="15.109375" style="85" bestFit="1" customWidth="1"/>
    <col min="14569" max="14569" width="18.109375" style="85" bestFit="1" customWidth="1"/>
    <col min="14570" max="14570" width="16.88671875" style="85" bestFit="1" customWidth="1"/>
    <col min="14571" max="14571" width="13" style="85" bestFit="1" customWidth="1"/>
    <col min="14572" max="14572" width="17.6640625" style="85" bestFit="1" customWidth="1"/>
    <col min="14573" max="14573" width="12.5546875" style="85" bestFit="1" customWidth="1"/>
    <col min="14574" max="14574" width="18.88671875" style="85" bestFit="1" customWidth="1"/>
    <col min="14575" max="14575" width="19.109375" style="85" bestFit="1" customWidth="1"/>
    <col min="14576" max="14576" width="18.5546875" style="85" bestFit="1" customWidth="1"/>
    <col min="14577" max="14577" width="15.88671875" style="85" bestFit="1" customWidth="1"/>
    <col min="14578" max="14578" width="18.33203125" style="85" bestFit="1" customWidth="1"/>
    <col min="14579" max="14579" width="17" style="85" bestFit="1" customWidth="1"/>
    <col min="14580" max="14580" width="18" style="85" bestFit="1" customWidth="1"/>
    <col min="14581" max="14581" width="13" style="85" bestFit="1" customWidth="1"/>
    <col min="14582" max="14582" width="13.33203125" style="85" bestFit="1" customWidth="1"/>
    <col min="14583" max="14583" width="16" style="85" bestFit="1" customWidth="1"/>
    <col min="14584" max="14585" width="18.33203125" style="85" bestFit="1" customWidth="1"/>
    <col min="14586" max="14586" width="18.5546875" style="85" bestFit="1" customWidth="1"/>
    <col min="14587" max="14587" width="13.44140625" style="85" bestFit="1" customWidth="1"/>
    <col min="14588" max="14588" width="17.44140625" style="85" bestFit="1" customWidth="1"/>
    <col min="14589" max="14589" width="18" style="85" bestFit="1" customWidth="1"/>
    <col min="14590" max="14590" width="19.109375" style="85" bestFit="1" customWidth="1"/>
    <col min="14591" max="14591" width="17.33203125" style="85" bestFit="1" customWidth="1"/>
    <col min="14592" max="14592" width="14.6640625" style="85"/>
    <col min="14593" max="14593" width="2.6640625" style="85" customWidth="1"/>
    <col min="14594" max="14594" width="1.109375" style="85" customWidth="1"/>
    <col min="14595" max="14595" width="24.44140625" style="85" customWidth="1"/>
    <col min="14596" max="14596" width="13.109375" style="85" customWidth="1"/>
    <col min="14597" max="14597" width="7.5546875" style="85" customWidth="1"/>
    <col min="14598" max="14598" width="16.44140625" style="85" customWidth="1"/>
    <col min="14599" max="14599" width="39.33203125" style="85" customWidth="1"/>
    <col min="14600" max="14600" width="19.109375" style="85" customWidth="1"/>
    <col min="14601" max="14601" width="35.109375" style="85" customWidth="1"/>
    <col min="14602" max="14602" width="32.88671875" style="85" customWidth="1"/>
    <col min="14603" max="14603" width="17.44140625" style="85" customWidth="1"/>
    <col min="14604" max="14604" width="11.88671875" style="85" customWidth="1"/>
    <col min="14605" max="14605" width="12" style="85" customWidth="1"/>
    <col min="14606" max="14606" width="17.44140625" style="85" customWidth="1"/>
    <col min="14607" max="14608" width="11.88671875" style="85" customWidth="1"/>
    <col min="14609" max="14609" width="12" style="85" customWidth="1"/>
    <col min="14610" max="14611" width="11.88671875" style="85" customWidth="1"/>
    <col min="14612" max="14612" width="12.5546875" style="85" customWidth="1"/>
    <col min="14613" max="14613" width="11.88671875" style="85" customWidth="1"/>
    <col min="14614" max="14614" width="12.5546875" style="85" customWidth="1"/>
    <col min="14615" max="14616" width="12.6640625" style="85" customWidth="1"/>
    <col min="14617" max="14617" width="31.6640625" style="85" customWidth="1"/>
    <col min="14618" max="14618" width="36.44140625" style="85" customWidth="1"/>
    <col min="14619" max="14619" width="33.5546875" style="85" customWidth="1"/>
    <col min="14620" max="14620" width="39.33203125" style="85" customWidth="1"/>
    <col min="14621" max="14621" width="35.6640625" style="85" customWidth="1"/>
    <col min="14622" max="14622" width="35.88671875" style="85" customWidth="1"/>
    <col min="14623" max="14623" width="34" style="85" customWidth="1"/>
    <col min="14624" max="14624" width="12.6640625" style="85" customWidth="1"/>
    <col min="14625" max="14625" width="31.6640625" style="85" bestFit="1" customWidth="1"/>
    <col min="14626" max="14626" width="36.44140625" style="85" bestFit="1" customWidth="1"/>
    <col min="14627" max="14627" width="33.5546875" style="85" bestFit="1" customWidth="1"/>
    <col min="14628" max="14628" width="39.33203125" style="85" bestFit="1" customWidth="1"/>
    <col min="14629" max="14629" width="35.6640625" style="85" bestFit="1" customWidth="1"/>
    <col min="14630" max="14630" width="35.88671875" style="85" bestFit="1" customWidth="1"/>
    <col min="14631" max="14631" width="34" style="85" bestFit="1" customWidth="1"/>
    <col min="14632" max="14632" width="12.6640625" style="85" customWidth="1"/>
    <col min="14633" max="14633" width="31.6640625" style="85" bestFit="1" customWidth="1"/>
    <col min="14634" max="14634" width="36.44140625" style="85" bestFit="1" customWidth="1"/>
    <col min="14635" max="14635" width="33.5546875" style="85" bestFit="1" customWidth="1"/>
    <col min="14636" max="14636" width="39.33203125" style="85" bestFit="1" customWidth="1"/>
    <col min="14637" max="14637" width="35.6640625" style="85" bestFit="1" customWidth="1"/>
    <col min="14638" max="14638" width="35.88671875" style="85" bestFit="1" customWidth="1"/>
    <col min="14639" max="14639" width="34" style="85" bestFit="1" customWidth="1"/>
    <col min="14640" max="14640" width="12.6640625" style="85" customWidth="1"/>
    <col min="14641" max="14641" width="13.5546875" style="85" customWidth="1"/>
    <col min="14642" max="14642" width="31.6640625" style="85" bestFit="1" customWidth="1"/>
    <col min="14643" max="14643" width="36.44140625" style="85" bestFit="1" customWidth="1"/>
    <col min="14644" max="14644" width="33.5546875" style="85" bestFit="1" customWidth="1"/>
    <col min="14645" max="14645" width="39.33203125" style="85" bestFit="1" customWidth="1"/>
    <col min="14646" max="14646" width="35.6640625" style="85" bestFit="1" customWidth="1"/>
    <col min="14647" max="14647" width="35.88671875" style="85" bestFit="1" customWidth="1"/>
    <col min="14648" max="14648" width="34" style="85" bestFit="1" customWidth="1"/>
    <col min="14649" max="14649" width="12.6640625" style="85" customWidth="1"/>
    <col min="14650" max="14650" width="31.6640625" style="85" bestFit="1" customWidth="1"/>
    <col min="14651" max="14651" width="36.44140625" style="85" bestFit="1" customWidth="1"/>
    <col min="14652" max="14652" width="33.5546875" style="85" bestFit="1" customWidth="1"/>
    <col min="14653" max="14653" width="39.33203125" style="85" bestFit="1" customWidth="1"/>
    <col min="14654" max="14654" width="35.6640625" style="85" bestFit="1" customWidth="1"/>
    <col min="14655" max="14655" width="35.88671875" style="85" bestFit="1" customWidth="1"/>
    <col min="14656" max="14656" width="34" style="85" bestFit="1" customWidth="1"/>
    <col min="14657" max="14657" width="12.6640625" style="85" customWidth="1"/>
    <col min="14658" max="14658" width="31.6640625" style="85" bestFit="1" customWidth="1"/>
    <col min="14659" max="14659" width="36.44140625" style="85" bestFit="1" customWidth="1"/>
    <col min="14660" max="14660" width="33.5546875" style="85" bestFit="1" customWidth="1"/>
    <col min="14661" max="14661" width="39.33203125" style="85" bestFit="1" customWidth="1"/>
    <col min="14662" max="14662" width="35.6640625" style="85" bestFit="1" customWidth="1"/>
    <col min="14663" max="14663" width="35.88671875" style="85" bestFit="1" customWidth="1"/>
    <col min="14664" max="14664" width="34" style="85" bestFit="1" customWidth="1"/>
    <col min="14665" max="14666" width="12.6640625" style="85" customWidth="1"/>
    <col min="14667" max="14667" width="17" style="85" bestFit="1" customWidth="1"/>
    <col min="14668" max="14668" width="16.109375" style="85" bestFit="1" customWidth="1"/>
    <col min="14669" max="14670" width="16.44140625" style="85" bestFit="1" customWidth="1"/>
    <col min="14671" max="14671" width="20" style="85" bestFit="1" customWidth="1"/>
    <col min="14672" max="14672" width="20.109375" style="85" bestFit="1" customWidth="1"/>
    <col min="14673" max="14673" width="18.109375" style="85" bestFit="1" customWidth="1"/>
    <col min="14674" max="14674" width="18.33203125" style="85" bestFit="1" customWidth="1"/>
    <col min="14675" max="14675" width="18.109375" style="85" bestFit="1" customWidth="1"/>
    <col min="14676" max="14676" width="13" style="85" bestFit="1" customWidth="1"/>
    <col min="14677" max="14677" width="15.44140625" style="85" bestFit="1" customWidth="1"/>
    <col min="14678" max="14678" width="15.6640625" style="85" bestFit="1" customWidth="1"/>
    <col min="14679" max="14679" width="19.6640625" style="85" bestFit="1" customWidth="1"/>
    <col min="14680" max="14680" width="16.44140625" style="85" bestFit="1" customWidth="1"/>
    <col min="14681" max="14681" width="17.5546875" style="85" bestFit="1" customWidth="1"/>
    <col min="14682" max="14682" width="15.88671875" style="85" bestFit="1" customWidth="1"/>
    <col min="14683" max="14683" width="17" style="85" bestFit="1" customWidth="1"/>
    <col min="14684" max="14684" width="18.5546875" style="85" bestFit="1" customWidth="1"/>
    <col min="14685" max="14685" width="19.109375" style="85" bestFit="1" customWidth="1"/>
    <col min="14686" max="14686" width="17.44140625" style="85" bestFit="1" customWidth="1"/>
    <col min="14687" max="14687" width="19.44140625" style="85" bestFit="1" customWidth="1"/>
    <col min="14688" max="14688" width="20.109375" style="85" bestFit="1" customWidth="1"/>
    <col min="14689" max="14689" width="20.33203125" style="85" bestFit="1" customWidth="1"/>
    <col min="14690" max="14690" width="20.6640625" style="85" bestFit="1" customWidth="1"/>
    <col min="14691" max="14691" width="19.88671875" style="85" bestFit="1" customWidth="1"/>
    <col min="14692" max="14692" width="17.88671875" style="85" bestFit="1" customWidth="1"/>
    <col min="14693" max="14693" width="13.33203125" style="85" bestFit="1" customWidth="1"/>
    <col min="14694" max="14694" width="19.44140625" style="85" bestFit="1" customWidth="1"/>
    <col min="14695" max="14695" width="15.6640625" style="85" bestFit="1" customWidth="1"/>
    <col min="14696" max="14696" width="18.88671875" style="85" bestFit="1" customWidth="1"/>
    <col min="14697" max="14697" width="18.5546875" style="85" bestFit="1" customWidth="1"/>
    <col min="14698" max="14698" width="14.33203125" style="85" bestFit="1" customWidth="1"/>
    <col min="14699" max="14699" width="15.33203125" style="85" bestFit="1" customWidth="1"/>
    <col min="14700" max="14700" width="16.5546875" style="85" bestFit="1" customWidth="1"/>
    <col min="14701" max="14701" width="14.44140625" style="85" bestFit="1" customWidth="1"/>
    <col min="14702" max="14702" width="15.33203125" style="85" bestFit="1" customWidth="1"/>
    <col min="14703" max="14703" width="16.109375" style="85" bestFit="1" customWidth="1"/>
    <col min="14704" max="14704" width="16" style="85" bestFit="1" customWidth="1"/>
    <col min="14705" max="14705" width="15.33203125" style="85" bestFit="1" customWidth="1"/>
    <col min="14706" max="14706" width="14.109375" style="85" bestFit="1" customWidth="1"/>
    <col min="14707" max="14707" width="18.33203125" style="85" bestFit="1" customWidth="1"/>
    <col min="14708" max="14708" width="14.44140625" style="85" bestFit="1" customWidth="1"/>
    <col min="14709" max="14709" width="14" style="85" bestFit="1" customWidth="1"/>
    <col min="14710" max="14710" width="15.33203125" style="85" bestFit="1" customWidth="1"/>
    <col min="14711" max="14711" width="17.44140625" style="85" bestFit="1" customWidth="1"/>
    <col min="14712" max="14712" width="18.109375" style="85" bestFit="1" customWidth="1"/>
    <col min="14713" max="14713" width="18.33203125" style="85" bestFit="1" customWidth="1"/>
    <col min="14714" max="14714" width="17.6640625" style="85" bestFit="1" customWidth="1"/>
    <col min="14715" max="14715" width="17" style="85" bestFit="1" customWidth="1"/>
    <col min="14716" max="14716" width="15.6640625" style="85" bestFit="1" customWidth="1"/>
    <col min="14717" max="14717" width="12.88671875" style="85" bestFit="1" customWidth="1"/>
    <col min="14718" max="14718" width="14.109375" style="85" bestFit="1" customWidth="1"/>
    <col min="14719" max="14719" width="15.44140625" style="85" bestFit="1" customWidth="1"/>
    <col min="14720" max="14720" width="16.44140625" style="85" bestFit="1" customWidth="1"/>
    <col min="14721" max="14721" width="18.88671875" style="85" bestFit="1" customWidth="1"/>
    <col min="14722" max="14722" width="15" style="85" bestFit="1" customWidth="1"/>
    <col min="14723" max="14723" width="19.44140625" style="85" bestFit="1" customWidth="1"/>
    <col min="14724" max="14724" width="20.109375" style="85" bestFit="1" customWidth="1"/>
    <col min="14725" max="14725" width="17.6640625" style="85" bestFit="1" customWidth="1"/>
    <col min="14726" max="14726" width="13.44140625" style="85" bestFit="1" customWidth="1"/>
    <col min="14727" max="14727" width="15.5546875" style="85" bestFit="1" customWidth="1"/>
    <col min="14728" max="14728" width="16.88671875" style="85" bestFit="1" customWidth="1"/>
    <col min="14729" max="14729" width="15.5546875" style="85" bestFit="1" customWidth="1"/>
    <col min="14730" max="14730" width="16.44140625" style="85" bestFit="1" customWidth="1"/>
    <col min="14731" max="14731" width="18.88671875" style="85" bestFit="1" customWidth="1"/>
    <col min="14732" max="14733" width="13.44140625" style="85" bestFit="1" customWidth="1"/>
    <col min="14734" max="14734" width="16.109375" style="85" bestFit="1" customWidth="1"/>
    <col min="14735" max="14736" width="13.44140625" style="85" bestFit="1" customWidth="1"/>
    <col min="14737" max="14737" width="17.109375" style="85" bestFit="1" customWidth="1"/>
    <col min="14738" max="14738" width="14" style="85" bestFit="1" customWidth="1"/>
    <col min="14739" max="14739" width="17.5546875" style="85" bestFit="1" customWidth="1"/>
    <col min="14740" max="14740" width="14.33203125" style="85" bestFit="1" customWidth="1"/>
    <col min="14741" max="14741" width="17.5546875" style="85" bestFit="1" customWidth="1"/>
    <col min="14742" max="14742" width="17.44140625" style="85" bestFit="1" customWidth="1"/>
    <col min="14743" max="14743" width="19.33203125" style="85" bestFit="1" customWidth="1"/>
    <col min="14744" max="14744" width="14.33203125" style="85" bestFit="1" customWidth="1"/>
    <col min="14745" max="14745" width="18" style="85" bestFit="1" customWidth="1"/>
    <col min="14746" max="14746" width="17.88671875" style="85" bestFit="1" customWidth="1"/>
    <col min="14747" max="14747" width="18.6640625" style="85" bestFit="1" customWidth="1"/>
    <col min="14748" max="14748" width="15.109375" style="85" bestFit="1" customWidth="1"/>
    <col min="14749" max="14749" width="19.5546875" style="85" bestFit="1" customWidth="1"/>
    <col min="14750" max="14750" width="19.109375" style="85" bestFit="1" customWidth="1"/>
    <col min="14751" max="14751" width="19" style="85" bestFit="1" customWidth="1"/>
    <col min="14752" max="14752" width="14.6640625" style="85" bestFit="1" customWidth="1"/>
    <col min="14753" max="14753" width="15" style="85" bestFit="1" customWidth="1"/>
    <col min="14754" max="14754" width="15.6640625" style="85" bestFit="1" customWidth="1"/>
    <col min="14755" max="14755" width="13" style="85" bestFit="1" customWidth="1"/>
    <col min="14756" max="14756" width="17" style="85" bestFit="1" customWidth="1"/>
    <col min="14757" max="14757" width="15.5546875" style="85" bestFit="1" customWidth="1"/>
    <col min="14758" max="14758" width="13" style="85" bestFit="1" customWidth="1"/>
    <col min="14759" max="14759" width="13.44140625" style="85" bestFit="1" customWidth="1"/>
    <col min="14760" max="14760" width="13.33203125" style="85" bestFit="1" customWidth="1"/>
    <col min="14761" max="14761" width="13.44140625" style="85" bestFit="1" customWidth="1"/>
    <col min="14762" max="14762" width="15.5546875" style="85" bestFit="1" customWidth="1"/>
    <col min="14763" max="14763" width="13" style="85" bestFit="1" customWidth="1"/>
    <col min="14764" max="14764" width="13.44140625" style="85" bestFit="1" customWidth="1"/>
    <col min="14765" max="14765" width="13" style="85" bestFit="1" customWidth="1"/>
    <col min="14766" max="14766" width="16.109375" style="85" bestFit="1" customWidth="1"/>
    <col min="14767" max="14767" width="17.44140625" style="85" bestFit="1" customWidth="1"/>
    <col min="14768" max="14768" width="16" style="85" bestFit="1" customWidth="1"/>
    <col min="14769" max="14769" width="13.88671875" style="85" bestFit="1" customWidth="1"/>
    <col min="14770" max="14770" width="16.33203125" style="85" bestFit="1" customWidth="1"/>
    <col min="14771" max="14771" width="14.33203125" style="85" bestFit="1" customWidth="1"/>
    <col min="14772" max="14772" width="17.88671875" style="85" bestFit="1" customWidth="1"/>
    <col min="14773" max="14773" width="15.5546875" style="85" bestFit="1" customWidth="1"/>
    <col min="14774" max="14774" width="18.6640625" style="85" bestFit="1" customWidth="1"/>
    <col min="14775" max="14775" width="16" style="85" bestFit="1" customWidth="1"/>
    <col min="14776" max="14776" width="16.109375" style="85" bestFit="1" customWidth="1"/>
    <col min="14777" max="14777" width="15" style="85" bestFit="1" customWidth="1"/>
    <col min="14778" max="14778" width="18.33203125" style="85" bestFit="1" customWidth="1"/>
    <col min="14779" max="14779" width="16.88671875" style="85" bestFit="1" customWidth="1"/>
    <col min="14780" max="14780" width="14.109375" style="85" bestFit="1" customWidth="1"/>
    <col min="14781" max="14781" width="14.6640625" style="85" bestFit="1" customWidth="1"/>
    <col min="14782" max="14782" width="14.33203125" style="85" bestFit="1" customWidth="1"/>
    <col min="14783" max="14783" width="13.44140625" style="85" bestFit="1" customWidth="1"/>
    <col min="14784" max="14784" width="18" style="85" bestFit="1" customWidth="1"/>
    <col min="14785" max="14785" width="14.5546875" style="85" bestFit="1" customWidth="1"/>
    <col min="14786" max="14786" width="13.44140625" style="85" bestFit="1" customWidth="1"/>
    <col min="14787" max="14787" width="17.44140625" style="85" bestFit="1" customWidth="1"/>
    <col min="14788" max="14788" width="18.109375" style="85" bestFit="1" customWidth="1"/>
    <col min="14789" max="14790" width="13" style="85" bestFit="1" customWidth="1"/>
    <col min="14791" max="14791" width="15.5546875" style="85" bestFit="1" customWidth="1"/>
    <col min="14792" max="14792" width="13" style="85" bestFit="1" customWidth="1"/>
    <col min="14793" max="14793" width="13.44140625" style="85" bestFit="1" customWidth="1"/>
    <col min="14794" max="14794" width="15.109375" style="85" bestFit="1" customWidth="1"/>
    <col min="14795" max="14795" width="13" style="85" bestFit="1" customWidth="1"/>
    <col min="14796" max="14796" width="15.44140625" style="85" bestFit="1" customWidth="1"/>
    <col min="14797" max="14797" width="15" style="85" bestFit="1" customWidth="1"/>
    <col min="14798" max="14798" width="14.33203125" style="85" bestFit="1" customWidth="1"/>
    <col min="14799" max="14801" width="13" style="85" bestFit="1" customWidth="1"/>
    <col min="14802" max="14802" width="15.109375" style="85" bestFit="1" customWidth="1"/>
    <col min="14803" max="14803" width="13" style="85" bestFit="1" customWidth="1"/>
    <col min="14804" max="14804" width="14.5546875" style="85" bestFit="1" customWidth="1"/>
    <col min="14805" max="14805" width="17.33203125" style="85" bestFit="1" customWidth="1"/>
    <col min="14806" max="14806" width="13.88671875" style="85" bestFit="1" customWidth="1"/>
    <col min="14807" max="14807" width="13" style="85" bestFit="1" customWidth="1"/>
    <col min="14808" max="14808" width="15.6640625" style="85" bestFit="1" customWidth="1"/>
    <col min="14809" max="14809" width="13" style="85" bestFit="1" customWidth="1"/>
    <col min="14810" max="14810" width="14.5546875" style="85" bestFit="1" customWidth="1"/>
    <col min="14811" max="14811" width="17.33203125" style="85" bestFit="1" customWidth="1"/>
    <col min="14812" max="14812" width="17.109375" style="85" bestFit="1" customWidth="1"/>
    <col min="14813" max="14813" width="18" style="85" bestFit="1" customWidth="1"/>
    <col min="14814" max="14815" width="14.5546875" style="85" bestFit="1" customWidth="1"/>
    <col min="14816" max="14816" width="13" style="85" bestFit="1" customWidth="1"/>
    <col min="14817" max="14817" width="14.33203125" style="85" bestFit="1" customWidth="1"/>
    <col min="14818" max="14818" width="16.5546875" style="85" bestFit="1" customWidth="1"/>
    <col min="14819" max="14820" width="13" style="85" bestFit="1" customWidth="1"/>
    <col min="14821" max="14821" width="17.88671875" style="85" bestFit="1" customWidth="1"/>
    <col min="14822" max="14822" width="15.6640625" style="85" bestFit="1" customWidth="1"/>
    <col min="14823" max="14823" width="14.109375" style="85" bestFit="1" customWidth="1"/>
    <col min="14824" max="14824" width="15.109375" style="85" bestFit="1" customWidth="1"/>
    <col min="14825" max="14825" width="18.109375" style="85" bestFit="1" customWidth="1"/>
    <col min="14826" max="14826" width="16.88671875" style="85" bestFit="1" customWidth="1"/>
    <col min="14827" max="14827" width="13" style="85" bestFit="1" customWidth="1"/>
    <col min="14828" max="14828" width="17.6640625" style="85" bestFit="1" customWidth="1"/>
    <col min="14829" max="14829" width="12.5546875" style="85" bestFit="1" customWidth="1"/>
    <col min="14830" max="14830" width="18.88671875" style="85" bestFit="1" customWidth="1"/>
    <col min="14831" max="14831" width="19.109375" style="85" bestFit="1" customWidth="1"/>
    <col min="14832" max="14832" width="18.5546875" style="85" bestFit="1" customWidth="1"/>
    <col min="14833" max="14833" width="15.88671875" style="85" bestFit="1" customWidth="1"/>
    <col min="14834" max="14834" width="18.33203125" style="85" bestFit="1" customWidth="1"/>
    <col min="14835" max="14835" width="17" style="85" bestFit="1" customWidth="1"/>
    <col min="14836" max="14836" width="18" style="85" bestFit="1" customWidth="1"/>
    <col min="14837" max="14837" width="13" style="85" bestFit="1" customWidth="1"/>
    <col min="14838" max="14838" width="13.33203125" style="85" bestFit="1" customWidth="1"/>
    <col min="14839" max="14839" width="16" style="85" bestFit="1" customWidth="1"/>
    <col min="14840" max="14841" width="18.33203125" style="85" bestFit="1" customWidth="1"/>
    <col min="14842" max="14842" width="18.5546875" style="85" bestFit="1" customWidth="1"/>
    <col min="14843" max="14843" width="13.44140625" style="85" bestFit="1" customWidth="1"/>
    <col min="14844" max="14844" width="17.44140625" style="85" bestFit="1" customWidth="1"/>
    <col min="14845" max="14845" width="18" style="85" bestFit="1" customWidth="1"/>
    <col min="14846" max="14846" width="19.109375" style="85" bestFit="1" customWidth="1"/>
    <col min="14847" max="14847" width="17.33203125" style="85" bestFit="1" customWidth="1"/>
    <col min="14848" max="14848" width="14.6640625" style="85"/>
    <col min="14849" max="14849" width="2.6640625" style="85" customWidth="1"/>
    <col min="14850" max="14850" width="1.109375" style="85" customWidth="1"/>
    <col min="14851" max="14851" width="24.44140625" style="85" customWidth="1"/>
    <col min="14852" max="14852" width="13.109375" style="85" customWidth="1"/>
    <col min="14853" max="14853" width="7.5546875" style="85" customWidth="1"/>
    <col min="14854" max="14854" width="16.44140625" style="85" customWidth="1"/>
    <col min="14855" max="14855" width="39.33203125" style="85" customWidth="1"/>
    <col min="14856" max="14856" width="19.109375" style="85" customWidth="1"/>
    <col min="14857" max="14857" width="35.109375" style="85" customWidth="1"/>
    <col min="14858" max="14858" width="32.88671875" style="85" customWidth="1"/>
    <col min="14859" max="14859" width="17.44140625" style="85" customWidth="1"/>
    <col min="14860" max="14860" width="11.88671875" style="85" customWidth="1"/>
    <col min="14861" max="14861" width="12" style="85" customWidth="1"/>
    <col min="14862" max="14862" width="17.44140625" style="85" customWidth="1"/>
    <col min="14863" max="14864" width="11.88671875" style="85" customWidth="1"/>
    <col min="14865" max="14865" width="12" style="85" customWidth="1"/>
    <col min="14866" max="14867" width="11.88671875" style="85" customWidth="1"/>
    <col min="14868" max="14868" width="12.5546875" style="85" customWidth="1"/>
    <col min="14869" max="14869" width="11.88671875" style="85" customWidth="1"/>
    <col min="14870" max="14870" width="12.5546875" style="85" customWidth="1"/>
    <col min="14871" max="14872" width="12.6640625" style="85" customWidth="1"/>
    <col min="14873" max="14873" width="31.6640625" style="85" customWidth="1"/>
    <col min="14874" max="14874" width="36.44140625" style="85" customWidth="1"/>
    <col min="14875" max="14875" width="33.5546875" style="85" customWidth="1"/>
    <col min="14876" max="14876" width="39.33203125" style="85" customWidth="1"/>
    <col min="14877" max="14877" width="35.6640625" style="85" customWidth="1"/>
    <col min="14878" max="14878" width="35.88671875" style="85" customWidth="1"/>
    <col min="14879" max="14879" width="34" style="85" customWidth="1"/>
    <col min="14880" max="14880" width="12.6640625" style="85" customWidth="1"/>
    <col min="14881" max="14881" width="31.6640625" style="85" bestFit="1" customWidth="1"/>
    <col min="14882" max="14882" width="36.44140625" style="85" bestFit="1" customWidth="1"/>
    <col min="14883" max="14883" width="33.5546875" style="85" bestFit="1" customWidth="1"/>
    <col min="14884" max="14884" width="39.33203125" style="85" bestFit="1" customWidth="1"/>
    <col min="14885" max="14885" width="35.6640625" style="85" bestFit="1" customWidth="1"/>
    <col min="14886" max="14886" width="35.88671875" style="85" bestFit="1" customWidth="1"/>
    <col min="14887" max="14887" width="34" style="85" bestFit="1" customWidth="1"/>
    <col min="14888" max="14888" width="12.6640625" style="85" customWidth="1"/>
    <col min="14889" max="14889" width="31.6640625" style="85" bestFit="1" customWidth="1"/>
    <col min="14890" max="14890" width="36.44140625" style="85" bestFit="1" customWidth="1"/>
    <col min="14891" max="14891" width="33.5546875" style="85" bestFit="1" customWidth="1"/>
    <col min="14892" max="14892" width="39.33203125" style="85" bestFit="1" customWidth="1"/>
    <col min="14893" max="14893" width="35.6640625" style="85" bestFit="1" customWidth="1"/>
    <col min="14894" max="14894" width="35.88671875" style="85" bestFit="1" customWidth="1"/>
    <col min="14895" max="14895" width="34" style="85" bestFit="1" customWidth="1"/>
    <col min="14896" max="14896" width="12.6640625" style="85" customWidth="1"/>
    <col min="14897" max="14897" width="13.5546875" style="85" customWidth="1"/>
    <col min="14898" max="14898" width="31.6640625" style="85" bestFit="1" customWidth="1"/>
    <col min="14899" max="14899" width="36.44140625" style="85" bestFit="1" customWidth="1"/>
    <col min="14900" max="14900" width="33.5546875" style="85" bestFit="1" customWidth="1"/>
    <col min="14901" max="14901" width="39.33203125" style="85" bestFit="1" customWidth="1"/>
    <col min="14902" max="14902" width="35.6640625" style="85" bestFit="1" customWidth="1"/>
    <col min="14903" max="14903" width="35.88671875" style="85" bestFit="1" customWidth="1"/>
    <col min="14904" max="14904" width="34" style="85" bestFit="1" customWidth="1"/>
    <col min="14905" max="14905" width="12.6640625" style="85" customWidth="1"/>
    <col min="14906" max="14906" width="31.6640625" style="85" bestFit="1" customWidth="1"/>
    <col min="14907" max="14907" width="36.44140625" style="85" bestFit="1" customWidth="1"/>
    <col min="14908" max="14908" width="33.5546875" style="85" bestFit="1" customWidth="1"/>
    <col min="14909" max="14909" width="39.33203125" style="85" bestFit="1" customWidth="1"/>
    <col min="14910" max="14910" width="35.6640625" style="85" bestFit="1" customWidth="1"/>
    <col min="14911" max="14911" width="35.88671875" style="85" bestFit="1" customWidth="1"/>
    <col min="14912" max="14912" width="34" style="85" bestFit="1" customWidth="1"/>
    <col min="14913" max="14913" width="12.6640625" style="85" customWidth="1"/>
    <col min="14914" max="14914" width="31.6640625" style="85" bestFit="1" customWidth="1"/>
    <col min="14915" max="14915" width="36.44140625" style="85" bestFit="1" customWidth="1"/>
    <col min="14916" max="14916" width="33.5546875" style="85" bestFit="1" customWidth="1"/>
    <col min="14917" max="14917" width="39.33203125" style="85" bestFit="1" customWidth="1"/>
    <col min="14918" max="14918" width="35.6640625" style="85" bestFit="1" customWidth="1"/>
    <col min="14919" max="14919" width="35.88671875" style="85" bestFit="1" customWidth="1"/>
    <col min="14920" max="14920" width="34" style="85" bestFit="1" customWidth="1"/>
    <col min="14921" max="14922" width="12.6640625" style="85" customWidth="1"/>
    <col min="14923" max="14923" width="17" style="85" bestFit="1" customWidth="1"/>
    <col min="14924" max="14924" width="16.109375" style="85" bestFit="1" customWidth="1"/>
    <col min="14925" max="14926" width="16.44140625" style="85" bestFit="1" customWidth="1"/>
    <col min="14927" max="14927" width="20" style="85" bestFit="1" customWidth="1"/>
    <col min="14928" max="14928" width="20.109375" style="85" bestFit="1" customWidth="1"/>
    <col min="14929" max="14929" width="18.109375" style="85" bestFit="1" customWidth="1"/>
    <col min="14930" max="14930" width="18.33203125" style="85" bestFit="1" customWidth="1"/>
    <col min="14931" max="14931" width="18.109375" style="85" bestFit="1" customWidth="1"/>
    <col min="14932" max="14932" width="13" style="85" bestFit="1" customWidth="1"/>
    <col min="14933" max="14933" width="15.44140625" style="85" bestFit="1" customWidth="1"/>
    <col min="14934" max="14934" width="15.6640625" style="85" bestFit="1" customWidth="1"/>
    <col min="14935" max="14935" width="19.6640625" style="85" bestFit="1" customWidth="1"/>
    <col min="14936" max="14936" width="16.44140625" style="85" bestFit="1" customWidth="1"/>
    <col min="14937" max="14937" width="17.5546875" style="85" bestFit="1" customWidth="1"/>
    <col min="14938" max="14938" width="15.88671875" style="85" bestFit="1" customWidth="1"/>
    <col min="14939" max="14939" width="17" style="85" bestFit="1" customWidth="1"/>
    <col min="14940" max="14940" width="18.5546875" style="85" bestFit="1" customWidth="1"/>
    <col min="14941" max="14941" width="19.109375" style="85" bestFit="1" customWidth="1"/>
    <col min="14942" max="14942" width="17.44140625" style="85" bestFit="1" customWidth="1"/>
    <col min="14943" max="14943" width="19.44140625" style="85" bestFit="1" customWidth="1"/>
    <col min="14944" max="14944" width="20.109375" style="85" bestFit="1" customWidth="1"/>
    <col min="14945" max="14945" width="20.33203125" style="85" bestFit="1" customWidth="1"/>
    <col min="14946" max="14946" width="20.6640625" style="85" bestFit="1" customWidth="1"/>
    <col min="14947" max="14947" width="19.88671875" style="85" bestFit="1" customWidth="1"/>
    <col min="14948" max="14948" width="17.88671875" style="85" bestFit="1" customWidth="1"/>
    <col min="14949" max="14949" width="13.33203125" style="85" bestFit="1" customWidth="1"/>
    <col min="14950" max="14950" width="19.44140625" style="85" bestFit="1" customWidth="1"/>
    <col min="14951" max="14951" width="15.6640625" style="85" bestFit="1" customWidth="1"/>
    <col min="14952" max="14952" width="18.88671875" style="85" bestFit="1" customWidth="1"/>
    <col min="14953" max="14953" width="18.5546875" style="85" bestFit="1" customWidth="1"/>
    <col min="14954" max="14954" width="14.33203125" style="85" bestFit="1" customWidth="1"/>
    <col min="14955" max="14955" width="15.33203125" style="85" bestFit="1" customWidth="1"/>
    <col min="14956" max="14956" width="16.5546875" style="85" bestFit="1" customWidth="1"/>
    <col min="14957" max="14957" width="14.44140625" style="85" bestFit="1" customWidth="1"/>
    <col min="14958" max="14958" width="15.33203125" style="85" bestFit="1" customWidth="1"/>
    <col min="14959" max="14959" width="16.109375" style="85" bestFit="1" customWidth="1"/>
    <col min="14960" max="14960" width="16" style="85" bestFit="1" customWidth="1"/>
    <col min="14961" max="14961" width="15.33203125" style="85" bestFit="1" customWidth="1"/>
    <col min="14962" max="14962" width="14.109375" style="85" bestFit="1" customWidth="1"/>
    <col min="14963" max="14963" width="18.33203125" style="85" bestFit="1" customWidth="1"/>
    <col min="14964" max="14964" width="14.44140625" style="85" bestFit="1" customWidth="1"/>
    <col min="14965" max="14965" width="14" style="85" bestFit="1" customWidth="1"/>
    <col min="14966" max="14966" width="15.33203125" style="85" bestFit="1" customWidth="1"/>
    <col min="14967" max="14967" width="17.44140625" style="85" bestFit="1" customWidth="1"/>
    <col min="14968" max="14968" width="18.109375" style="85" bestFit="1" customWidth="1"/>
    <col min="14969" max="14969" width="18.33203125" style="85" bestFit="1" customWidth="1"/>
    <col min="14970" max="14970" width="17.6640625" style="85" bestFit="1" customWidth="1"/>
    <col min="14971" max="14971" width="17" style="85" bestFit="1" customWidth="1"/>
    <col min="14972" max="14972" width="15.6640625" style="85" bestFit="1" customWidth="1"/>
    <col min="14973" max="14973" width="12.88671875" style="85" bestFit="1" customWidth="1"/>
    <col min="14974" max="14974" width="14.109375" style="85" bestFit="1" customWidth="1"/>
    <col min="14975" max="14975" width="15.44140625" style="85" bestFit="1" customWidth="1"/>
    <col min="14976" max="14976" width="16.44140625" style="85" bestFit="1" customWidth="1"/>
    <col min="14977" max="14977" width="18.88671875" style="85" bestFit="1" customWidth="1"/>
    <col min="14978" max="14978" width="15" style="85" bestFit="1" customWidth="1"/>
    <col min="14979" max="14979" width="19.44140625" style="85" bestFit="1" customWidth="1"/>
    <col min="14980" max="14980" width="20.109375" style="85" bestFit="1" customWidth="1"/>
    <col min="14981" max="14981" width="17.6640625" style="85" bestFit="1" customWidth="1"/>
    <col min="14982" max="14982" width="13.44140625" style="85" bestFit="1" customWidth="1"/>
    <col min="14983" max="14983" width="15.5546875" style="85" bestFit="1" customWidth="1"/>
    <col min="14984" max="14984" width="16.88671875" style="85" bestFit="1" customWidth="1"/>
    <col min="14985" max="14985" width="15.5546875" style="85" bestFit="1" customWidth="1"/>
    <col min="14986" max="14986" width="16.44140625" style="85" bestFit="1" customWidth="1"/>
    <col min="14987" max="14987" width="18.88671875" style="85" bestFit="1" customWidth="1"/>
    <col min="14988" max="14989" width="13.44140625" style="85" bestFit="1" customWidth="1"/>
    <col min="14990" max="14990" width="16.109375" style="85" bestFit="1" customWidth="1"/>
    <col min="14991" max="14992" width="13.44140625" style="85" bestFit="1" customWidth="1"/>
    <col min="14993" max="14993" width="17.109375" style="85" bestFit="1" customWidth="1"/>
    <col min="14994" max="14994" width="14" style="85" bestFit="1" customWidth="1"/>
    <col min="14995" max="14995" width="17.5546875" style="85" bestFit="1" customWidth="1"/>
    <col min="14996" max="14996" width="14.33203125" style="85" bestFit="1" customWidth="1"/>
    <col min="14997" max="14997" width="17.5546875" style="85" bestFit="1" customWidth="1"/>
    <col min="14998" max="14998" width="17.44140625" style="85" bestFit="1" customWidth="1"/>
    <col min="14999" max="14999" width="19.33203125" style="85" bestFit="1" customWidth="1"/>
    <col min="15000" max="15000" width="14.33203125" style="85" bestFit="1" customWidth="1"/>
    <col min="15001" max="15001" width="18" style="85" bestFit="1" customWidth="1"/>
    <col min="15002" max="15002" width="17.88671875" style="85" bestFit="1" customWidth="1"/>
    <col min="15003" max="15003" width="18.6640625" style="85" bestFit="1" customWidth="1"/>
    <col min="15004" max="15004" width="15.109375" style="85" bestFit="1" customWidth="1"/>
    <col min="15005" max="15005" width="19.5546875" style="85" bestFit="1" customWidth="1"/>
    <col min="15006" max="15006" width="19.109375" style="85" bestFit="1" customWidth="1"/>
    <col min="15007" max="15007" width="19" style="85" bestFit="1" customWidth="1"/>
    <col min="15008" max="15008" width="14.6640625" style="85" bestFit="1" customWidth="1"/>
    <col min="15009" max="15009" width="15" style="85" bestFit="1" customWidth="1"/>
    <col min="15010" max="15010" width="15.6640625" style="85" bestFit="1" customWidth="1"/>
    <col min="15011" max="15011" width="13" style="85" bestFit="1" customWidth="1"/>
    <col min="15012" max="15012" width="17" style="85" bestFit="1" customWidth="1"/>
    <col min="15013" max="15013" width="15.5546875" style="85" bestFit="1" customWidth="1"/>
    <col min="15014" max="15014" width="13" style="85" bestFit="1" customWidth="1"/>
    <col min="15015" max="15015" width="13.44140625" style="85" bestFit="1" customWidth="1"/>
    <col min="15016" max="15016" width="13.33203125" style="85" bestFit="1" customWidth="1"/>
    <col min="15017" max="15017" width="13.44140625" style="85" bestFit="1" customWidth="1"/>
    <col min="15018" max="15018" width="15.5546875" style="85" bestFit="1" customWidth="1"/>
    <col min="15019" max="15019" width="13" style="85" bestFit="1" customWidth="1"/>
    <col min="15020" max="15020" width="13.44140625" style="85" bestFit="1" customWidth="1"/>
    <col min="15021" max="15021" width="13" style="85" bestFit="1" customWidth="1"/>
    <col min="15022" max="15022" width="16.109375" style="85" bestFit="1" customWidth="1"/>
    <col min="15023" max="15023" width="17.44140625" style="85" bestFit="1" customWidth="1"/>
    <col min="15024" max="15024" width="16" style="85" bestFit="1" customWidth="1"/>
    <col min="15025" max="15025" width="13.88671875" style="85" bestFit="1" customWidth="1"/>
    <col min="15026" max="15026" width="16.33203125" style="85" bestFit="1" customWidth="1"/>
    <col min="15027" max="15027" width="14.33203125" style="85" bestFit="1" customWidth="1"/>
    <col min="15028" max="15028" width="17.88671875" style="85" bestFit="1" customWidth="1"/>
    <col min="15029" max="15029" width="15.5546875" style="85" bestFit="1" customWidth="1"/>
    <col min="15030" max="15030" width="18.6640625" style="85" bestFit="1" customWidth="1"/>
    <col min="15031" max="15031" width="16" style="85" bestFit="1" customWidth="1"/>
    <col min="15032" max="15032" width="16.109375" style="85" bestFit="1" customWidth="1"/>
    <col min="15033" max="15033" width="15" style="85" bestFit="1" customWidth="1"/>
    <col min="15034" max="15034" width="18.33203125" style="85" bestFit="1" customWidth="1"/>
    <col min="15035" max="15035" width="16.88671875" style="85" bestFit="1" customWidth="1"/>
    <col min="15036" max="15036" width="14.109375" style="85" bestFit="1" customWidth="1"/>
    <col min="15037" max="15037" width="14.6640625" style="85" bestFit="1" customWidth="1"/>
    <col min="15038" max="15038" width="14.33203125" style="85" bestFit="1" customWidth="1"/>
    <col min="15039" max="15039" width="13.44140625" style="85" bestFit="1" customWidth="1"/>
    <col min="15040" max="15040" width="18" style="85" bestFit="1" customWidth="1"/>
    <col min="15041" max="15041" width="14.5546875" style="85" bestFit="1" customWidth="1"/>
    <col min="15042" max="15042" width="13.44140625" style="85" bestFit="1" customWidth="1"/>
    <col min="15043" max="15043" width="17.44140625" style="85" bestFit="1" customWidth="1"/>
    <col min="15044" max="15044" width="18.109375" style="85" bestFit="1" customWidth="1"/>
    <col min="15045" max="15046" width="13" style="85" bestFit="1" customWidth="1"/>
    <col min="15047" max="15047" width="15.5546875" style="85" bestFit="1" customWidth="1"/>
    <col min="15048" max="15048" width="13" style="85" bestFit="1" customWidth="1"/>
    <col min="15049" max="15049" width="13.44140625" style="85" bestFit="1" customWidth="1"/>
    <col min="15050" max="15050" width="15.109375" style="85" bestFit="1" customWidth="1"/>
    <col min="15051" max="15051" width="13" style="85" bestFit="1" customWidth="1"/>
    <col min="15052" max="15052" width="15.44140625" style="85" bestFit="1" customWidth="1"/>
    <col min="15053" max="15053" width="15" style="85" bestFit="1" customWidth="1"/>
    <col min="15054" max="15054" width="14.33203125" style="85" bestFit="1" customWidth="1"/>
    <col min="15055" max="15057" width="13" style="85" bestFit="1" customWidth="1"/>
    <col min="15058" max="15058" width="15.109375" style="85" bestFit="1" customWidth="1"/>
    <col min="15059" max="15059" width="13" style="85" bestFit="1" customWidth="1"/>
    <col min="15060" max="15060" width="14.5546875" style="85" bestFit="1" customWidth="1"/>
    <col min="15061" max="15061" width="17.33203125" style="85" bestFit="1" customWidth="1"/>
    <col min="15062" max="15062" width="13.88671875" style="85" bestFit="1" customWidth="1"/>
    <col min="15063" max="15063" width="13" style="85" bestFit="1" customWidth="1"/>
    <col min="15064" max="15064" width="15.6640625" style="85" bestFit="1" customWidth="1"/>
    <col min="15065" max="15065" width="13" style="85" bestFit="1" customWidth="1"/>
    <col min="15066" max="15066" width="14.5546875" style="85" bestFit="1" customWidth="1"/>
    <col min="15067" max="15067" width="17.33203125" style="85" bestFit="1" customWidth="1"/>
    <col min="15068" max="15068" width="17.109375" style="85" bestFit="1" customWidth="1"/>
    <col min="15069" max="15069" width="18" style="85" bestFit="1" customWidth="1"/>
    <col min="15070" max="15071" width="14.5546875" style="85" bestFit="1" customWidth="1"/>
    <col min="15072" max="15072" width="13" style="85" bestFit="1" customWidth="1"/>
    <col min="15073" max="15073" width="14.33203125" style="85" bestFit="1" customWidth="1"/>
    <col min="15074" max="15074" width="16.5546875" style="85" bestFit="1" customWidth="1"/>
    <col min="15075" max="15076" width="13" style="85" bestFit="1" customWidth="1"/>
    <col min="15077" max="15077" width="17.88671875" style="85" bestFit="1" customWidth="1"/>
    <col min="15078" max="15078" width="15.6640625" style="85" bestFit="1" customWidth="1"/>
    <col min="15079" max="15079" width="14.109375" style="85" bestFit="1" customWidth="1"/>
    <col min="15080" max="15080" width="15.109375" style="85" bestFit="1" customWidth="1"/>
    <col min="15081" max="15081" width="18.109375" style="85" bestFit="1" customWidth="1"/>
    <col min="15082" max="15082" width="16.88671875" style="85" bestFit="1" customWidth="1"/>
    <col min="15083" max="15083" width="13" style="85" bestFit="1" customWidth="1"/>
    <col min="15084" max="15084" width="17.6640625" style="85" bestFit="1" customWidth="1"/>
    <col min="15085" max="15085" width="12.5546875" style="85" bestFit="1" customWidth="1"/>
    <col min="15086" max="15086" width="18.88671875" style="85" bestFit="1" customWidth="1"/>
    <col min="15087" max="15087" width="19.109375" style="85" bestFit="1" customWidth="1"/>
    <col min="15088" max="15088" width="18.5546875" style="85" bestFit="1" customWidth="1"/>
    <col min="15089" max="15089" width="15.88671875" style="85" bestFit="1" customWidth="1"/>
    <col min="15090" max="15090" width="18.33203125" style="85" bestFit="1" customWidth="1"/>
    <col min="15091" max="15091" width="17" style="85" bestFit="1" customWidth="1"/>
    <col min="15092" max="15092" width="18" style="85" bestFit="1" customWidth="1"/>
    <col min="15093" max="15093" width="13" style="85" bestFit="1" customWidth="1"/>
    <col min="15094" max="15094" width="13.33203125" style="85" bestFit="1" customWidth="1"/>
    <col min="15095" max="15095" width="16" style="85" bestFit="1" customWidth="1"/>
    <col min="15096" max="15097" width="18.33203125" style="85" bestFit="1" customWidth="1"/>
    <col min="15098" max="15098" width="18.5546875" style="85" bestFit="1" customWidth="1"/>
    <col min="15099" max="15099" width="13.44140625" style="85" bestFit="1" customWidth="1"/>
    <col min="15100" max="15100" width="17.44140625" style="85" bestFit="1" customWidth="1"/>
    <col min="15101" max="15101" width="18" style="85" bestFit="1" customWidth="1"/>
    <col min="15102" max="15102" width="19.109375" style="85" bestFit="1" customWidth="1"/>
    <col min="15103" max="15103" width="17.33203125" style="85" bestFit="1" customWidth="1"/>
    <col min="15104" max="15104" width="14.6640625" style="85"/>
    <col min="15105" max="15105" width="2.6640625" style="85" customWidth="1"/>
    <col min="15106" max="15106" width="1.109375" style="85" customWidth="1"/>
    <col min="15107" max="15107" width="24.44140625" style="85" customWidth="1"/>
    <col min="15108" max="15108" width="13.109375" style="85" customWidth="1"/>
    <col min="15109" max="15109" width="7.5546875" style="85" customWidth="1"/>
    <col min="15110" max="15110" width="16.44140625" style="85" customWidth="1"/>
    <col min="15111" max="15111" width="39.33203125" style="85" customWidth="1"/>
    <col min="15112" max="15112" width="19.109375" style="85" customWidth="1"/>
    <col min="15113" max="15113" width="35.109375" style="85" customWidth="1"/>
    <col min="15114" max="15114" width="32.88671875" style="85" customWidth="1"/>
    <col min="15115" max="15115" width="17.44140625" style="85" customWidth="1"/>
    <col min="15116" max="15116" width="11.88671875" style="85" customWidth="1"/>
    <col min="15117" max="15117" width="12" style="85" customWidth="1"/>
    <col min="15118" max="15118" width="17.44140625" style="85" customWidth="1"/>
    <col min="15119" max="15120" width="11.88671875" style="85" customWidth="1"/>
    <col min="15121" max="15121" width="12" style="85" customWidth="1"/>
    <col min="15122" max="15123" width="11.88671875" style="85" customWidth="1"/>
    <col min="15124" max="15124" width="12.5546875" style="85" customWidth="1"/>
    <col min="15125" max="15125" width="11.88671875" style="85" customWidth="1"/>
    <col min="15126" max="15126" width="12.5546875" style="85" customWidth="1"/>
    <col min="15127" max="15128" width="12.6640625" style="85" customWidth="1"/>
    <col min="15129" max="15129" width="31.6640625" style="85" customWidth="1"/>
    <col min="15130" max="15130" width="36.44140625" style="85" customWidth="1"/>
    <col min="15131" max="15131" width="33.5546875" style="85" customWidth="1"/>
    <col min="15132" max="15132" width="39.33203125" style="85" customWidth="1"/>
    <col min="15133" max="15133" width="35.6640625" style="85" customWidth="1"/>
    <col min="15134" max="15134" width="35.88671875" style="85" customWidth="1"/>
    <col min="15135" max="15135" width="34" style="85" customWidth="1"/>
    <col min="15136" max="15136" width="12.6640625" style="85" customWidth="1"/>
    <col min="15137" max="15137" width="31.6640625" style="85" bestFit="1" customWidth="1"/>
    <col min="15138" max="15138" width="36.44140625" style="85" bestFit="1" customWidth="1"/>
    <col min="15139" max="15139" width="33.5546875" style="85" bestFit="1" customWidth="1"/>
    <col min="15140" max="15140" width="39.33203125" style="85" bestFit="1" customWidth="1"/>
    <col min="15141" max="15141" width="35.6640625" style="85" bestFit="1" customWidth="1"/>
    <col min="15142" max="15142" width="35.88671875" style="85" bestFit="1" customWidth="1"/>
    <col min="15143" max="15143" width="34" style="85" bestFit="1" customWidth="1"/>
    <col min="15144" max="15144" width="12.6640625" style="85" customWidth="1"/>
    <col min="15145" max="15145" width="31.6640625" style="85" bestFit="1" customWidth="1"/>
    <col min="15146" max="15146" width="36.44140625" style="85" bestFit="1" customWidth="1"/>
    <col min="15147" max="15147" width="33.5546875" style="85" bestFit="1" customWidth="1"/>
    <col min="15148" max="15148" width="39.33203125" style="85" bestFit="1" customWidth="1"/>
    <col min="15149" max="15149" width="35.6640625" style="85" bestFit="1" customWidth="1"/>
    <col min="15150" max="15150" width="35.88671875" style="85" bestFit="1" customWidth="1"/>
    <col min="15151" max="15151" width="34" style="85" bestFit="1" customWidth="1"/>
    <col min="15152" max="15152" width="12.6640625" style="85" customWidth="1"/>
    <col min="15153" max="15153" width="13.5546875" style="85" customWidth="1"/>
    <col min="15154" max="15154" width="31.6640625" style="85" bestFit="1" customWidth="1"/>
    <col min="15155" max="15155" width="36.44140625" style="85" bestFit="1" customWidth="1"/>
    <col min="15156" max="15156" width="33.5546875" style="85" bestFit="1" customWidth="1"/>
    <col min="15157" max="15157" width="39.33203125" style="85" bestFit="1" customWidth="1"/>
    <col min="15158" max="15158" width="35.6640625" style="85" bestFit="1" customWidth="1"/>
    <col min="15159" max="15159" width="35.88671875" style="85" bestFit="1" customWidth="1"/>
    <col min="15160" max="15160" width="34" style="85" bestFit="1" customWidth="1"/>
    <col min="15161" max="15161" width="12.6640625" style="85" customWidth="1"/>
    <col min="15162" max="15162" width="31.6640625" style="85" bestFit="1" customWidth="1"/>
    <col min="15163" max="15163" width="36.44140625" style="85" bestFit="1" customWidth="1"/>
    <col min="15164" max="15164" width="33.5546875" style="85" bestFit="1" customWidth="1"/>
    <col min="15165" max="15165" width="39.33203125" style="85" bestFit="1" customWidth="1"/>
    <col min="15166" max="15166" width="35.6640625" style="85" bestFit="1" customWidth="1"/>
    <col min="15167" max="15167" width="35.88671875" style="85" bestFit="1" customWidth="1"/>
    <col min="15168" max="15168" width="34" style="85" bestFit="1" customWidth="1"/>
    <col min="15169" max="15169" width="12.6640625" style="85" customWidth="1"/>
    <col min="15170" max="15170" width="31.6640625" style="85" bestFit="1" customWidth="1"/>
    <col min="15171" max="15171" width="36.44140625" style="85" bestFit="1" customWidth="1"/>
    <col min="15172" max="15172" width="33.5546875" style="85" bestFit="1" customWidth="1"/>
    <col min="15173" max="15173" width="39.33203125" style="85" bestFit="1" customWidth="1"/>
    <col min="15174" max="15174" width="35.6640625" style="85" bestFit="1" customWidth="1"/>
    <col min="15175" max="15175" width="35.88671875" style="85" bestFit="1" customWidth="1"/>
    <col min="15176" max="15176" width="34" style="85" bestFit="1" customWidth="1"/>
    <col min="15177" max="15178" width="12.6640625" style="85" customWidth="1"/>
    <col min="15179" max="15179" width="17" style="85" bestFit="1" customWidth="1"/>
    <col min="15180" max="15180" width="16.109375" style="85" bestFit="1" customWidth="1"/>
    <col min="15181" max="15182" width="16.44140625" style="85" bestFit="1" customWidth="1"/>
    <col min="15183" max="15183" width="20" style="85" bestFit="1" customWidth="1"/>
    <col min="15184" max="15184" width="20.109375" style="85" bestFit="1" customWidth="1"/>
    <col min="15185" max="15185" width="18.109375" style="85" bestFit="1" customWidth="1"/>
    <col min="15186" max="15186" width="18.33203125" style="85" bestFit="1" customWidth="1"/>
    <col min="15187" max="15187" width="18.109375" style="85" bestFit="1" customWidth="1"/>
    <col min="15188" max="15188" width="13" style="85" bestFit="1" customWidth="1"/>
    <col min="15189" max="15189" width="15.44140625" style="85" bestFit="1" customWidth="1"/>
    <col min="15190" max="15190" width="15.6640625" style="85" bestFit="1" customWidth="1"/>
    <col min="15191" max="15191" width="19.6640625" style="85" bestFit="1" customWidth="1"/>
    <col min="15192" max="15192" width="16.44140625" style="85" bestFit="1" customWidth="1"/>
    <col min="15193" max="15193" width="17.5546875" style="85" bestFit="1" customWidth="1"/>
    <col min="15194" max="15194" width="15.88671875" style="85" bestFit="1" customWidth="1"/>
    <col min="15195" max="15195" width="17" style="85" bestFit="1" customWidth="1"/>
    <col min="15196" max="15196" width="18.5546875" style="85" bestFit="1" customWidth="1"/>
    <col min="15197" max="15197" width="19.109375" style="85" bestFit="1" customWidth="1"/>
    <col min="15198" max="15198" width="17.44140625" style="85" bestFit="1" customWidth="1"/>
    <col min="15199" max="15199" width="19.44140625" style="85" bestFit="1" customWidth="1"/>
    <col min="15200" max="15200" width="20.109375" style="85" bestFit="1" customWidth="1"/>
    <col min="15201" max="15201" width="20.33203125" style="85" bestFit="1" customWidth="1"/>
    <col min="15202" max="15202" width="20.6640625" style="85" bestFit="1" customWidth="1"/>
    <col min="15203" max="15203" width="19.88671875" style="85" bestFit="1" customWidth="1"/>
    <col min="15204" max="15204" width="17.88671875" style="85" bestFit="1" customWidth="1"/>
    <col min="15205" max="15205" width="13.33203125" style="85" bestFit="1" customWidth="1"/>
    <col min="15206" max="15206" width="19.44140625" style="85" bestFit="1" customWidth="1"/>
    <col min="15207" max="15207" width="15.6640625" style="85" bestFit="1" customWidth="1"/>
    <col min="15208" max="15208" width="18.88671875" style="85" bestFit="1" customWidth="1"/>
    <col min="15209" max="15209" width="18.5546875" style="85" bestFit="1" customWidth="1"/>
    <col min="15210" max="15210" width="14.33203125" style="85" bestFit="1" customWidth="1"/>
    <col min="15211" max="15211" width="15.33203125" style="85" bestFit="1" customWidth="1"/>
    <col min="15212" max="15212" width="16.5546875" style="85" bestFit="1" customWidth="1"/>
    <col min="15213" max="15213" width="14.44140625" style="85" bestFit="1" customWidth="1"/>
    <col min="15214" max="15214" width="15.33203125" style="85" bestFit="1" customWidth="1"/>
    <col min="15215" max="15215" width="16.109375" style="85" bestFit="1" customWidth="1"/>
    <col min="15216" max="15216" width="16" style="85" bestFit="1" customWidth="1"/>
    <col min="15217" max="15217" width="15.33203125" style="85" bestFit="1" customWidth="1"/>
    <col min="15218" max="15218" width="14.109375" style="85" bestFit="1" customWidth="1"/>
    <col min="15219" max="15219" width="18.33203125" style="85" bestFit="1" customWidth="1"/>
    <col min="15220" max="15220" width="14.44140625" style="85" bestFit="1" customWidth="1"/>
    <col min="15221" max="15221" width="14" style="85" bestFit="1" customWidth="1"/>
    <col min="15222" max="15222" width="15.33203125" style="85" bestFit="1" customWidth="1"/>
    <col min="15223" max="15223" width="17.44140625" style="85" bestFit="1" customWidth="1"/>
    <col min="15224" max="15224" width="18.109375" style="85" bestFit="1" customWidth="1"/>
    <col min="15225" max="15225" width="18.33203125" style="85" bestFit="1" customWidth="1"/>
    <col min="15226" max="15226" width="17.6640625" style="85" bestFit="1" customWidth="1"/>
    <col min="15227" max="15227" width="17" style="85" bestFit="1" customWidth="1"/>
    <col min="15228" max="15228" width="15.6640625" style="85" bestFit="1" customWidth="1"/>
    <col min="15229" max="15229" width="12.88671875" style="85" bestFit="1" customWidth="1"/>
    <col min="15230" max="15230" width="14.109375" style="85" bestFit="1" customWidth="1"/>
    <col min="15231" max="15231" width="15.44140625" style="85" bestFit="1" customWidth="1"/>
    <col min="15232" max="15232" width="16.44140625" style="85" bestFit="1" customWidth="1"/>
    <col min="15233" max="15233" width="18.88671875" style="85" bestFit="1" customWidth="1"/>
    <col min="15234" max="15234" width="15" style="85" bestFit="1" customWidth="1"/>
    <col min="15235" max="15235" width="19.44140625" style="85" bestFit="1" customWidth="1"/>
    <col min="15236" max="15236" width="20.109375" style="85" bestFit="1" customWidth="1"/>
    <col min="15237" max="15237" width="17.6640625" style="85" bestFit="1" customWidth="1"/>
    <col min="15238" max="15238" width="13.44140625" style="85" bestFit="1" customWidth="1"/>
    <col min="15239" max="15239" width="15.5546875" style="85" bestFit="1" customWidth="1"/>
    <col min="15240" max="15240" width="16.88671875" style="85" bestFit="1" customWidth="1"/>
    <col min="15241" max="15241" width="15.5546875" style="85" bestFit="1" customWidth="1"/>
    <col min="15242" max="15242" width="16.44140625" style="85" bestFit="1" customWidth="1"/>
    <col min="15243" max="15243" width="18.88671875" style="85" bestFit="1" customWidth="1"/>
    <col min="15244" max="15245" width="13.44140625" style="85" bestFit="1" customWidth="1"/>
    <col min="15246" max="15246" width="16.109375" style="85" bestFit="1" customWidth="1"/>
    <col min="15247" max="15248" width="13.44140625" style="85" bestFit="1" customWidth="1"/>
    <col min="15249" max="15249" width="17.109375" style="85" bestFit="1" customWidth="1"/>
    <col min="15250" max="15250" width="14" style="85" bestFit="1" customWidth="1"/>
    <col min="15251" max="15251" width="17.5546875" style="85" bestFit="1" customWidth="1"/>
    <col min="15252" max="15252" width="14.33203125" style="85" bestFit="1" customWidth="1"/>
    <col min="15253" max="15253" width="17.5546875" style="85" bestFit="1" customWidth="1"/>
    <col min="15254" max="15254" width="17.44140625" style="85" bestFit="1" customWidth="1"/>
    <col min="15255" max="15255" width="19.33203125" style="85" bestFit="1" customWidth="1"/>
    <col min="15256" max="15256" width="14.33203125" style="85" bestFit="1" customWidth="1"/>
    <col min="15257" max="15257" width="18" style="85" bestFit="1" customWidth="1"/>
    <col min="15258" max="15258" width="17.88671875" style="85" bestFit="1" customWidth="1"/>
    <col min="15259" max="15259" width="18.6640625" style="85" bestFit="1" customWidth="1"/>
    <col min="15260" max="15260" width="15.109375" style="85" bestFit="1" customWidth="1"/>
    <col min="15261" max="15261" width="19.5546875" style="85" bestFit="1" customWidth="1"/>
    <col min="15262" max="15262" width="19.109375" style="85" bestFit="1" customWidth="1"/>
    <col min="15263" max="15263" width="19" style="85" bestFit="1" customWidth="1"/>
    <col min="15264" max="15264" width="14.6640625" style="85" bestFit="1" customWidth="1"/>
    <col min="15265" max="15265" width="15" style="85" bestFit="1" customWidth="1"/>
    <col min="15266" max="15266" width="15.6640625" style="85" bestFit="1" customWidth="1"/>
    <col min="15267" max="15267" width="13" style="85" bestFit="1" customWidth="1"/>
    <col min="15268" max="15268" width="17" style="85" bestFit="1" customWidth="1"/>
    <col min="15269" max="15269" width="15.5546875" style="85" bestFit="1" customWidth="1"/>
    <col min="15270" max="15270" width="13" style="85" bestFit="1" customWidth="1"/>
    <col min="15271" max="15271" width="13.44140625" style="85" bestFit="1" customWidth="1"/>
    <col min="15272" max="15272" width="13.33203125" style="85" bestFit="1" customWidth="1"/>
    <col min="15273" max="15273" width="13.44140625" style="85" bestFit="1" customWidth="1"/>
    <col min="15274" max="15274" width="15.5546875" style="85" bestFit="1" customWidth="1"/>
    <col min="15275" max="15275" width="13" style="85" bestFit="1" customWidth="1"/>
    <col min="15276" max="15276" width="13.44140625" style="85" bestFit="1" customWidth="1"/>
    <col min="15277" max="15277" width="13" style="85" bestFit="1" customWidth="1"/>
    <col min="15278" max="15278" width="16.109375" style="85" bestFit="1" customWidth="1"/>
    <col min="15279" max="15279" width="17.44140625" style="85" bestFit="1" customWidth="1"/>
    <col min="15280" max="15280" width="16" style="85" bestFit="1" customWidth="1"/>
    <col min="15281" max="15281" width="13.88671875" style="85" bestFit="1" customWidth="1"/>
    <col min="15282" max="15282" width="16.33203125" style="85" bestFit="1" customWidth="1"/>
    <col min="15283" max="15283" width="14.33203125" style="85" bestFit="1" customWidth="1"/>
    <col min="15284" max="15284" width="17.88671875" style="85" bestFit="1" customWidth="1"/>
    <col min="15285" max="15285" width="15.5546875" style="85" bestFit="1" customWidth="1"/>
    <col min="15286" max="15286" width="18.6640625" style="85" bestFit="1" customWidth="1"/>
    <col min="15287" max="15287" width="16" style="85" bestFit="1" customWidth="1"/>
    <col min="15288" max="15288" width="16.109375" style="85" bestFit="1" customWidth="1"/>
    <col min="15289" max="15289" width="15" style="85" bestFit="1" customWidth="1"/>
    <col min="15290" max="15290" width="18.33203125" style="85" bestFit="1" customWidth="1"/>
    <col min="15291" max="15291" width="16.88671875" style="85" bestFit="1" customWidth="1"/>
    <col min="15292" max="15292" width="14.109375" style="85" bestFit="1" customWidth="1"/>
    <col min="15293" max="15293" width="14.6640625" style="85" bestFit="1" customWidth="1"/>
    <col min="15294" max="15294" width="14.33203125" style="85" bestFit="1" customWidth="1"/>
    <col min="15295" max="15295" width="13.44140625" style="85" bestFit="1" customWidth="1"/>
    <col min="15296" max="15296" width="18" style="85" bestFit="1" customWidth="1"/>
    <col min="15297" max="15297" width="14.5546875" style="85" bestFit="1" customWidth="1"/>
    <col min="15298" max="15298" width="13.44140625" style="85" bestFit="1" customWidth="1"/>
    <col min="15299" max="15299" width="17.44140625" style="85" bestFit="1" customWidth="1"/>
    <col min="15300" max="15300" width="18.109375" style="85" bestFit="1" customWidth="1"/>
    <col min="15301" max="15302" width="13" style="85" bestFit="1" customWidth="1"/>
    <col min="15303" max="15303" width="15.5546875" style="85" bestFit="1" customWidth="1"/>
    <col min="15304" max="15304" width="13" style="85" bestFit="1" customWidth="1"/>
    <col min="15305" max="15305" width="13.44140625" style="85" bestFit="1" customWidth="1"/>
    <col min="15306" max="15306" width="15.109375" style="85" bestFit="1" customWidth="1"/>
    <col min="15307" max="15307" width="13" style="85" bestFit="1" customWidth="1"/>
    <col min="15308" max="15308" width="15.44140625" style="85" bestFit="1" customWidth="1"/>
    <col min="15309" max="15309" width="15" style="85" bestFit="1" customWidth="1"/>
    <col min="15310" max="15310" width="14.33203125" style="85" bestFit="1" customWidth="1"/>
    <col min="15311" max="15313" width="13" style="85" bestFit="1" customWidth="1"/>
    <col min="15314" max="15314" width="15.109375" style="85" bestFit="1" customWidth="1"/>
    <col min="15315" max="15315" width="13" style="85" bestFit="1" customWidth="1"/>
    <col min="15316" max="15316" width="14.5546875" style="85" bestFit="1" customWidth="1"/>
    <col min="15317" max="15317" width="17.33203125" style="85" bestFit="1" customWidth="1"/>
    <col min="15318" max="15318" width="13.88671875" style="85" bestFit="1" customWidth="1"/>
    <col min="15319" max="15319" width="13" style="85" bestFit="1" customWidth="1"/>
    <col min="15320" max="15320" width="15.6640625" style="85" bestFit="1" customWidth="1"/>
    <col min="15321" max="15321" width="13" style="85" bestFit="1" customWidth="1"/>
    <col min="15322" max="15322" width="14.5546875" style="85" bestFit="1" customWidth="1"/>
    <col min="15323" max="15323" width="17.33203125" style="85" bestFit="1" customWidth="1"/>
    <col min="15324" max="15324" width="17.109375" style="85" bestFit="1" customWidth="1"/>
    <col min="15325" max="15325" width="18" style="85" bestFit="1" customWidth="1"/>
    <col min="15326" max="15327" width="14.5546875" style="85" bestFit="1" customWidth="1"/>
    <col min="15328" max="15328" width="13" style="85" bestFit="1" customWidth="1"/>
    <col min="15329" max="15329" width="14.33203125" style="85" bestFit="1" customWidth="1"/>
    <col min="15330" max="15330" width="16.5546875" style="85" bestFit="1" customWidth="1"/>
    <col min="15331" max="15332" width="13" style="85" bestFit="1" customWidth="1"/>
    <col min="15333" max="15333" width="17.88671875" style="85" bestFit="1" customWidth="1"/>
    <col min="15334" max="15334" width="15.6640625" style="85" bestFit="1" customWidth="1"/>
    <col min="15335" max="15335" width="14.109375" style="85" bestFit="1" customWidth="1"/>
    <col min="15336" max="15336" width="15.109375" style="85" bestFit="1" customWidth="1"/>
    <col min="15337" max="15337" width="18.109375" style="85" bestFit="1" customWidth="1"/>
    <col min="15338" max="15338" width="16.88671875" style="85" bestFit="1" customWidth="1"/>
    <col min="15339" max="15339" width="13" style="85" bestFit="1" customWidth="1"/>
    <col min="15340" max="15340" width="17.6640625" style="85" bestFit="1" customWidth="1"/>
    <col min="15341" max="15341" width="12.5546875" style="85" bestFit="1" customWidth="1"/>
    <col min="15342" max="15342" width="18.88671875" style="85" bestFit="1" customWidth="1"/>
    <col min="15343" max="15343" width="19.109375" style="85" bestFit="1" customWidth="1"/>
    <col min="15344" max="15344" width="18.5546875" style="85" bestFit="1" customWidth="1"/>
    <col min="15345" max="15345" width="15.88671875" style="85" bestFit="1" customWidth="1"/>
    <col min="15346" max="15346" width="18.33203125" style="85" bestFit="1" customWidth="1"/>
    <col min="15347" max="15347" width="17" style="85" bestFit="1" customWidth="1"/>
    <col min="15348" max="15348" width="18" style="85" bestFit="1" customWidth="1"/>
    <col min="15349" max="15349" width="13" style="85" bestFit="1" customWidth="1"/>
    <col min="15350" max="15350" width="13.33203125" style="85" bestFit="1" customWidth="1"/>
    <col min="15351" max="15351" width="16" style="85" bestFit="1" customWidth="1"/>
    <col min="15352" max="15353" width="18.33203125" style="85" bestFit="1" customWidth="1"/>
    <col min="15354" max="15354" width="18.5546875" style="85" bestFit="1" customWidth="1"/>
    <col min="15355" max="15355" width="13.44140625" style="85" bestFit="1" customWidth="1"/>
    <col min="15356" max="15356" width="17.44140625" style="85" bestFit="1" customWidth="1"/>
    <col min="15357" max="15357" width="18" style="85" bestFit="1" customWidth="1"/>
    <col min="15358" max="15358" width="19.109375" style="85" bestFit="1" customWidth="1"/>
    <col min="15359" max="15359" width="17.33203125" style="85" bestFit="1" customWidth="1"/>
    <col min="15360" max="15360" width="14.6640625" style="85"/>
    <col min="15361" max="15361" width="2.6640625" style="85" customWidth="1"/>
    <col min="15362" max="15362" width="1.109375" style="85" customWidth="1"/>
    <col min="15363" max="15363" width="24.44140625" style="85" customWidth="1"/>
    <col min="15364" max="15364" width="13.109375" style="85" customWidth="1"/>
    <col min="15365" max="15365" width="7.5546875" style="85" customWidth="1"/>
    <col min="15366" max="15366" width="16.44140625" style="85" customWidth="1"/>
    <col min="15367" max="15367" width="39.33203125" style="85" customWidth="1"/>
    <col min="15368" max="15368" width="19.109375" style="85" customWidth="1"/>
    <col min="15369" max="15369" width="35.109375" style="85" customWidth="1"/>
    <col min="15370" max="15370" width="32.88671875" style="85" customWidth="1"/>
    <col min="15371" max="15371" width="17.44140625" style="85" customWidth="1"/>
    <col min="15372" max="15372" width="11.88671875" style="85" customWidth="1"/>
    <col min="15373" max="15373" width="12" style="85" customWidth="1"/>
    <col min="15374" max="15374" width="17.44140625" style="85" customWidth="1"/>
    <col min="15375" max="15376" width="11.88671875" style="85" customWidth="1"/>
    <col min="15377" max="15377" width="12" style="85" customWidth="1"/>
    <col min="15378" max="15379" width="11.88671875" style="85" customWidth="1"/>
    <col min="15380" max="15380" width="12.5546875" style="85" customWidth="1"/>
    <col min="15381" max="15381" width="11.88671875" style="85" customWidth="1"/>
    <col min="15382" max="15382" width="12.5546875" style="85" customWidth="1"/>
    <col min="15383" max="15384" width="12.6640625" style="85" customWidth="1"/>
    <col min="15385" max="15385" width="31.6640625" style="85" customWidth="1"/>
    <col min="15386" max="15386" width="36.44140625" style="85" customWidth="1"/>
    <col min="15387" max="15387" width="33.5546875" style="85" customWidth="1"/>
    <col min="15388" max="15388" width="39.33203125" style="85" customWidth="1"/>
    <col min="15389" max="15389" width="35.6640625" style="85" customWidth="1"/>
    <col min="15390" max="15390" width="35.88671875" style="85" customWidth="1"/>
    <col min="15391" max="15391" width="34" style="85" customWidth="1"/>
    <col min="15392" max="15392" width="12.6640625" style="85" customWidth="1"/>
    <col min="15393" max="15393" width="31.6640625" style="85" bestFit="1" customWidth="1"/>
    <col min="15394" max="15394" width="36.44140625" style="85" bestFit="1" customWidth="1"/>
    <col min="15395" max="15395" width="33.5546875" style="85" bestFit="1" customWidth="1"/>
    <col min="15396" max="15396" width="39.33203125" style="85" bestFit="1" customWidth="1"/>
    <col min="15397" max="15397" width="35.6640625" style="85" bestFit="1" customWidth="1"/>
    <col min="15398" max="15398" width="35.88671875" style="85" bestFit="1" customWidth="1"/>
    <col min="15399" max="15399" width="34" style="85" bestFit="1" customWidth="1"/>
    <col min="15400" max="15400" width="12.6640625" style="85" customWidth="1"/>
    <col min="15401" max="15401" width="31.6640625" style="85" bestFit="1" customWidth="1"/>
    <col min="15402" max="15402" width="36.44140625" style="85" bestFit="1" customWidth="1"/>
    <col min="15403" max="15403" width="33.5546875" style="85" bestFit="1" customWidth="1"/>
    <col min="15404" max="15404" width="39.33203125" style="85" bestFit="1" customWidth="1"/>
    <col min="15405" max="15405" width="35.6640625" style="85" bestFit="1" customWidth="1"/>
    <col min="15406" max="15406" width="35.88671875" style="85" bestFit="1" customWidth="1"/>
    <col min="15407" max="15407" width="34" style="85" bestFit="1" customWidth="1"/>
    <col min="15408" max="15408" width="12.6640625" style="85" customWidth="1"/>
    <col min="15409" max="15409" width="13.5546875" style="85" customWidth="1"/>
    <col min="15410" max="15410" width="31.6640625" style="85" bestFit="1" customWidth="1"/>
    <col min="15411" max="15411" width="36.44140625" style="85" bestFit="1" customWidth="1"/>
    <col min="15412" max="15412" width="33.5546875" style="85" bestFit="1" customWidth="1"/>
    <col min="15413" max="15413" width="39.33203125" style="85" bestFit="1" customWidth="1"/>
    <col min="15414" max="15414" width="35.6640625" style="85" bestFit="1" customWidth="1"/>
    <col min="15415" max="15415" width="35.88671875" style="85" bestFit="1" customWidth="1"/>
    <col min="15416" max="15416" width="34" style="85" bestFit="1" customWidth="1"/>
    <col min="15417" max="15417" width="12.6640625" style="85" customWidth="1"/>
    <col min="15418" max="15418" width="31.6640625" style="85" bestFit="1" customWidth="1"/>
    <col min="15419" max="15419" width="36.44140625" style="85" bestFit="1" customWidth="1"/>
    <col min="15420" max="15420" width="33.5546875" style="85" bestFit="1" customWidth="1"/>
    <col min="15421" max="15421" width="39.33203125" style="85" bestFit="1" customWidth="1"/>
    <col min="15422" max="15422" width="35.6640625" style="85" bestFit="1" customWidth="1"/>
    <col min="15423" max="15423" width="35.88671875" style="85" bestFit="1" customWidth="1"/>
    <col min="15424" max="15424" width="34" style="85" bestFit="1" customWidth="1"/>
    <col min="15425" max="15425" width="12.6640625" style="85" customWidth="1"/>
    <col min="15426" max="15426" width="31.6640625" style="85" bestFit="1" customWidth="1"/>
    <col min="15427" max="15427" width="36.44140625" style="85" bestFit="1" customWidth="1"/>
    <col min="15428" max="15428" width="33.5546875" style="85" bestFit="1" customWidth="1"/>
    <col min="15429" max="15429" width="39.33203125" style="85" bestFit="1" customWidth="1"/>
    <col min="15430" max="15430" width="35.6640625" style="85" bestFit="1" customWidth="1"/>
    <col min="15431" max="15431" width="35.88671875" style="85" bestFit="1" customWidth="1"/>
    <col min="15432" max="15432" width="34" style="85" bestFit="1" customWidth="1"/>
    <col min="15433" max="15434" width="12.6640625" style="85" customWidth="1"/>
    <col min="15435" max="15435" width="17" style="85" bestFit="1" customWidth="1"/>
    <col min="15436" max="15436" width="16.109375" style="85" bestFit="1" customWidth="1"/>
    <col min="15437" max="15438" width="16.44140625" style="85" bestFit="1" customWidth="1"/>
    <col min="15439" max="15439" width="20" style="85" bestFit="1" customWidth="1"/>
    <col min="15440" max="15440" width="20.109375" style="85" bestFit="1" customWidth="1"/>
    <col min="15441" max="15441" width="18.109375" style="85" bestFit="1" customWidth="1"/>
    <col min="15442" max="15442" width="18.33203125" style="85" bestFit="1" customWidth="1"/>
    <col min="15443" max="15443" width="18.109375" style="85" bestFit="1" customWidth="1"/>
    <col min="15444" max="15444" width="13" style="85" bestFit="1" customWidth="1"/>
    <col min="15445" max="15445" width="15.44140625" style="85" bestFit="1" customWidth="1"/>
    <col min="15446" max="15446" width="15.6640625" style="85" bestFit="1" customWidth="1"/>
    <col min="15447" max="15447" width="19.6640625" style="85" bestFit="1" customWidth="1"/>
    <col min="15448" max="15448" width="16.44140625" style="85" bestFit="1" customWidth="1"/>
    <col min="15449" max="15449" width="17.5546875" style="85" bestFit="1" customWidth="1"/>
    <col min="15450" max="15450" width="15.88671875" style="85" bestFit="1" customWidth="1"/>
    <col min="15451" max="15451" width="17" style="85" bestFit="1" customWidth="1"/>
    <col min="15452" max="15452" width="18.5546875" style="85" bestFit="1" customWidth="1"/>
    <col min="15453" max="15453" width="19.109375" style="85" bestFit="1" customWidth="1"/>
    <col min="15454" max="15454" width="17.44140625" style="85" bestFit="1" customWidth="1"/>
    <col min="15455" max="15455" width="19.44140625" style="85" bestFit="1" customWidth="1"/>
    <col min="15456" max="15456" width="20.109375" style="85" bestFit="1" customWidth="1"/>
    <col min="15457" max="15457" width="20.33203125" style="85" bestFit="1" customWidth="1"/>
    <col min="15458" max="15458" width="20.6640625" style="85" bestFit="1" customWidth="1"/>
    <col min="15459" max="15459" width="19.88671875" style="85" bestFit="1" customWidth="1"/>
    <col min="15460" max="15460" width="17.88671875" style="85" bestFit="1" customWidth="1"/>
    <col min="15461" max="15461" width="13.33203125" style="85" bestFit="1" customWidth="1"/>
    <col min="15462" max="15462" width="19.44140625" style="85" bestFit="1" customWidth="1"/>
    <col min="15463" max="15463" width="15.6640625" style="85" bestFit="1" customWidth="1"/>
    <col min="15464" max="15464" width="18.88671875" style="85" bestFit="1" customWidth="1"/>
    <col min="15465" max="15465" width="18.5546875" style="85" bestFit="1" customWidth="1"/>
    <col min="15466" max="15466" width="14.33203125" style="85" bestFit="1" customWidth="1"/>
    <col min="15467" max="15467" width="15.33203125" style="85" bestFit="1" customWidth="1"/>
    <col min="15468" max="15468" width="16.5546875" style="85" bestFit="1" customWidth="1"/>
    <col min="15469" max="15469" width="14.44140625" style="85" bestFit="1" customWidth="1"/>
    <col min="15470" max="15470" width="15.33203125" style="85" bestFit="1" customWidth="1"/>
    <col min="15471" max="15471" width="16.109375" style="85" bestFit="1" customWidth="1"/>
    <col min="15472" max="15472" width="16" style="85" bestFit="1" customWidth="1"/>
    <col min="15473" max="15473" width="15.33203125" style="85" bestFit="1" customWidth="1"/>
    <col min="15474" max="15474" width="14.109375" style="85" bestFit="1" customWidth="1"/>
    <col min="15475" max="15475" width="18.33203125" style="85" bestFit="1" customWidth="1"/>
    <col min="15476" max="15476" width="14.44140625" style="85" bestFit="1" customWidth="1"/>
    <col min="15477" max="15477" width="14" style="85" bestFit="1" customWidth="1"/>
    <col min="15478" max="15478" width="15.33203125" style="85" bestFit="1" customWidth="1"/>
    <col min="15479" max="15479" width="17.44140625" style="85" bestFit="1" customWidth="1"/>
    <col min="15480" max="15480" width="18.109375" style="85" bestFit="1" customWidth="1"/>
    <col min="15481" max="15481" width="18.33203125" style="85" bestFit="1" customWidth="1"/>
    <col min="15482" max="15482" width="17.6640625" style="85" bestFit="1" customWidth="1"/>
    <col min="15483" max="15483" width="17" style="85" bestFit="1" customWidth="1"/>
    <col min="15484" max="15484" width="15.6640625" style="85" bestFit="1" customWidth="1"/>
    <col min="15485" max="15485" width="12.88671875" style="85" bestFit="1" customWidth="1"/>
    <col min="15486" max="15486" width="14.109375" style="85" bestFit="1" customWidth="1"/>
    <col min="15487" max="15487" width="15.44140625" style="85" bestFit="1" customWidth="1"/>
    <col min="15488" max="15488" width="16.44140625" style="85" bestFit="1" customWidth="1"/>
    <col min="15489" max="15489" width="18.88671875" style="85" bestFit="1" customWidth="1"/>
    <col min="15490" max="15490" width="15" style="85" bestFit="1" customWidth="1"/>
    <col min="15491" max="15491" width="19.44140625" style="85" bestFit="1" customWidth="1"/>
    <col min="15492" max="15492" width="20.109375" style="85" bestFit="1" customWidth="1"/>
    <col min="15493" max="15493" width="17.6640625" style="85" bestFit="1" customWidth="1"/>
    <col min="15494" max="15494" width="13.44140625" style="85" bestFit="1" customWidth="1"/>
    <col min="15495" max="15495" width="15.5546875" style="85" bestFit="1" customWidth="1"/>
    <col min="15496" max="15496" width="16.88671875" style="85" bestFit="1" customWidth="1"/>
    <col min="15497" max="15497" width="15.5546875" style="85" bestFit="1" customWidth="1"/>
    <col min="15498" max="15498" width="16.44140625" style="85" bestFit="1" customWidth="1"/>
    <col min="15499" max="15499" width="18.88671875" style="85" bestFit="1" customWidth="1"/>
    <col min="15500" max="15501" width="13.44140625" style="85" bestFit="1" customWidth="1"/>
    <col min="15502" max="15502" width="16.109375" style="85" bestFit="1" customWidth="1"/>
    <col min="15503" max="15504" width="13.44140625" style="85" bestFit="1" customWidth="1"/>
    <col min="15505" max="15505" width="17.109375" style="85" bestFit="1" customWidth="1"/>
    <col min="15506" max="15506" width="14" style="85" bestFit="1" customWidth="1"/>
    <col min="15507" max="15507" width="17.5546875" style="85" bestFit="1" customWidth="1"/>
    <col min="15508" max="15508" width="14.33203125" style="85" bestFit="1" customWidth="1"/>
    <col min="15509" max="15509" width="17.5546875" style="85" bestFit="1" customWidth="1"/>
    <col min="15510" max="15510" width="17.44140625" style="85" bestFit="1" customWidth="1"/>
    <col min="15511" max="15511" width="19.33203125" style="85" bestFit="1" customWidth="1"/>
    <col min="15512" max="15512" width="14.33203125" style="85" bestFit="1" customWidth="1"/>
    <col min="15513" max="15513" width="18" style="85" bestFit="1" customWidth="1"/>
    <col min="15514" max="15514" width="17.88671875" style="85" bestFit="1" customWidth="1"/>
    <col min="15515" max="15515" width="18.6640625" style="85" bestFit="1" customWidth="1"/>
    <col min="15516" max="15516" width="15.109375" style="85" bestFit="1" customWidth="1"/>
    <col min="15517" max="15517" width="19.5546875" style="85" bestFit="1" customWidth="1"/>
    <col min="15518" max="15518" width="19.109375" style="85" bestFit="1" customWidth="1"/>
    <col min="15519" max="15519" width="19" style="85" bestFit="1" customWidth="1"/>
    <col min="15520" max="15520" width="14.6640625" style="85" bestFit="1" customWidth="1"/>
    <col min="15521" max="15521" width="15" style="85" bestFit="1" customWidth="1"/>
    <col min="15522" max="15522" width="15.6640625" style="85" bestFit="1" customWidth="1"/>
    <col min="15523" max="15523" width="13" style="85" bestFit="1" customWidth="1"/>
    <col min="15524" max="15524" width="17" style="85" bestFit="1" customWidth="1"/>
    <col min="15525" max="15525" width="15.5546875" style="85" bestFit="1" customWidth="1"/>
    <col min="15526" max="15526" width="13" style="85" bestFit="1" customWidth="1"/>
    <col min="15527" max="15527" width="13.44140625" style="85" bestFit="1" customWidth="1"/>
    <col min="15528" max="15528" width="13.33203125" style="85" bestFit="1" customWidth="1"/>
    <col min="15529" max="15529" width="13.44140625" style="85" bestFit="1" customWidth="1"/>
    <col min="15530" max="15530" width="15.5546875" style="85" bestFit="1" customWidth="1"/>
    <col min="15531" max="15531" width="13" style="85" bestFit="1" customWidth="1"/>
    <col min="15532" max="15532" width="13.44140625" style="85" bestFit="1" customWidth="1"/>
    <col min="15533" max="15533" width="13" style="85" bestFit="1" customWidth="1"/>
    <col min="15534" max="15534" width="16.109375" style="85" bestFit="1" customWidth="1"/>
    <col min="15535" max="15535" width="17.44140625" style="85" bestFit="1" customWidth="1"/>
    <col min="15536" max="15536" width="16" style="85" bestFit="1" customWidth="1"/>
    <col min="15537" max="15537" width="13.88671875" style="85" bestFit="1" customWidth="1"/>
    <col min="15538" max="15538" width="16.33203125" style="85" bestFit="1" customWidth="1"/>
    <col min="15539" max="15539" width="14.33203125" style="85" bestFit="1" customWidth="1"/>
    <col min="15540" max="15540" width="17.88671875" style="85" bestFit="1" customWidth="1"/>
    <col min="15541" max="15541" width="15.5546875" style="85" bestFit="1" customWidth="1"/>
    <col min="15542" max="15542" width="18.6640625" style="85" bestFit="1" customWidth="1"/>
    <col min="15543" max="15543" width="16" style="85" bestFit="1" customWidth="1"/>
    <col min="15544" max="15544" width="16.109375" style="85" bestFit="1" customWidth="1"/>
    <col min="15545" max="15545" width="15" style="85" bestFit="1" customWidth="1"/>
    <col min="15546" max="15546" width="18.33203125" style="85" bestFit="1" customWidth="1"/>
    <col min="15547" max="15547" width="16.88671875" style="85" bestFit="1" customWidth="1"/>
    <col min="15548" max="15548" width="14.109375" style="85" bestFit="1" customWidth="1"/>
    <col min="15549" max="15549" width="14.6640625" style="85" bestFit="1" customWidth="1"/>
    <col min="15550" max="15550" width="14.33203125" style="85" bestFit="1" customWidth="1"/>
    <col min="15551" max="15551" width="13.44140625" style="85" bestFit="1" customWidth="1"/>
    <col min="15552" max="15552" width="18" style="85" bestFit="1" customWidth="1"/>
    <col min="15553" max="15553" width="14.5546875" style="85" bestFit="1" customWidth="1"/>
    <col min="15554" max="15554" width="13.44140625" style="85" bestFit="1" customWidth="1"/>
    <col min="15555" max="15555" width="17.44140625" style="85" bestFit="1" customWidth="1"/>
    <col min="15556" max="15556" width="18.109375" style="85" bestFit="1" customWidth="1"/>
    <col min="15557" max="15558" width="13" style="85" bestFit="1" customWidth="1"/>
    <col min="15559" max="15559" width="15.5546875" style="85" bestFit="1" customWidth="1"/>
    <col min="15560" max="15560" width="13" style="85" bestFit="1" customWidth="1"/>
    <col min="15561" max="15561" width="13.44140625" style="85" bestFit="1" customWidth="1"/>
    <col min="15562" max="15562" width="15.109375" style="85" bestFit="1" customWidth="1"/>
    <col min="15563" max="15563" width="13" style="85" bestFit="1" customWidth="1"/>
    <col min="15564" max="15564" width="15.44140625" style="85" bestFit="1" customWidth="1"/>
    <col min="15565" max="15565" width="15" style="85" bestFit="1" customWidth="1"/>
    <col min="15566" max="15566" width="14.33203125" style="85" bestFit="1" customWidth="1"/>
    <col min="15567" max="15569" width="13" style="85" bestFit="1" customWidth="1"/>
    <col min="15570" max="15570" width="15.109375" style="85" bestFit="1" customWidth="1"/>
    <col min="15571" max="15571" width="13" style="85" bestFit="1" customWidth="1"/>
    <col min="15572" max="15572" width="14.5546875" style="85" bestFit="1" customWidth="1"/>
    <col min="15573" max="15573" width="17.33203125" style="85" bestFit="1" customWidth="1"/>
    <col min="15574" max="15574" width="13.88671875" style="85" bestFit="1" customWidth="1"/>
    <col min="15575" max="15575" width="13" style="85" bestFit="1" customWidth="1"/>
    <col min="15576" max="15576" width="15.6640625" style="85" bestFit="1" customWidth="1"/>
    <col min="15577" max="15577" width="13" style="85" bestFit="1" customWidth="1"/>
    <col min="15578" max="15578" width="14.5546875" style="85" bestFit="1" customWidth="1"/>
    <col min="15579" max="15579" width="17.33203125" style="85" bestFit="1" customWidth="1"/>
    <col min="15580" max="15580" width="17.109375" style="85" bestFit="1" customWidth="1"/>
    <col min="15581" max="15581" width="18" style="85" bestFit="1" customWidth="1"/>
    <col min="15582" max="15583" width="14.5546875" style="85" bestFit="1" customWidth="1"/>
    <col min="15584" max="15584" width="13" style="85" bestFit="1" customWidth="1"/>
    <col min="15585" max="15585" width="14.33203125" style="85" bestFit="1" customWidth="1"/>
    <col min="15586" max="15586" width="16.5546875" style="85" bestFit="1" customWidth="1"/>
    <col min="15587" max="15588" width="13" style="85" bestFit="1" customWidth="1"/>
    <col min="15589" max="15589" width="17.88671875" style="85" bestFit="1" customWidth="1"/>
    <col min="15590" max="15590" width="15.6640625" style="85" bestFit="1" customWidth="1"/>
    <col min="15591" max="15591" width="14.109375" style="85" bestFit="1" customWidth="1"/>
    <col min="15592" max="15592" width="15.109375" style="85" bestFit="1" customWidth="1"/>
    <col min="15593" max="15593" width="18.109375" style="85" bestFit="1" customWidth="1"/>
    <col min="15594" max="15594" width="16.88671875" style="85" bestFit="1" customWidth="1"/>
    <col min="15595" max="15595" width="13" style="85" bestFit="1" customWidth="1"/>
    <col min="15596" max="15596" width="17.6640625" style="85" bestFit="1" customWidth="1"/>
    <col min="15597" max="15597" width="12.5546875" style="85" bestFit="1" customWidth="1"/>
    <col min="15598" max="15598" width="18.88671875" style="85" bestFit="1" customWidth="1"/>
    <col min="15599" max="15599" width="19.109375" style="85" bestFit="1" customWidth="1"/>
    <col min="15600" max="15600" width="18.5546875" style="85" bestFit="1" customWidth="1"/>
    <col min="15601" max="15601" width="15.88671875" style="85" bestFit="1" customWidth="1"/>
    <col min="15602" max="15602" width="18.33203125" style="85" bestFit="1" customWidth="1"/>
    <col min="15603" max="15603" width="17" style="85" bestFit="1" customWidth="1"/>
    <col min="15604" max="15604" width="18" style="85" bestFit="1" customWidth="1"/>
    <col min="15605" max="15605" width="13" style="85" bestFit="1" customWidth="1"/>
    <col min="15606" max="15606" width="13.33203125" style="85" bestFit="1" customWidth="1"/>
    <col min="15607" max="15607" width="16" style="85" bestFit="1" customWidth="1"/>
    <col min="15608" max="15609" width="18.33203125" style="85" bestFit="1" customWidth="1"/>
    <col min="15610" max="15610" width="18.5546875" style="85" bestFit="1" customWidth="1"/>
    <col min="15611" max="15611" width="13.44140625" style="85" bestFit="1" customWidth="1"/>
    <col min="15612" max="15612" width="17.44140625" style="85" bestFit="1" customWidth="1"/>
    <col min="15613" max="15613" width="18" style="85" bestFit="1" customWidth="1"/>
    <col min="15614" max="15614" width="19.109375" style="85" bestFit="1" customWidth="1"/>
    <col min="15615" max="15615" width="17.33203125" style="85" bestFit="1" customWidth="1"/>
    <col min="15616" max="15616" width="14.6640625" style="85"/>
    <col min="15617" max="15617" width="2.6640625" style="85" customWidth="1"/>
    <col min="15618" max="15618" width="1.109375" style="85" customWidth="1"/>
    <col min="15619" max="15619" width="24.44140625" style="85" customWidth="1"/>
    <col min="15620" max="15620" width="13.109375" style="85" customWidth="1"/>
    <col min="15621" max="15621" width="7.5546875" style="85" customWidth="1"/>
    <col min="15622" max="15622" width="16.44140625" style="85" customWidth="1"/>
    <col min="15623" max="15623" width="39.33203125" style="85" customWidth="1"/>
    <col min="15624" max="15624" width="19.109375" style="85" customWidth="1"/>
    <col min="15625" max="15625" width="35.109375" style="85" customWidth="1"/>
    <col min="15626" max="15626" width="32.88671875" style="85" customWidth="1"/>
    <col min="15627" max="15627" width="17.44140625" style="85" customWidth="1"/>
    <col min="15628" max="15628" width="11.88671875" style="85" customWidth="1"/>
    <col min="15629" max="15629" width="12" style="85" customWidth="1"/>
    <col min="15630" max="15630" width="17.44140625" style="85" customWidth="1"/>
    <col min="15631" max="15632" width="11.88671875" style="85" customWidth="1"/>
    <col min="15633" max="15633" width="12" style="85" customWidth="1"/>
    <col min="15634" max="15635" width="11.88671875" style="85" customWidth="1"/>
    <col min="15636" max="15636" width="12.5546875" style="85" customWidth="1"/>
    <col min="15637" max="15637" width="11.88671875" style="85" customWidth="1"/>
    <col min="15638" max="15638" width="12.5546875" style="85" customWidth="1"/>
    <col min="15639" max="15640" width="12.6640625" style="85" customWidth="1"/>
    <col min="15641" max="15641" width="31.6640625" style="85" customWidth="1"/>
    <col min="15642" max="15642" width="36.44140625" style="85" customWidth="1"/>
    <col min="15643" max="15643" width="33.5546875" style="85" customWidth="1"/>
    <col min="15644" max="15644" width="39.33203125" style="85" customWidth="1"/>
    <col min="15645" max="15645" width="35.6640625" style="85" customWidth="1"/>
    <col min="15646" max="15646" width="35.88671875" style="85" customWidth="1"/>
    <col min="15647" max="15647" width="34" style="85" customWidth="1"/>
    <col min="15648" max="15648" width="12.6640625" style="85" customWidth="1"/>
    <col min="15649" max="15649" width="31.6640625" style="85" bestFit="1" customWidth="1"/>
    <col min="15650" max="15650" width="36.44140625" style="85" bestFit="1" customWidth="1"/>
    <col min="15651" max="15651" width="33.5546875" style="85" bestFit="1" customWidth="1"/>
    <col min="15652" max="15652" width="39.33203125" style="85" bestFit="1" customWidth="1"/>
    <col min="15653" max="15653" width="35.6640625" style="85" bestFit="1" customWidth="1"/>
    <col min="15654" max="15654" width="35.88671875" style="85" bestFit="1" customWidth="1"/>
    <col min="15655" max="15655" width="34" style="85" bestFit="1" customWidth="1"/>
    <col min="15656" max="15656" width="12.6640625" style="85" customWidth="1"/>
    <col min="15657" max="15657" width="31.6640625" style="85" bestFit="1" customWidth="1"/>
    <col min="15658" max="15658" width="36.44140625" style="85" bestFit="1" customWidth="1"/>
    <col min="15659" max="15659" width="33.5546875" style="85" bestFit="1" customWidth="1"/>
    <col min="15660" max="15660" width="39.33203125" style="85" bestFit="1" customWidth="1"/>
    <col min="15661" max="15661" width="35.6640625" style="85" bestFit="1" customWidth="1"/>
    <col min="15662" max="15662" width="35.88671875" style="85" bestFit="1" customWidth="1"/>
    <col min="15663" max="15663" width="34" style="85" bestFit="1" customWidth="1"/>
    <col min="15664" max="15664" width="12.6640625" style="85" customWidth="1"/>
    <col min="15665" max="15665" width="13.5546875" style="85" customWidth="1"/>
    <col min="15666" max="15666" width="31.6640625" style="85" bestFit="1" customWidth="1"/>
    <col min="15667" max="15667" width="36.44140625" style="85" bestFit="1" customWidth="1"/>
    <col min="15668" max="15668" width="33.5546875" style="85" bestFit="1" customWidth="1"/>
    <col min="15669" max="15669" width="39.33203125" style="85" bestFit="1" customWidth="1"/>
    <col min="15670" max="15670" width="35.6640625" style="85" bestFit="1" customWidth="1"/>
    <col min="15671" max="15671" width="35.88671875" style="85" bestFit="1" customWidth="1"/>
    <col min="15672" max="15672" width="34" style="85" bestFit="1" customWidth="1"/>
    <col min="15673" max="15673" width="12.6640625" style="85" customWidth="1"/>
    <col min="15674" max="15674" width="31.6640625" style="85" bestFit="1" customWidth="1"/>
    <col min="15675" max="15675" width="36.44140625" style="85" bestFit="1" customWidth="1"/>
    <col min="15676" max="15676" width="33.5546875" style="85" bestFit="1" customWidth="1"/>
    <col min="15677" max="15677" width="39.33203125" style="85" bestFit="1" customWidth="1"/>
    <col min="15678" max="15678" width="35.6640625" style="85" bestFit="1" customWidth="1"/>
    <col min="15679" max="15679" width="35.88671875" style="85" bestFit="1" customWidth="1"/>
    <col min="15680" max="15680" width="34" style="85" bestFit="1" customWidth="1"/>
    <col min="15681" max="15681" width="12.6640625" style="85" customWidth="1"/>
    <col min="15682" max="15682" width="31.6640625" style="85" bestFit="1" customWidth="1"/>
    <col min="15683" max="15683" width="36.44140625" style="85" bestFit="1" customWidth="1"/>
    <col min="15684" max="15684" width="33.5546875" style="85" bestFit="1" customWidth="1"/>
    <col min="15685" max="15685" width="39.33203125" style="85" bestFit="1" customWidth="1"/>
    <col min="15686" max="15686" width="35.6640625" style="85" bestFit="1" customWidth="1"/>
    <col min="15687" max="15687" width="35.88671875" style="85" bestFit="1" customWidth="1"/>
    <col min="15688" max="15688" width="34" style="85" bestFit="1" customWidth="1"/>
    <col min="15689" max="15690" width="12.6640625" style="85" customWidth="1"/>
    <col min="15691" max="15691" width="17" style="85" bestFit="1" customWidth="1"/>
    <col min="15692" max="15692" width="16.109375" style="85" bestFit="1" customWidth="1"/>
    <col min="15693" max="15694" width="16.44140625" style="85" bestFit="1" customWidth="1"/>
    <col min="15695" max="15695" width="20" style="85" bestFit="1" customWidth="1"/>
    <col min="15696" max="15696" width="20.109375" style="85" bestFit="1" customWidth="1"/>
    <col min="15697" max="15697" width="18.109375" style="85" bestFit="1" customWidth="1"/>
    <col min="15698" max="15698" width="18.33203125" style="85" bestFit="1" customWidth="1"/>
    <col min="15699" max="15699" width="18.109375" style="85" bestFit="1" customWidth="1"/>
    <col min="15700" max="15700" width="13" style="85" bestFit="1" customWidth="1"/>
    <col min="15701" max="15701" width="15.44140625" style="85" bestFit="1" customWidth="1"/>
    <col min="15702" max="15702" width="15.6640625" style="85" bestFit="1" customWidth="1"/>
    <col min="15703" max="15703" width="19.6640625" style="85" bestFit="1" customWidth="1"/>
    <col min="15704" max="15704" width="16.44140625" style="85" bestFit="1" customWidth="1"/>
    <col min="15705" max="15705" width="17.5546875" style="85" bestFit="1" customWidth="1"/>
    <col min="15706" max="15706" width="15.88671875" style="85" bestFit="1" customWidth="1"/>
    <col min="15707" max="15707" width="17" style="85" bestFit="1" customWidth="1"/>
    <col min="15708" max="15708" width="18.5546875" style="85" bestFit="1" customWidth="1"/>
    <col min="15709" max="15709" width="19.109375" style="85" bestFit="1" customWidth="1"/>
    <col min="15710" max="15710" width="17.44140625" style="85" bestFit="1" customWidth="1"/>
    <col min="15711" max="15711" width="19.44140625" style="85" bestFit="1" customWidth="1"/>
    <col min="15712" max="15712" width="20.109375" style="85" bestFit="1" customWidth="1"/>
    <col min="15713" max="15713" width="20.33203125" style="85" bestFit="1" customWidth="1"/>
    <col min="15714" max="15714" width="20.6640625" style="85" bestFit="1" customWidth="1"/>
    <col min="15715" max="15715" width="19.88671875" style="85" bestFit="1" customWidth="1"/>
    <col min="15716" max="15716" width="17.88671875" style="85" bestFit="1" customWidth="1"/>
    <col min="15717" max="15717" width="13.33203125" style="85" bestFit="1" customWidth="1"/>
    <col min="15718" max="15718" width="19.44140625" style="85" bestFit="1" customWidth="1"/>
    <col min="15719" max="15719" width="15.6640625" style="85" bestFit="1" customWidth="1"/>
    <col min="15720" max="15720" width="18.88671875" style="85" bestFit="1" customWidth="1"/>
    <col min="15721" max="15721" width="18.5546875" style="85" bestFit="1" customWidth="1"/>
    <col min="15722" max="15722" width="14.33203125" style="85" bestFit="1" customWidth="1"/>
    <col min="15723" max="15723" width="15.33203125" style="85" bestFit="1" customWidth="1"/>
    <col min="15724" max="15724" width="16.5546875" style="85" bestFit="1" customWidth="1"/>
    <col min="15725" max="15725" width="14.44140625" style="85" bestFit="1" customWidth="1"/>
    <col min="15726" max="15726" width="15.33203125" style="85" bestFit="1" customWidth="1"/>
    <col min="15727" max="15727" width="16.109375" style="85" bestFit="1" customWidth="1"/>
    <col min="15728" max="15728" width="16" style="85" bestFit="1" customWidth="1"/>
    <col min="15729" max="15729" width="15.33203125" style="85" bestFit="1" customWidth="1"/>
    <col min="15730" max="15730" width="14.109375" style="85" bestFit="1" customWidth="1"/>
    <col min="15731" max="15731" width="18.33203125" style="85" bestFit="1" customWidth="1"/>
    <col min="15732" max="15732" width="14.44140625" style="85" bestFit="1" customWidth="1"/>
    <col min="15733" max="15733" width="14" style="85" bestFit="1" customWidth="1"/>
    <col min="15734" max="15734" width="15.33203125" style="85" bestFit="1" customWidth="1"/>
    <col min="15735" max="15735" width="17.44140625" style="85" bestFit="1" customWidth="1"/>
    <col min="15736" max="15736" width="18.109375" style="85" bestFit="1" customWidth="1"/>
    <col min="15737" max="15737" width="18.33203125" style="85" bestFit="1" customWidth="1"/>
    <col min="15738" max="15738" width="17.6640625" style="85" bestFit="1" customWidth="1"/>
    <col min="15739" max="15739" width="17" style="85" bestFit="1" customWidth="1"/>
    <col min="15740" max="15740" width="15.6640625" style="85" bestFit="1" customWidth="1"/>
    <col min="15741" max="15741" width="12.88671875" style="85" bestFit="1" customWidth="1"/>
    <col min="15742" max="15742" width="14.109375" style="85" bestFit="1" customWidth="1"/>
    <col min="15743" max="15743" width="15.44140625" style="85" bestFit="1" customWidth="1"/>
    <col min="15744" max="15744" width="16.44140625" style="85" bestFit="1" customWidth="1"/>
    <col min="15745" max="15745" width="18.88671875" style="85" bestFit="1" customWidth="1"/>
    <col min="15746" max="15746" width="15" style="85" bestFit="1" customWidth="1"/>
    <col min="15747" max="15747" width="19.44140625" style="85" bestFit="1" customWidth="1"/>
    <col min="15748" max="15748" width="20.109375" style="85" bestFit="1" customWidth="1"/>
    <col min="15749" max="15749" width="17.6640625" style="85" bestFit="1" customWidth="1"/>
    <col min="15750" max="15750" width="13.44140625" style="85" bestFit="1" customWidth="1"/>
    <col min="15751" max="15751" width="15.5546875" style="85" bestFit="1" customWidth="1"/>
    <col min="15752" max="15752" width="16.88671875" style="85" bestFit="1" customWidth="1"/>
    <col min="15753" max="15753" width="15.5546875" style="85" bestFit="1" customWidth="1"/>
    <col min="15754" max="15754" width="16.44140625" style="85" bestFit="1" customWidth="1"/>
    <col min="15755" max="15755" width="18.88671875" style="85" bestFit="1" customWidth="1"/>
    <col min="15756" max="15757" width="13.44140625" style="85" bestFit="1" customWidth="1"/>
    <col min="15758" max="15758" width="16.109375" style="85" bestFit="1" customWidth="1"/>
    <col min="15759" max="15760" width="13.44140625" style="85" bestFit="1" customWidth="1"/>
    <col min="15761" max="15761" width="17.109375" style="85" bestFit="1" customWidth="1"/>
    <col min="15762" max="15762" width="14" style="85" bestFit="1" customWidth="1"/>
    <col min="15763" max="15763" width="17.5546875" style="85" bestFit="1" customWidth="1"/>
    <col min="15764" max="15764" width="14.33203125" style="85" bestFit="1" customWidth="1"/>
    <col min="15765" max="15765" width="17.5546875" style="85" bestFit="1" customWidth="1"/>
    <col min="15766" max="15766" width="17.44140625" style="85" bestFit="1" customWidth="1"/>
    <col min="15767" max="15767" width="19.33203125" style="85" bestFit="1" customWidth="1"/>
    <col min="15768" max="15768" width="14.33203125" style="85" bestFit="1" customWidth="1"/>
    <col min="15769" max="15769" width="18" style="85" bestFit="1" customWidth="1"/>
    <col min="15770" max="15770" width="17.88671875" style="85" bestFit="1" customWidth="1"/>
    <col min="15771" max="15771" width="18.6640625" style="85" bestFit="1" customWidth="1"/>
    <col min="15772" max="15772" width="15.109375" style="85" bestFit="1" customWidth="1"/>
    <col min="15773" max="15773" width="19.5546875" style="85" bestFit="1" customWidth="1"/>
    <col min="15774" max="15774" width="19.109375" style="85" bestFit="1" customWidth="1"/>
    <col min="15775" max="15775" width="19" style="85" bestFit="1" customWidth="1"/>
    <col min="15776" max="15776" width="14.6640625" style="85" bestFit="1" customWidth="1"/>
    <col min="15777" max="15777" width="15" style="85" bestFit="1" customWidth="1"/>
    <col min="15778" max="15778" width="15.6640625" style="85" bestFit="1" customWidth="1"/>
    <col min="15779" max="15779" width="13" style="85" bestFit="1" customWidth="1"/>
    <col min="15780" max="15780" width="17" style="85" bestFit="1" customWidth="1"/>
    <col min="15781" max="15781" width="15.5546875" style="85" bestFit="1" customWidth="1"/>
    <col min="15782" max="15782" width="13" style="85" bestFit="1" customWidth="1"/>
    <col min="15783" max="15783" width="13.44140625" style="85" bestFit="1" customWidth="1"/>
    <col min="15784" max="15784" width="13.33203125" style="85" bestFit="1" customWidth="1"/>
    <col min="15785" max="15785" width="13.44140625" style="85" bestFit="1" customWidth="1"/>
    <col min="15786" max="15786" width="15.5546875" style="85" bestFit="1" customWidth="1"/>
    <col min="15787" max="15787" width="13" style="85" bestFit="1" customWidth="1"/>
    <col min="15788" max="15788" width="13.44140625" style="85" bestFit="1" customWidth="1"/>
    <col min="15789" max="15789" width="13" style="85" bestFit="1" customWidth="1"/>
    <col min="15790" max="15790" width="16.109375" style="85" bestFit="1" customWidth="1"/>
    <col min="15791" max="15791" width="17.44140625" style="85" bestFit="1" customWidth="1"/>
    <col min="15792" max="15792" width="16" style="85" bestFit="1" customWidth="1"/>
    <col min="15793" max="15793" width="13.88671875" style="85" bestFit="1" customWidth="1"/>
    <col min="15794" max="15794" width="16.33203125" style="85" bestFit="1" customWidth="1"/>
    <col min="15795" max="15795" width="14.33203125" style="85" bestFit="1" customWidth="1"/>
    <col min="15796" max="15796" width="17.88671875" style="85" bestFit="1" customWidth="1"/>
    <col min="15797" max="15797" width="15.5546875" style="85" bestFit="1" customWidth="1"/>
    <col min="15798" max="15798" width="18.6640625" style="85" bestFit="1" customWidth="1"/>
    <col min="15799" max="15799" width="16" style="85" bestFit="1" customWidth="1"/>
    <col min="15800" max="15800" width="16.109375" style="85" bestFit="1" customWidth="1"/>
    <col min="15801" max="15801" width="15" style="85" bestFit="1" customWidth="1"/>
    <col min="15802" max="15802" width="18.33203125" style="85" bestFit="1" customWidth="1"/>
    <col min="15803" max="15803" width="16.88671875" style="85" bestFit="1" customWidth="1"/>
    <col min="15804" max="15804" width="14.109375" style="85" bestFit="1" customWidth="1"/>
    <col min="15805" max="15805" width="14.6640625" style="85" bestFit="1" customWidth="1"/>
    <col min="15806" max="15806" width="14.33203125" style="85" bestFit="1" customWidth="1"/>
    <col min="15807" max="15807" width="13.44140625" style="85" bestFit="1" customWidth="1"/>
    <col min="15808" max="15808" width="18" style="85" bestFit="1" customWidth="1"/>
    <col min="15809" max="15809" width="14.5546875" style="85" bestFit="1" customWidth="1"/>
    <col min="15810" max="15810" width="13.44140625" style="85" bestFit="1" customWidth="1"/>
    <col min="15811" max="15811" width="17.44140625" style="85" bestFit="1" customWidth="1"/>
    <col min="15812" max="15812" width="18.109375" style="85" bestFit="1" customWidth="1"/>
    <col min="15813" max="15814" width="13" style="85" bestFit="1" customWidth="1"/>
    <col min="15815" max="15815" width="15.5546875" style="85" bestFit="1" customWidth="1"/>
    <col min="15816" max="15816" width="13" style="85" bestFit="1" customWidth="1"/>
    <col min="15817" max="15817" width="13.44140625" style="85" bestFit="1" customWidth="1"/>
    <col min="15818" max="15818" width="15.109375" style="85" bestFit="1" customWidth="1"/>
    <col min="15819" max="15819" width="13" style="85" bestFit="1" customWidth="1"/>
    <col min="15820" max="15820" width="15.44140625" style="85" bestFit="1" customWidth="1"/>
    <col min="15821" max="15821" width="15" style="85" bestFit="1" customWidth="1"/>
    <col min="15822" max="15822" width="14.33203125" style="85" bestFit="1" customWidth="1"/>
    <col min="15823" max="15825" width="13" style="85" bestFit="1" customWidth="1"/>
    <col min="15826" max="15826" width="15.109375" style="85" bestFit="1" customWidth="1"/>
    <col min="15827" max="15827" width="13" style="85" bestFit="1" customWidth="1"/>
    <col min="15828" max="15828" width="14.5546875" style="85" bestFit="1" customWidth="1"/>
    <col min="15829" max="15829" width="17.33203125" style="85" bestFit="1" customWidth="1"/>
    <col min="15830" max="15830" width="13.88671875" style="85" bestFit="1" customWidth="1"/>
    <col min="15831" max="15831" width="13" style="85" bestFit="1" customWidth="1"/>
    <col min="15832" max="15832" width="15.6640625" style="85" bestFit="1" customWidth="1"/>
    <col min="15833" max="15833" width="13" style="85" bestFit="1" customWidth="1"/>
    <col min="15834" max="15834" width="14.5546875" style="85" bestFit="1" customWidth="1"/>
    <col min="15835" max="15835" width="17.33203125" style="85" bestFit="1" customWidth="1"/>
    <col min="15836" max="15836" width="17.109375" style="85" bestFit="1" customWidth="1"/>
    <col min="15837" max="15837" width="18" style="85" bestFit="1" customWidth="1"/>
    <col min="15838" max="15839" width="14.5546875" style="85" bestFit="1" customWidth="1"/>
    <col min="15840" max="15840" width="13" style="85" bestFit="1" customWidth="1"/>
    <col min="15841" max="15841" width="14.33203125" style="85" bestFit="1" customWidth="1"/>
    <col min="15842" max="15842" width="16.5546875" style="85" bestFit="1" customWidth="1"/>
    <col min="15843" max="15844" width="13" style="85" bestFit="1" customWidth="1"/>
    <col min="15845" max="15845" width="17.88671875" style="85" bestFit="1" customWidth="1"/>
    <col min="15846" max="15846" width="15.6640625" style="85" bestFit="1" customWidth="1"/>
    <col min="15847" max="15847" width="14.109375" style="85" bestFit="1" customWidth="1"/>
    <col min="15848" max="15848" width="15.109375" style="85" bestFit="1" customWidth="1"/>
    <col min="15849" max="15849" width="18.109375" style="85" bestFit="1" customWidth="1"/>
    <col min="15850" max="15850" width="16.88671875" style="85" bestFit="1" customWidth="1"/>
    <col min="15851" max="15851" width="13" style="85" bestFit="1" customWidth="1"/>
    <col min="15852" max="15852" width="17.6640625" style="85" bestFit="1" customWidth="1"/>
    <col min="15853" max="15853" width="12.5546875" style="85" bestFit="1" customWidth="1"/>
    <col min="15854" max="15854" width="18.88671875" style="85" bestFit="1" customWidth="1"/>
    <col min="15855" max="15855" width="19.109375" style="85" bestFit="1" customWidth="1"/>
    <col min="15856" max="15856" width="18.5546875" style="85" bestFit="1" customWidth="1"/>
    <col min="15857" max="15857" width="15.88671875" style="85" bestFit="1" customWidth="1"/>
    <col min="15858" max="15858" width="18.33203125" style="85" bestFit="1" customWidth="1"/>
    <col min="15859" max="15859" width="17" style="85" bestFit="1" customWidth="1"/>
    <col min="15860" max="15860" width="18" style="85" bestFit="1" customWidth="1"/>
    <col min="15861" max="15861" width="13" style="85" bestFit="1" customWidth="1"/>
    <col min="15862" max="15862" width="13.33203125" style="85" bestFit="1" customWidth="1"/>
    <col min="15863" max="15863" width="16" style="85" bestFit="1" customWidth="1"/>
    <col min="15864" max="15865" width="18.33203125" style="85" bestFit="1" customWidth="1"/>
    <col min="15866" max="15866" width="18.5546875" style="85" bestFit="1" customWidth="1"/>
    <col min="15867" max="15867" width="13.44140625" style="85" bestFit="1" customWidth="1"/>
    <col min="15868" max="15868" width="17.44140625" style="85" bestFit="1" customWidth="1"/>
    <col min="15869" max="15869" width="18" style="85" bestFit="1" customWidth="1"/>
    <col min="15870" max="15870" width="19.109375" style="85" bestFit="1" customWidth="1"/>
    <col min="15871" max="15871" width="17.33203125" style="85" bestFit="1" customWidth="1"/>
    <col min="15872" max="15872" width="14.6640625" style="85"/>
    <col min="15873" max="15873" width="2.6640625" style="85" customWidth="1"/>
    <col min="15874" max="15874" width="1.109375" style="85" customWidth="1"/>
    <col min="15875" max="15875" width="24.44140625" style="85" customWidth="1"/>
    <col min="15876" max="15876" width="13.109375" style="85" customWidth="1"/>
    <col min="15877" max="15877" width="7.5546875" style="85" customWidth="1"/>
    <col min="15878" max="15878" width="16.44140625" style="85" customWidth="1"/>
    <col min="15879" max="15879" width="39.33203125" style="85" customWidth="1"/>
    <col min="15880" max="15880" width="19.109375" style="85" customWidth="1"/>
    <col min="15881" max="15881" width="35.109375" style="85" customWidth="1"/>
    <col min="15882" max="15882" width="32.88671875" style="85" customWidth="1"/>
    <col min="15883" max="15883" width="17.44140625" style="85" customWidth="1"/>
    <col min="15884" max="15884" width="11.88671875" style="85" customWidth="1"/>
    <col min="15885" max="15885" width="12" style="85" customWidth="1"/>
    <col min="15886" max="15886" width="17.44140625" style="85" customWidth="1"/>
    <col min="15887" max="15888" width="11.88671875" style="85" customWidth="1"/>
    <col min="15889" max="15889" width="12" style="85" customWidth="1"/>
    <col min="15890" max="15891" width="11.88671875" style="85" customWidth="1"/>
    <col min="15892" max="15892" width="12.5546875" style="85" customWidth="1"/>
    <col min="15893" max="15893" width="11.88671875" style="85" customWidth="1"/>
    <col min="15894" max="15894" width="12.5546875" style="85" customWidth="1"/>
    <col min="15895" max="15896" width="12.6640625" style="85" customWidth="1"/>
    <col min="15897" max="15897" width="31.6640625" style="85" customWidth="1"/>
    <col min="15898" max="15898" width="36.44140625" style="85" customWidth="1"/>
    <col min="15899" max="15899" width="33.5546875" style="85" customWidth="1"/>
    <col min="15900" max="15900" width="39.33203125" style="85" customWidth="1"/>
    <col min="15901" max="15901" width="35.6640625" style="85" customWidth="1"/>
    <col min="15902" max="15902" width="35.88671875" style="85" customWidth="1"/>
    <col min="15903" max="15903" width="34" style="85" customWidth="1"/>
    <col min="15904" max="15904" width="12.6640625" style="85" customWidth="1"/>
    <col min="15905" max="15905" width="31.6640625" style="85" bestFit="1" customWidth="1"/>
    <col min="15906" max="15906" width="36.44140625" style="85" bestFit="1" customWidth="1"/>
    <col min="15907" max="15907" width="33.5546875" style="85" bestFit="1" customWidth="1"/>
    <col min="15908" max="15908" width="39.33203125" style="85" bestFit="1" customWidth="1"/>
    <col min="15909" max="15909" width="35.6640625" style="85" bestFit="1" customWidth="1"/>
    <col min="15910" max="15910" width="35.88671875" style="85" bestFit="1" customWidth="1"/>
    <col min="15911" max="15911" width="34" style="85" bestFit="1" customWidth="1"/>
    <col min="15912" max="15912" width="12.6640625" style="85" customWidth="1"/>
    <col min="15913" max="15913" width="31.6640625" style="85" bestFit="1" customWidth="1"/>
    <col min="15914" max="15914" width="36.44140625" style="85" bestFit="1" customWidth="1"/>
    <col min="15915" max="15915" width="33.5546875" style="85" bestFit="1" customWidth="1"/>
    <col min="15916" max="15916" width="39.33203125" style="85" bestFit="1" customWidth="1"/>
    <col min="15917" max="15917" width="35.6640625" style="85" bestFit="1" customWidth="1"/>
    <col min="15918" max="15918" width="35.88671875" style="85" bestFit="1" customWidth="1"/>
    <col min="15919" max="15919" width="34" style="85" bestFit="1" customWidth="1"/>
    <col min="15920" max="15920" width="12.6640625" style="85" customWidth="1"/>
    <col min="15921" max="15921" width="13.5546875" style="85" customWidth="1"/>
    <col min="15922" max="15922" width="31.6640625" style="85" bestFit="1" customWidth="1"/>
    <col min="15923" max="15923" width="36.44140625" style="85" bestFit="1" customWidth="1"/>
    <col min="15924" max="15924" width="33.5546875" style="85" bestFit="1" customWidth="1"/>
    <col min="15925" max="15925" width="39.33203125" style="85" bestFit="1" customWidth="1"/>
    <col min="15926" max="15926" width="35.6640625" style="85" bestFit="1" customWidth="1"/>
    <col min="15927" max="15927" width="35.88671875" style="85" bestFit="1" customWidth="1"/>
    <col min="15928" max="15928" width="34" style="85" bestFit="1" customWidth="1"/>
    <col min="15929" max="15929" width="12.6640625" style="85" customWidth="1"/>
    <col min="15930" max="15930" width="31.6640625" style="85" bestFit="1" customWidth="1"/>
    <col min="15931" max="15931" width="36.44140625" style="85" bestFit="1" customWidth="1"/>
    <col min="15932" max="15932" width="33.5546875" style="85" bestFit="1" customWidth="1"/>
    <col min="15933" max="15933" width="39.33203125" style="85" bestFit="1" customWidth="1"/>
    <col min="15934" max="15934" width="35.6640625" style="85" bestFit="1" customWidth="1"/>
    <col min="15935" max="15935" width="35.88671875" style="85" bestFit="1" customWidth="1"/>
    <col min="15936" max="15936" width="34" style="85" bestFit="1" customWidth="1"/>
    <col min="15937" max="15937" width="12.6640625" style="85" customWidth="1"/>
    <col min="15938" max="15938" width="31.6640625" style="85" bestFit="1" customWidth="1"/>
    <col min="15939" max="15939" width="36.44140625" style="85" bestFit="1" customWidth="1"/>
    <col min="15940" max="15940" width="33.5546875" style="85" bestFit="1" customWidth="1"/>
    <col min="15941" max="15941" width="39.33203125" style="85" bestFit="1" customWidth="1"/>
    <col min="15942" max="15942" width="35.6640625" style="85" bestFit="1" customWidth="1"/>
    <col min="15943" max="15943" width="35.88671875" style="85" bestFit="1" customWidth="1"/>
    <col min="15944" max="15944" width="34" style="85" bestFit="1" customWidth="1"/>
    <col min="15945" max="15946" width="12.6640625" style="85" customWidth="1"/>
    <col min="15947" max="15947" width="17" style="85" bestFit="1" customWidth="1"/>
    <col min="15948" max="15948" width="16.109375" style="85" bestFit="1" customWidth="1"/>
    <col min="15949" max="15950" width="16.44140625" style="85" bestFit="1" customWidth="1"/>
    <col min="15951" max="15951" width="20" style="85" bestFit="1" customWidth="1"/>
    <col min="15952" max="15952" width="20.109375" style="85" bestFit="1" customWidth="1"/>
    <col min="15953" max="15953" width="18.109375" style="85" bestFit="1" customWidth="1"/>
    <col min="15954" max="15954" width="18.33203125" style="85" bestFit="1" customWidth="1"/>
    <col min="15955" max="15955" width="18.109375" style="85" bestFit="1" customWidth="1"/>
    <col min="15956" max="15956" width="13" style="85" bestFit="1" customWidth="1"/>
    <col min="15957" max="15957" width="15.44140625" style="85" bestFit="1" customWidth="1"/>
    <col min="15958" max="15958" width="15.6640625" style="85" bestFit="1" customWidth="1"/>
    <col min="15959" max="15959" width="19.6640625" style="85" bestFit="1" customWidth="1"/>
    <col min="15960" max="15960" width="16.44140625" style="85" bestFit="1" customWidth="1"/>
    <col min="15961" max="15961" width="17.5546875" style="85" bestFit="1" customWidth="1"/>
    <col min="15962" max="15962" width="15.88671875" style="85" bestFit="1" customWidth="1"/>
    <col min="15963" max="15963" width="17" style="85" bestFit="1" customWidth="1"/>
    <col min="15964" max="15964" width="18.5546875" style="85" bestFit="1" customWidth="1"/>
    <col min="15965" max="15965" width="19.109375" style="85" bestFit="1" customWidth="1"/>
    <col min="15966" max="15966" width="17.44140625" style="85" bestFit="1" customWidth="1"/>
    <col min="15967" max="15967" width="19.44140625" style="85" bestFit="1" customWidth="1"/>
    <col min="15968" max="15968" width="20.109375" style="85" bestFit="1" customWidth="1"/>
    <col min="15969" max="15969" width="20.33203125" style="85" bestFit="1" customWidth="1"/>
    <col min="15970" max="15970" width="20.6640625" style="85" bestFit="1" customWidth="1"/>
    <col min="15971" max="15971" width="19.88671875" style="85" bestFit="1" customWidth="1"/>
    <col min="15972" max="15972" width="17.88671875" style="85" bestFit="1" customWidth="1"/>
    <col min="15973" max="15973" width="13.33203125" style="85" bestFit="1" customWidth="1"/>
    <col min="15974" max="15974" width="19.44140625" style="85" bestFit="1" customWidth="1"/>
    <col min="15975" max="15975" width="15.6640625" style="85" bestFit="1" customWidth="1"/>
    <col min="15976" max="15976" width="18.88671875" style="85" bestFit="1" customWidth="1"/>
    <col min="15977" max="15977" width="18.5546875" style="85" bestFit="1" customWidth="1"/>
    <col min="15978" max="15978" width="14.33203125" style="85" bestFit="1" customWidth="1"/>
    <col min="15979" max="15979" width="15.33203125" style="85" bestFit="1" customWidth="1"/>
    <col min="15980" max="15980" width="16.5546875" style="85" bestFit="1" customWidth="1"/>
    <col min="15981" max="15981" width="14.44140625" style="85" bestFit="1" customWidth="1"/>
    <col min="15982" max="15982" width="15.33203125" style="85" bestFit="1" customWidth="1"/>
    <col min="15983" max="15983" width="16.109375" style="85" bestFit="1" customWidth="1"/>
    <col min="15984" max="15984" width="16" style="85" bestFit="1" customWidth="1"/>
    <col min="15985" max="15985" width="15.33203125" style="85" bestFit="1" customWidth="1"/>
    <col min="15986" max="15986" width="14.109375" style="85" bestFit="1" customWidth="1"/>
    <col min="15987" max="15987" width="18.33203125" style="85" bestFit="1" customWidth="1"/>
    <col min="15988" max="15988" width="14.44140625" style="85" bestFit="1" customWidth="1"/>
    <col min="15989" max="15989" width="14" style="85" bestFit="1" customWidth="1"/>
    <col min="15990" max="15990" width="15.33203125" style="85" bestFit="1" customWidth="1"/>
    <col min="15991" max="15991" width="17.44140625" style="85" bestFit="1" customWidth="1"/>
    <col min="15992" max="15992" width="18.109375" style="85" bestFit="1" customWidth="1"/>
    <col min="15993" max="15993" width="18.33203125" style="85" bestFit="1" customWidth="1"/>
    <col min="15994" max="15994" width="17.6640625" style="85" bestFit="1" customWidth="1"/>
    <col min="15995" max="15995" width="17" style="85" bestFit="1" customWidth="1"/>
    <col min="15996" max="15996" width="15.6640625" style="85" bestFit="1" customWidth="1"/>
    <col min="15997" max="15997" width="12.88671875" style="85" bestFit="1" customWidth="1"/>
    <col min="15998" max="15998" width="14.109375" style="85" bestFit="1" customWidth="1"/>
    <col min="15999" max="15999" width="15.44140625" style="85" bestFit="1" customWidth="1"/>
    <col min="16000" max="16000" width="16.44140625" style="85" bestFit="1" customWidth="1"/>
    <col min="16001" max="16001" width="18.88671875" style="85" bestFit="1" customWidth="1"/>
    <col min="16002" max="16002" width="15" style="85" bestFit="1" customWidth="1"/>
    <col min="16003" max="16003" width="19.44140625" style="85" bestFit="1" customWidth="1"/>
    <col min="16004" max="16004" width="20.109375" style="85" bestFit="1" customWidth="1"/>
    <col min="16005" max="16005" width="17.6640625" style="85" bestFit="1" customWidth="1"/>
    <col min="16006" max="16006" width="13.44140625" style="85" bestFit="1" customWidth="1"/>
    <col min="16007" max="16007" width="15.5546875" style="85" bestFit="1" customWidth="1"/>
    <col min="16008" max="16008" width="16.88671875" style="85" bestFit="1" customWidth="1"/>
    <col min="16009" max="16009" width="15.5546875" style="85" bestFit="1" customWidth="1"/>
    <col min="16010" max="16010" width="16.44140625" style="85" bestFit="1" customWidth="1"/>
    <col min="16011" max="16011" width="18.88671875" style="85" bestFit="1" customWidth="1"/>
    <col min="16012" max="16013" width="13.44140625" style="85" bestFit="1" customWidth="1"/>
    <col min="16014" max="16014" width="16.109375" style="85" bestFit="1" customWidth="1"/>
    <col min="16015" max="16016" width="13.44140625" style="85" bestFit="1" customWidth="1"/>
    <col min="16017" max="16017" width="17.109375" style="85" bestFit="1" customWidth="1"/>
    <col min="16018" max="16018" width="14" style="85" bestFit="1" customWidth="1"/>
    <col min="16019" max="16019" width="17.5546875" style="85" bestFit="1" customWidth="1"/>
    <col min="16020" max="16020" width="14.33203125" style="85" bestFit="1" customWidth="1"/>
    <col min="16021" max="16021" width="17.5546875" style="85" bestFit="1" customWidth="1"/>
    <col min="16022" max="16022" width="17.44140625" style="85" bestFit="1" customWidth="1"/>
    <col min="16023" max="16023" width="19.33203125" style="85" bestFit="1" customWidth="1"/>
    <col min="16024" max="16024" width="14.33203125" style="85" bestFit="1" customWidth="1"/>
    <col min="16025" max="16025" width="18" style="85" bestFit="1" customWidth="1"/>
    <col min="16026" max="16026" width="17.88671875" style="85" bestFit="1" customWidth="1"/>
    <col min="16027" max="16027" width="18.6640625" style="85" bestFit="1" customWidth="1"/>
    <col min="16028" max="16028" width="15.109375" style="85" bestFit="1" customWidth="1"/>
    <col min="16029" max="16029" width="19.5546875" style="85" bestFit="1" customWidth="1"/>
    <col min="16030" max="16030" width="19.109375" style="85" bestFit="1" customWidth="1"/>
    <col min="16031" max="16031" width="19" style="85" bestFit="1" customWidth="1"/>
    <col min="16032" max="16032" width="14.6640625" style="85" bestFit="1" customWidth="1"/>
    <col min="16033" max="16033" width="15" style="85" bestFit="1" customWidth="1"/>
    <col min="16034" max="16034" width="15.6640625" style="85" bestFit="1" customWidth="1"/>
    <col min="16035" max="16035" width="13" style="85" bestFit="1" customWidth="1"/>
    <col min="16036" max="16036" width="17" style="85" bestFit="1" customWidth="1"/>
    <col min="16037" max="16037" width="15.5546875" style="85" bestFit="1" customWidth="1"/>
    <col min="16038" max="16038" width="13" style="85" bestFit="1" customWidth="1"/>
    <col min="16039" max="16039" width="13.44140625" style="85" bestFit="1" customWidth="1"/>
    <col min="16040" max="16040" width="13.33203125" style="85" bestFit="1" customWidth="1"/>
    <col min="16041" max="16041" width="13.44140625" style="85" bestFit="1" customWidth="1"/>
    <col min="16042" max="16042" width="15.5546875" style="85" bestFit="1" customWidth="1"/>
    <col min="16043" max="16043" width="13" style="85" bestFit="1" customWidth="1"/>
    <col min="16044" max="16044" width="13.44140625" style="85" bestFit="1" customWidth="1"/>
    <col min="16045" max="16045" width="13" style="85" bestFit="1" customWidth="1"/>
    <col min="16046" max="16046" width="16.109375" style="85" bestFit="1" customWidth="1"/>
    <col min="16047" max="16047" width="17.44140625" style="85" bestFit="1" customWidth="1"/>
    <col min="16048" max="16048" width="16" style="85" bestFit="1" customWidth="1"/>
    <col min="16049" max="16049" width="13.88671875" style="85" bestFit="1" customWidth="1"/>
    <col min="16050" max="16050" width="16.33203125" style="85" bestFit="1" customWidth="1"/>
    <col min="16051" max="16051" width="14.33203125" style="85" bestFit="1" customWidth="1"/>
    <col min="16052" max="16052" width="17.88671875" style="85" bestFit="1" customWidth="1"/>
    <col min="16053" max="16053" width="15.5546875" style="85" bestFit="1" customWidth="1"/>
    <col min="16054" max="16054" width="18.6640625" style="85" bestFit="1" customWidth="1"/>
    <col min="16055" max="16055" width="16" style="85" bestFit="1" customWidth="1"/>
    <col min="16056" max="16056" width="16.109375" style="85" bestFit="1" customWidth="1"/>
    <col min="16057" max="16057" width="15" style="85" bestFit="1" customWidth="1"/>
    <col min="16058" max="16058" width="18.33203125" style="85" bestFit="1" customWidth="1"/>
    <col min="16059" max="16059" width="16.88671875" style="85" bestFit="1" customWidth="1"/>
    <col min="16060" max="16060" width="14.109375" style="85" bestFit="1" customWidth="1"/>
    <col min="16061" max="16061" width="14.6640625" style="85" bestFit="1" customWidth="1"/>
    <col min="16062" max="16062" width="14.33203125" style="85" bestFit="1" customWidth="1"/>
    <col min="16063" max="16063" width="13.44140625" style="85" bestFit="1" customWidth="1"/>
    <col min="16064" max="16064" width="18" style="85" bestFit="1" customWidth="1"/>
    <col min="16065" max="16065" width="14.5546875" style="85" bestFit="1" customWidth="1"/>
    <col min="16066" max="16066" width="13.44140625" style="85" bestFit="1" customWidth="1"/>
    <col min="16067" max="16067" width="17.44140625" style="85" bestFit="1" customWidth="1"/>
    <col min="16068" max="16068" width="18.109375" style="85" bestFit="1" customWidth="1"/>
    <col min="16069" max="16070" width="13" style="85" bestFit="1" customWidth="1"/>
    <col min="16071" max="16071" width="15.5546875" style="85" bestFit="1" customWidth="1"/>
    <col min="16072" max="16072" width="13" style="85" bestFit="1" customWidth="1"/>
    <col min="16073" max="16073" width="13.44140625" style="85" bestFit="1" customWidth="1"/>
    <col min="16074" max="16074" width="15.109375" style="85" bestFit="1" customWidth="1"/>
    <col min="16075" max="16075" width="13" style="85" bestFit="1" customWidth="1"/>
    <col min="16076" max="16076" width="15.44140625" style="85" bestFit="1" customWidth="1"/>
    <col min="16077" max="16077" width="15" style="85" bestFit="1" customWidth="1"/>
    <col min="16078" max="16078" width="14.33203125" style="85" bestFit="1" customWidth="1"/>
    <col min="16079" max="16081" width="13" style="85" bestFit="1" customWidth="1"/>
    <col min="16082" max="16082" width="15.109375" style="85" bestFit="1" customWidth="1"/>
    <col min="16083" max="16083" width="13" style="85" bestFit="1" customWidth="1"/>
    <col min="16084" max="16084" width="14.5546875" style="85" bestFit="1" customWidth="1"/>
    <col min="16085" max="16085" width="17.33203125" style="85" bestFit="1" customWidth="1"/>
    <col min="16086" max="16086" width="13.88671875" style="85" bestFit="1" customWidth="1"/>
    <col min="16087" max="16087" width="13" style="85" bestFit="1" customWidth="1"/>
    <col min="16088" max="16088" width="15.6640625" style="85" bestFit="1" customWidth="1"/>
    <col min="16089" max="16089" width="13" style="85" bestFit="1" customWidth="1"/>
    <col min="16090" max="16090" width="14.5546875" style="85" bestFit="1" customWidth="1"/>
    <col min="16091" max="16091" width="17.33203125" style="85" bestFit="1" customWidth="1"/>
    <col min="16092" max="16092" width="17.109375" style="85" bestFit="1" customWidth="1"/>
    <col min="16093" max="16093" width="18" style="85" bestFit="1" customWidth="1"/>
    <col min="16094" max="16095" width="14.5546875" style="85" bestFit="1" customWidth="1"/>
    <col min="16096" max="16096" width="13" style="85" bestFit="1" customWidth="1"/>
    <col min="16097" max="16097" width="14.33203125" style="85" bestFit="1" customWidth="1"/>
    <col min="16098" max="16098" width="16.5546875" style="85" bestFit="1" customWidth="1"/>
    <col min="16099" max="16100" width="13" style="85" bestFit="1" customWidth="1"/>
    <col min="16101" max="16101" width="17.88671875" style="85" bestFit="1" customWidth="1"/>
    <col min="16102" max="16102" width="15.6640625" style="85" bestFit="1" customWidth="1"/>
    <col min="16103" max="16103" width="14.109375" style="85" bestFit="1" customWidth="1"/>
    <col min="16104" max="16104" width="15.109375" style="85" bestFit="1" customWidth="1"/>
    <col min="16105" max="16105" width="18.109375" style="85" bestFit="1" customWidth="1"/>
    <col min="16106" max="16106" width="16.88671875" style="85" bestFit="1" customWidth="1"/>
    <col min="16107" max="16107" width="13" style="85" bestFit="1" customWidth="1"/>
    <col min="16108" max="16108" width="17.6640625" style="85" bestFit="1" customWidth="1"/>
    <col min="16109" max="16109" width="12.5546875" style="85" bestFit="1" customWidth="1"/>
    <col min="16110" max="16110" width="18.88671875" style="85" bestFit="1" customWidth="1"/>
    <col min="16111" max="16111" width="19.109375" style="85" bestFit="1" customWidth="1"/>
    <col min="16112" max="16112" width="18.5546875" style="85" bestFit="1" customWidth="1"/>
    <col min="16113" max="16113" width="15.88671875" style="85" bestFit="1" customWidth="1"/>
    <col min="16114" max="16114" width="18.33203125" style="85" bestFit="1" customWidth="1"/>
    <col min="16115" max="16115" width="17" style="85" bestFit="1" customWidth="1"/>
    <col min="16116" max="16116" width="18" style="85" bestFit="1" customWidth="1"/>
    <col min="16117" max="16117" width="13" style="85" bestFit="1" customWidth="1"/>
    <col min="16118" max="16118" width="13.33203125" style="85" bestFit="1" customWidth="1"/>
    <col min="16119" max="16119" width="16" style="85" bestFit="1" customWidth="1"/>
    <col min="16120" max="16121" width="18.33203125" style="85" bestFit="1" customWidth="1"/>
    <col min="16122" max="16122" width="18.5546875" style="85" bestFit="1" customWidth="1"/>
    <col min="16123" max="16123" width="13.44140625" style="85" bestFit="1" customWidth="1"/>
    <col min="16124" max="16124" width="17.44140625" style="85" bestFit="1" customWidth="1"/>
    <col min="16125" max="16125" width="18" style="85" bestFit="1" customWidth="1"/>
    <col min="16126" max="16126" width="19.109375" style="85" bestFit="1" customWidth="1"/>
    <col min="16127" max="16127" width="17.33203125" style="85" bestFit="1" customWidth="1"/>
    <col min="16128" max="16128" width="14.6640625" style="85"/>
    <col min="16129" max="16129" width="2.6640625" style="85" customWidth="1"/>
    <col min="16130" max="16130" width="1.109375" style="85" customWidth="1"/>
    <col min="16131" max="16131" width="24.44140625" style="85" customWidth="1"/>
    <col min="16132" max="16132" width="13.109375" style="85" customWidth="1"/>
    <col min="16133" max="16133" width="7.5546875" style="85" customWidth="1"/>
    <col min="16134" max="16134" width="16.44140625" style="85" customWidth="1"/>
    <col min="16135" max="16135" width="39.33203125" style="85" customWidth="1"/>
    <col min="16136" max="16136" width="19.109375" style="85" customWidth="1"/>
    <col min="16137" max="16137" width="35.109375" style="85" customWidth="1"/>
    <col min="16138" max="16138" width="32.88671875" style="85" customWidth="1"/>
    <col min="16139" max="16139" width="17.44140625" style="85" customWidth="1"/>
    <col min="16140" max="16140" width="11.88671875" style="85" customWidth="1"/>
    <col min="16141" max="16141" width="12" style="85" customWidth="1"/>
    <col min="16142" max="16142" width="17.44140625" style="85" customWidth="1"/>
    <col min="16143" max="16144" width="11.88671875" style="85" customWidth="1"/>
    <col min="16145" max="16145" width="12" style="85" customWidth="1"/>
    <col min="16146" max="16147" width="11.88671875" style="85" customWidth="1"/>
    <col min="16148" max="16148" width="12.5546875" style="85" customWidth="1"/>
    <col min="16149" max="16149" width="11.88671875" style="85" customWidth="1"/>
    <col min="16150" max="16150" width="12.5546875" style="85" customWidth="1"/>
    <col min="16151" max="16152" width="12.6640625" style="85" customWidth="1"/>
    <col min="16153" max="16153" width="31.6640625" style="85" customWidth="1"/>
    <col min="16154" max="16154" width="36.44140625" style="85" customWidth="1"/>
    <col min="16155" max="16155" width="33.5546875" style="85" customWidth="1"/>
    <col min="16156" max="16156" width="39.33203125" style="85" customWidth="1"/>
    <col min="16157" max="16157" width="35.6640625" style="85" customWidth="1"/>
    <col min="16158" max="16158" width="35.88671875" style="85" customWidth="1"/>
    <col min="16159" max="16159" width="34" style="85" customWidth="1"/>
    <col min="16160" max="16160" width="12.6640625" style="85" customWidth="1"/>
    <col min="16161" max="16161" width="31.6640625" style="85" bestFit="1" customWidth="1"/>
    <col min="16162" max="16162" width="36.44140625" style="85" bestFit="1" customWidth="1"/>
    <col min="16163" max="16163" width="33.5546875" style="85" bestFit="1" customWidth="1"/>
    <col min="16164" max="16164" width="39.33203125" style="85" bestFit="1" customWidth="1"/>
    <col min="16165" max="16165" width="35.6640625" style="85" bestFit="1" customWidth="1"/>
    <col min="16166" max="16166" width="35.88671875" style="85" bestFit="1" customWidth="1"/>
    <col min="16167" max="16167" width="34" style="85" bestFit="1" customWidth="1"/>
    <col min="16168" max="16168" width="12.6640625" style="85" customWidth="1"/>
    <col min="16169" max="16169" width="31.6640625" style="85" bestFit="1" customWidth="1"/>
    <col min="16170" max="16170" width="36.44140625" style="85" bestFit="1" customWidth="1"/>
    <col min="16171" max="16171" width="33.5546875" style="85" bestFit="1" customWidth="1"/>
    <col min="16172" max="16172" width="39.33203125" style="85" bestFit="1" customWidth="1"/>
    <col min="16173" max="16173" width="35.6640625" style="85" bestFit="1" customWidth="1"/>
    <col min="16174" max="16174" width="35.88671875" style="85" bestFit="1" customWidth="1"/>
    <col min="16175" max="16175" width="34" style="85" bestFit="1" customWidth="1"/>
    <col min="16176" max="16176" width="12.6640625" style="85" customWidth="1"/>
    <col min="16177" max="16177" width="13.5546875" style="85" customWidth="1"/>
    <col min="16178" max="16178" width="31.6640625" style="85" bestFit="1" customWidth="1"/>
    <col min="16179" max="16179" width="36.44140625" style="85" bestFit="1" customWidth="1"/>
    <col min="16180" max="16180" width="33.5546875" style="85" bestFit="1" customWidth="1"/>
    <col min="16181" max="16181" width="39.33203125" style="85" bestFit="1" customWidth="1"/>
    <col min="16182" max="16182" width="35.6640625" style="85" bestFit="1" customWidth="1"/>
    <col min="16183" max="16183" width="35.88671875" style="85" bestFit="1" customWidth="1"/>
    <col min="16184" max="16184" width="34" style="85" bestFit="1" customWidth="1"/>
    <col min="16185" max="16185" width="12.6640625" style="85" customWidth="1"/>
    <col min="16186" max="16186" width="31.6640625" style="85" bestFit="1" customWidth="1"/>
    <col min="16187" max="16187" width="36.44140625" style="85" bestFit="1" customWidth="1"/>
    <col min="16188" max="16188" width="33.5546875" style="85" bestFit="1" customWidth="1"/>
    <col min="16189" max="16189" width="39.33203125" style="85" bestFit="1" customWidth="1"/>
    <col min="16190" max="16190" width="35.6640625" style="85" bestFit="1" customWidth="1"/>
    <col min="16191" max="16191" width="35.88671875" style="85" bestFit="1" customWidth="1"/>
    <col min="16192" max="16192" width="34" style="85" bestFit="1" customWidth="1"/>
    <col min="16193" max="16193" width="12.6640625" style="85" customWidth="1"/>
    <col min="16194" max="16194" width="31.6640625" style="85" bestFit="1" customWidth="1"/>
    <col min="16195" max="16195" width="36.44140625" style="85" bestFit="1" customWidth="1"/>
    <col min="16196" max="16196" width="33.5546875" style="85" bestFit="1" customWidth="1"/>
    <col min="16197" max="16197" width="39.33203125" style="85" bestFit="1" customWidth="1"/>
    <col min="16198" max="16198" width="35.6640625" style="85" bestFit="1" customWidth="1"/>
    <col min="16199" max="16199" width="35.88671875" style="85" bestFit="1" customWidth="1"/>
    <col min="16200" max="16200" width="34" style="85" bestFit="1" customWidth="1"/>
    <col min="16201" max="16202" width="12.6640625" style="85" customWidth="1"/>
    <col min="16203" max="16203" width="17" style="85" bestFit="1" customWidth="1"/>
    <col min="16204" max="16204" width="16.109375" style="85" bestFit="1" customWidth="1"/>
    <col min="16205" max="16206" width="16.44140625" style="85" bestFit="1" customWidth="1"/>
    <col min="16207" max="16207" width="20" style="85" bestFit="1" customWidth="1"/>
    <col min="16208" max="16208" width="20.109375" style="85" bestFit="1" customWidth="1"/>
    <col min="16209" max="16209" width="18.109375" style="85" bestFit="1" customWidth="1"/>
    <col min="16210" max="16210" width="18.33203125" style="85" bestFit="1" customWidth="1"/>
    <col min="16211" max="16211" width="18.109375" style="85" bestFit="1" customWidth="1"/>
    <col min="16212" max="16212" width="13" style="85" bestFit="1" customWidth="1"/>
    <col min="16213" max="16213" width="15.44140625" style="85" bestFit="1" customWidth="1"/>
    <col min="16214" max="16214" width="15.6640625" style="85" bestFit="1" customWidth="1"/>
    <col min="16215" max="16215" width="19.6640625" style="85" bestFit="1" customWidth="1"/>
    <col min="16216" max="16216" width="16.44140625" style="85" bestFit="1" customWidth="1"/>
    <col min="16217" max="16217" width="17.5546875" style="85" bestFit="1" customWidth="1"/>
    <col min="16218" max="16218" width="15.88671875" style="85" bestFit="1" customWidth="1"/>
    <col min="16219" max="16219" width="17" style="85" bestFit="1" customWidth="1"/>
    <col min="16220" max="16220" width="18.5546875" style="85" bestFit="1" customWidth="1"/>
    <col min="16221" max="16221" width="19.109375" style="85" bestFit="1" customWidth="1"/>
    <col min="16222" max="16222" width="17.44140625" style="85" bestFit="1" customWidth="1"/>
    <col min="16223" max="16223" width="19.44140625" style="85" bestFit="1" customWidth="1"/>
    <col min="16224" max="16224" width="20.109375" style="85" bestFit="1" customWidth="1"/>
    <col min="16225" max="16225" width="20.33203125" style="85" bestFit="1" customWidth="1"/>
    <col min="16226" max="16226" width="20.6640625" style="85" bestFit="1" customWidth="1"/>
    <col min="16227" max="16227" width="19.88671875" style="85" bestFit="1" customWidth="1"/>
    <col min="16228" max="16228" width="17.88671875" style="85" bestFit="1" customWidth="1"/>
    <col min="16229" max="16229" width="13.33203125" style="85" bestFit="1" customWidth="1"/>
    <col min="16230" max="16230" width="19.44140625" style="85" bestFit="1" customWidth="1"/>
    <col min="16231" max="16231" width="15.6640625" style="85" bestFit="1" customWidth="1"/>
    <col min="16232" max="16232" width="18.88671875" style="85" bestFit="1" customWidth="1"/>
    <col min="16233" max="16233" width="18.5546875" style="85" bestFit="1" customWidth="1"/>
    <col min="16234" max="16234" width="14.33203125" style="85" bestFit="1" customWidth="1"/>
    <col min="16235" max="16235" width="15.33203125" style="85" bestFit="1" customWidth="1"/>
    <col min="16236" max="16236" width="16.5546875" style="85" bestFit="1" customWidth="1"/>
    <col min="16237" max="16237" width="14.44140625" style="85" bestFit="1" customWidth="1"/>
    <col min="16238" max="16238" width="15.33203125" style="85" bestFit="1" customWidth="1"/>
    <col min="16239" max="16239" width="16.109375" style="85" bestFit="1" customWidth="1"/>
    <col min="16240" max="16240" width="16" style="85" bestFit="1" customWidth="1"/>
    <col min="16241" max="16241" width="15.33203125" style="85" bestFit="1" customWidth="1"/>
    <col min="16242" max="16242" width="14.109375" style="85" bestFit="1" customWidth="1"/>
    <col min="16243" max="16243" width="18.33203125" style="85" bestFit="1" customWidth="1"/>
    <col min="16244" max="16244" width="14.44140625" style="85" bestFit="1" customWidth="1"/>
    <col min="16245" max="16245" width="14" style="85" bestFit="1" customWidth="1"/>
    <col min="16246" max="16246" width="15.33203125" style="85" bestFit="1" customWidth="1"/>
    <col min="16247" max="16247" width="17.44140625" style="85" bestFit="1" customWidth="1"/>
    <col min="16248" max="16248" width="18.109375" style="85" bestFit="1" customWidth="1"/>
    <col min="16249" max="16249" width="18.33203125" style="85" bestFit="1" customWidth="1"/>
    <col min="16250" max="16250" width="17.6640625" style="85" bestFit="1" customWidth="1"/>
    <col min="16251" max="16251" width="17" style="85" bestFit="1" customWidth="1"/>
    <col min="16252" max="16252" width="15.6640625" style="85" bestFit="1" customWidth="1"/>
    <col min="16253" max="16253" width="12.88671875" style="85" bestFit="1" customWidth="1"/>
    <col min="16254" max="16254" width="14.109375" style="85" bestFit="1" customWidth="1"/>
    <col min="16255" max="16255" width="15.44140625" style="85" bestFit="1" customWidth="1"/>
    <col min="16256" max="16256" width="16.44140625" style="85" bestFit="1" customWidth="1"/>
    <col min="16257" max="16257" width="18.88671875" style="85" bestFit="1" customWidth="1"/>
    <col min="16258" max="16258" width="15" style="85" bestFit="1" customWidth="1"/>
    <col min="16259" max="16259" width="19.44140625" style="85" bestFit="1" customWidth="1"/>
    <col min="16260" max="16260" width="20.109375" style="85" bestFit="1" customWidth="1"/>
    <col min="16261" max="16261" width="17.6640625" style="85" bestFit="1" customWidth="1"/>
    <col min="16262" max="16262" width="13.44140625" style="85" bestFit="1" customWidth="1"/>
    <col min="16263" max="16263" width="15.5546875" style="85" bestFit="1" customWidth="1"/>
    <col min="16264" max="16264" width="16.88671875" style="85" bestFit="1" customWidth="1"/>
    <col min="16265" max="16265" width="15.5546875" style="85" bestFit="1" customWidth="1"/>
    <col min="16266" max="16266" width="16.44140625" style="85" bestFit="1" customWidth="1"/>
    <col min="16267" max="16267" width="18.88671875" style="85" bestFit="1" customWidth="1"/>
    <col min="16268" max="16269" width="13.44140625" style="85" bestFit="1" customWidth="1"/>
    <col min="16270" max="16270" width="16.109375" style="85" bestFit="1" customWidth="1"/>
    <col min="16271" max="16272" width="13.44140625" style="85" bestFit="1" customWidth="1"/>
    <col min="16273" max="16273" width="17.109375" style="85" bestFit="1" customWidth="1"/>
    <col min="16274" max="16274" width="14" style="85" bestFit="1" customWidth="1"/>
    <col min="16275" max="16275" width="17.5546875" style="85" bestFit="1" customWidth="1"/>
    <col min="16276" max="16276" width="14.33203125" style="85" bestFit="1" customWidth="1"/>
    <col min="16277" max="16277" width="17.5546875" style="85" bestFit="1" customWidth="1"/>
    <col min="16278" max="16278" width="17.44140625" style="85" bestFit="1" customWidth="1"/>
    <col min="16279" max="16279" width="19.33203125" style="85" bestFit="1" customWidth="1"/>
    <col min="16280" max="16280" width="14.33203125" style="85" bestFit="1" customWidth="1"/>
    <col min="16281" max="16281" width="18" style="85" bestFit="1" customWidth="1"/>
    <col min="16282" max="16282" width="17.88671875" style="85" bestFit="1" customWidth="1"/>
    <col min="16283" max="16283" width="18.6640625" style="85" bestFit="1" customWidth="1"/>
    <col min="16284" max="16284" width="15.109375" style="85" bestFit="1" customWidth="1"/>
    <col min="16285" max="16285" width="19.5546875" style="85" bestFit="1" customWidth="1"/>
    <col min="16286" max="16286" width="19.109375" style="85" bestFit="1" customWidth="1"/>
    <col min="16287" max="16287" width="19" style="85" bestFit="1" customWidth="1"/>
    <col min="16288" max="16288" width="14.6640625" style="85" bestFit="1" customWidth="1"/>
    <col min="16289" max="16289" width="15" style="85" bestFit="1" customWidth="1"/>
    <col min="16290" max="16290" width="15.6640625" style="85" bestFit="1" customWidth="1"/>
    <col min="16291" max="16291" width="13" style="85" bestFit="1" customWidth="1"/>
    <col min="16292" max="16292" width="17" style="85" bestFit="1" customWidth="1"/>
    <col min="16293" max="16293" width="15.5546875" style="85" bestFit="1" customWidth="1"/>
    <col min="16294" max="16294" width="13" style="85" bestFit="1" customWidth="1"/>
    <col min="16295" max="16295" width="13.44140625" style="85" bestFit="1" customWidth="1"/>
    <col min="16296" max="16296" width="13.33203125" style="85" bestFit="1" customWidth="1"/>
    <col min="16297" max="16297" width="13.44140625" style="85" bestFit="1" customWidth="1"/>
    <col min="16298" max="16298" width="15.5546875" style="85" bestFit="1" customWidth="1"/>
    <col min="16299" max="16299" width="13" style="85" bestFit="1" customWidth="1"/>
    <col min="16300" max="16300" width="13.44140625" style="85" bestFit="1" customWidth="1"/>
    <col min="16301" max="16301" width="13" style="85" bestFit="1" customWidth="1"/>
    <col min="16302" max="16302" width="16.109375" style="85" bestFit="1" customWidth="1"/>
    <col min="16303" max="16303" width="17.44140625" style="85" bestFit="1" customWidth="1"/>
    <col min="16304" max="16304" width="16" style="85" bestFit="1" customWidth="1"/>
    <col min="16305" max="16305" width="13.88671875" style="85" bestFit="1" customWidth="1"/>
    <col min="16306" max="16306" width="16.33203125" style="85" bestFit="1" customWidth="1"/>
    <col min="16307" max="16307" width="14.33203125" style="85" bestFit="1" customWidth="1"/>
    <col min="16308" max="16308" width="17.88671875" style="85" bestFit="1" customWidth="1"/>
    <col min="16309" max="16309" width="15.5546875" style="85" bestFit="1" customWidth="1"/>
    <col min="16310" max="16310" width="18.6640625" style="85" bestFit="1" customWidth="1"/>
    <col min="16311" max="16311" width="16" style="85" bestFit="1" customWidth="1"/>
    <col min="16312" max="16312" width="16.109375" style="85" bestFit="1" customWidth="1"/>
    <col min="16313" max="16313" width="15" style="85" bestFit="1" customWidth="1"/>
    <col min="16314" max="16314" width="18.33203125" style="85" bestFit="1" customWidth="1"/>
    <col min="16315" max="16315" width="16.88671875" style="85" bestFit="1" customWidth="1"/>
    <col min="16316" max="16316" width="14.109375" style="85" bestFit="1" customWidth="1"/>
    <col min="16317" max="16317" width="14.6640625" style="85" bestFit="1" customWidth="1"/>
    <col min="16318" max="16318" width="14.33203125" style="85" bestFit="1" customWidth="1"/>
    <col min="16319" max="16319" width="13.44140625" style="85" bestFit="1" customWidth="1"/>
    <col min="16320" max="16320" width="18" style="85" bestFit="1" customWidth="1"/>
    <col min="16321" max="16321" width="14.5546875" style="85" bestFit="1" customWidth="1"/>
    <col min="16322" max="16322" width="13.44140625" style="85" bestFit="1" customWidth="1"/>
    <col min="16323" max="16323" width="17.44140625" style="85" bestFit="1" customWidth="1"/>
    <col min="16324" max="16324" width="18.109375" style="85" bestFit="1" customWidth="1"/>
    <col min="16325" max="16326" width="13" style="85" bestFit="1" customWidth="1"/>
    <col min="16327" max="16327" width="15.5546875" style="85" bestFit="1" customWidth="1"/>
    <col min="16328" max="16328" width="13" style="85" bestFit="1" customWidth="1"/>
    <col min="16329" max="16329" width="13.44140625" style="85" bestFit="1" customWidth="1"/>
    <col min="16330" max="16330" width="15.109375" style="85" bestFit="1" customWidth="1"/>
    <col min="16331" max="16331" width="13" style="85" bestFit="1" customWidth="1"/>
    <col min="16332" max="16332" width="15.44140625" style="85" bestFit="1" customWidth="1"/>
    <col min="16333" max="16333" width="15" style="85" bestFit="1" customWidth="1"/>
    <col min="16334" max="16334" width="14.33203125" style="85" bestFit="1" customWidth="1"/>
    <col min="16335" max="16337" width="13" style="85" bestFit="1" customWidth="1"/>
    <col min="16338" max="16338" width="15.109375" style="85" bestFit="1" customWidth="1"/>
    <col min="16339" max="16339" width="13" style="85" bestFit="1" customWidth="1"/>
    <col min="16340" max="16340" width="14.5546875" style="85" bestFit="1" customWidth="1"/>
    <col min="16341" max="16341" width="17.33203125" style="85" bestFit="1" customWidth="1"/>
    <col min="16342" max="16342" width="13.88671875" style="85" bestFit="1" customWidth="1"/>
    <col min="16343" max="16343" width="13" style="85" bestFit="1" customWidth="1"/>
    <col min="16344" max="16344" width="15.6640625" style="85" bestFit="1" customWidth="1"/>
    <col min="16345" max="16345" width="13" style="85" bestFit="1" customWidth="1"/>
    <col min="16346" max="16346" width="14.5546875" style="85" bestFit="1" customWidth="1"/>
    <col min="16347" max="16347" width="17.33203125" style="85" bestFit="1" customWidth="1"/>
    <col min="16348" max="16348" width="17.109375" style="85" bestFit="1" customWidth="1"/>
    <col min="16349" max="16349" width="18" style="85" bestFit="1" customWidth="1"/>
    <col min="16350" max="16351" width="14.5546875" style="85" bestFit="1" customWidth="1"/>
    <col min="16352" max="16352" width="13" style="85" bestFit="1" customWidth="1"/>
    <col min="16353" max="16353" width="14.33203125" style="85" bestFit="1" customWidth="1"/>
    <col min="16354" max="16354" width="16.5546875" style="85" bestFit="1" customWidth="1"/>
    <col min="16355" max="16356" width="13" style="85" bestFit="1" customWidth="1"/>
    <col min="16357" max="16357" width="17.88671875" style="85" bestFit="1" customWidth="1"/>
    <col min="16358" max="16358" width="15.6640625" style="85" bestFit="1" customWidth="1"/>
    <col min="16359" max="16359" width="14.109375" style="85" bestFit="1" customWidth="1"/>
    <col min="16360" max="16360" width="15.109375" style="85" bestFit="1" customWidth="1"/>
    <col min="16361" max="16361" width="18.109375" style="85" bestFit="1" customWidth="1"/>
    <col min="16362" max="16362" width="16.88671875" style="85" bestFit="1" customWidth="1"/>
    <col min="16363" max="16363" width="13" style="85" bestFit="1" customWidth="1"/>
    <col min="16364" max="16364" width="17.6640625" style="85" bestFit="1" customWidth="1"/>
    <col min="16365" max="16365" width="12.5546875" style="85" bestFit="1" customWidth="1"/>
    <col min="16366" max="16366" width="18.88671875" style="85" bestFit="1" customWidth="1"/>
    <col min="16367" max="16367" width="19.109375" style="85" bestFit="1" customWidth="1"/>
    <col min="16368" max="16368" width="18.5546875" style="85" bestFit="1" customWidth="1"/>
    <col min="16369" max="16369" width="15.88671875" style="85" bestFit="1" customWidth="1"/>
    <col min="16370" max="16370" width="18.33203125" style="85" bestFit="1" customWidth="1"/>
    <col min="16371" max="16371" width="17" style="85" bestFit="1" customWidth="1"/>
    <col min="16372" max="16372" width="18" style="85" bestFit="1" customWidth="1"/>
    <col min="16373" max="16373" width="13" style="85" bestFit="1" customWidth="1"/>
    <col min="16374" max="16374" width="13.33203125" style="85" bestFit="1" customWidth="1"/>
    <col min="16375" max="16375" width="16" style="85" bestFit="1" customWidth="1"/>
    <col min="16376" max="16377" width="18.33203125" style="85" bestFit="1" customWidth="1"/>
    <col min="16378" max="16378" width="18.5546875" style="85" bestFit="1" customWidth="1"/>
    <col min="16379" max="16379" width="13.44140625" style="85" bestFit="1" customWidth="1"/>
    <col min="16380" max="16380" width="17.44140625" style="85" bestFit="1" customWidth="1"/>
    <col min="16381" max="16381" width="18" style="85" bestFit="1" customWidth="1"/>
    <col min="16382" max="16382" width="19.109375" style="85" bestFit="1" customWidth="1"/>
    <col min="16383" max="16383" width="17.33203125" style="85" bestFit="1" customWidth="1"/>
    <col min="16384" max="16384" width="14.6640625" style="85"/>
  </cols>
  <sheetData>
    <row r="1" spans="1:18" ht="15.6">
      <c r="C1" s="361" t="s">
        <v>581</v>
      </c>
    </row>
    <row r="2" spans="1:18" ht="15.6">
      <c r="C2" s="361" t="s">
        <v>574</v>
      </c>
    </row>
    <row r="4" spans="1:18" ht="24" customHeight="1">
      <c r="E4" s="86" t="s">
        <v>389</v>
      </c>
    </row>
    <row r="5" spans="1:18" s="87" customFormat="1" ht="33.75" customHeight="1">
      <c r="D5" s="88"/>
      <c r="E5" s="88"/>
      <c r="F5" s="88"/>
      <c r="G5" s="130"/>
      <c r="H5" s="90"/>
      <c r="I5" s="88"/>
      <c r="J5" s="130"/>
      <c r="K5" s="90"/>
      <c r="L5" s="88"/>
      <c r="M5" s="88"/>
      <c r="N5" s="88"/>
      <c r="O5" s="88"/>
      <c r="P5" s="88"/>
      <c r="Q5" s="88"/>
      <c r="R5" s="88"/>
    </row>
    <row r="6" spans="1:18" s="87" customFormat="1" ht="18" customHeight="1">
      <c r="A6" s="92"/>
    </row>
    <row r="8" spans="1:18" ht="13.2">
      <c r="C8" s="344" t="s">
        <v>31</v>
      </c>
      <c r="D8" s="345"/>
      <c r="F8" s="100" t="s">
        <v>32</v>
      </c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</row>
    <row r="9" spans="1:18" ht="20.399999999999999">
      <c r="C9" s="101" t="s">
        <v>33</v>
      </c>
      <c r="D9" s="131" t="s">
        <v>390</v>
      </c>
      <c r="F9" s="149" t="s">
        <v>34</v>
      </c>
      <c r="G9" s="149" t="s">
        <v>34</v>
      </c>
      <c r="H9" s="149" t="s">
        <v>34</v>
      </c>
      <c r="I9" s="149" t="s">
        <v>34</v>
      </c>
      <c r="J9" s="149" t="s">
        <v>34</v>
      </c>
      <c r="K9" s="203" t="s">
        <v>391</v>
      </c>
      <c r="L9" s="204" t="s">
        <v>34</v>
      </c>
      <c r="M9" s="204" t="s">
        <v>34</v>
      </c>
      <c r="N9" s="203" t="s">
        <v>35</v>
      </c>
      <c r="O9" s="204" t="s">
        <v>34</v>
      </c>
      <c r="P9" s="204" t="s">
        <v>34</v>
      </c>
      <c r="Q9" s="204" t="s">
        <v>34</v>
      </c>
    </row>
    <row r="10" spans="1:18">
      <c r="C10" s="104" t="s">
        <v>392</v>
      </c>
      <c r="D10" s="132" t="s">
        <v>34</v>
      </c>
      <c r="F10" s="149" t="s">
        <v>33</v>
      </c>
      <c r="G10" s="149" t="s">
        <v>34</v>
      </c>
      <c r="H10" s="149" t="s">
        <v>36</v>
      </c>
      <c r="I10" s="149" t="s">
        <v>34</v>
      </c>
      <c r="J10" s="149" t="s">
        <v>293</v>
      </c>
      <c r="K10" s="150" t="s">
        <v>296</v>
      </c>
      <c r="L10" s="150" t="s">
        <v>39</v>
      </c>
      <c r="M10" s="151" t="s">
        <v>43</v>
      </c>
      <c r="N10" s="150" t="s">
        <v>40</v>
      </c>
      <c r="O10" s="150" t="s">
        <v>41</v>
      </c>
      <c r="P10" s="150" t="s">
        <v>42</v>
      </c>
      <c r="Q10" s="151" t="s">
        <v>43</v>
      </c>
    </row>
    <row r="11" spans="1:18">
      <c r="C11" s="104" t="s">
        <v>44</v>
      </c>
      <c r="D11" s="132" t="s">
        <v>34</v>
      </c>
      <c r="E11" s="85" t="s">
        <v>45</v>
      </c>
      <c r="F11" s="150" t="s">
        <v>393</v>
      </c>
      <c r="G11" s="150" t="s">
        <v>394</v>
      </c>
      <c r="H11" s="150" t="s">
        <v>46</v>
      </c>
      <c r="I11" s="150" t="s">
        <v>47</v>
      </c>
      <c r="J11" s="150" t="s">
        <v>294</v>
      </c>
      <c r="K11" s="152">
        <v>5053.6499999999996</v>
      </c>
      <c r="L11" s="152">
        <v>4304.57</v>
      </c>
      <c r="M11" s="153">
        <v>9358.2199999999993</v>
      </c>
      <c r="N11" s="152">
        <v>1151.6099999999999</v>
      </c>
      <c r="O11" s="152"/>
      <c r="P11" s="152"/>
      <c r="Q11" s="153">
        <v>1151.6099999999999</v>
      </c>
    </row>
    <row r="12" spans="1:18">
      <c r="C12" s="104" t="s">
        <v>49</v>
      </c>
      <c r="D12" s="132" t="s">
        <v>34</v>
      </c>
      <c r="E12" s="85" t="s">
        <v>45</v>
      </c>
      <c r="F12" s="150" t="s">
        <v>34</v>
      </c>
      <c r="G12" s="150" t="s">
        <v>34</v>
      </c>
      <c r="H12" s="150" t="s">
        <v>53</v>
      </c>
      <c r="I12" s="150" t="s">
        <v>54</v>
      </c>
      <c r="J12" s="150" t="s">
        <v>294</v>
      </c>
      <c r="K12" s="152"/>
      <c r="L12" s="152">
        <v>48.23</v>
      </c>
      <c r="M12" s="153">
        <v>48.23</v>
      </c>
      <c r="N12" s="152"/>
      <c r="O12" s="152"/>
      <c r="P12" s="152"/>
      <c r="Q12" s="153"/>
    </row>
    <row r="13" spans="1:18">
      <c r="C13" s="104" t="s">
        <v>395</v>
      </c>
      <c r="D13" s="132" t="s">
        <v>34</v>
      </c>
      <c r="E13" s="85" t="s">
        <v>45</v>
      </c>
      <c r="F13" s="150" t="s">
        <v>34</v>
      </c>
      <c r="G13" s="150" t="s">
        <v>34</v>
      </c>
      <c r="H13" s="150" t="s">
        <v>60</v>
      </c>
      <c r="I13" s="150" t="s">
        <v>61</v>
      </c>
      <c r="J13" s="150" t="s">
        <v>295</v>
      </c>
      <c r="K13" s="152"/>
      <c r="L13" s="152">
        <v>39.25</v>
      </c>
      <c r="M13" s="153">
        <v>39.25</v>
      </c>
      <c r="N13" s="152">
        <v>7356.14</v>
      </c>
      <c r="O13" s="152">
        <v>7610.21</v>
      </c>
      <c r="P13" s="152">
        <v>7859.19</v>
      </c>
      <c r="Q13" s="153">
        <v>22825.54</v>
      </c>
    </row>
    <row r="14" spans="1:18">
      <c r="C14" s="104" t="s">
        <v>52</v>
      </c>
      <c r="D14" s="132" t="s">
        <v>34</v>
      </c>
      <c r="E14" s="85" t="s">
        <v>45</v>
      </c>
      <c r="F14" s="150" t="s">
        <v>34</v>
      </c>
      <c r="G14" s="150" t="s">
        <v>34</v>
      </c>
      <c r="H14" s="150" t="s">
        <v>62</v>
      </c>
      <c r="I14" s="150" t="s">
        <v>63</v>
      </c>
      <c r="J14" s="150" t="s">
        <v>295</v>
      </c>
      <c r="K14" s="152"/>
      <c r="L14" s="152">
        <v>102.57</v>
      </c>
      <c r="M14" s="153">
        <v>102.57</v>
      </c>
      <c r="N14" s="152"/>
      <c r="O14" s="152"/>
      <c r="P14" s="152"/>
      <c r="Q14" s="153"/>
    </row>
    <row r="15" spans="1:18">
      <c r="C15" s="104" t="s">
        <v>396</v>
      </c>
      <c r="D15" s="132" t="s">
        <v>34</v>
      </c>
      <c r="E15" s="85" t="s">
        <v>45</v>
      </c>
      <c r="F15" s="150" t="s">
        <v>34</v>
      </c>
      <c r="G15" s="150" t="s">
        <v>34</v>
      </c>
      <c r="H15" s="150" t="s">
        <v>305</v>
      </c>
      <c r="I15" s="150" t="s">
        <v>306</v>
      </c>
      <c r="J15" s="150" t="s">
        <v>295</v>
      </c>
      <c r="K15" s="152">
        <v>22.68</v>
      </c>
      <c r="L15" s="152"/>
      <c r="M15" s="153">
        <v>22.68</v>
      </c>
      <c r="N15" s="152"/>
      <c r="O15" s="152"/>
      <c r="P15" s="152"/>
      <c r="Q15" s="153"/>
    </row>
    <row r="16" spans="1:18">
      <c r="C16" s="104" t="s">
        <v>397</v>
      </c>
      <c r="D16" s="132" t="s">
        <v>34</v>
      </c>
      <c r="E16" s="85" t="s">
        <v>45</v>
      </c>
      <c r="F16" s="150" t="s">
        <v>34</v>
      </c>
      <c r="G16" s="150" t="s">
        <v>34</v>
      </c>
      <c r="H16" s="150" t="s">
        <v>67</v>
      </c>
      <c r="I16" s="150" t="s">
        <v>68</v>
      </c>
      <c r="J16" s="150" t="s">
        <v>295</v>
      </c>
      <c r="K16" s="152">
        <v>26.57</v>
      </c>
      <c r="L16" s="152"/>
      <c r="M16" s="153">
        <v>26.57</v>
      </c>
      <c r="N16" s="152"/>
      <c r="O16" s="152"/>
      <c r="P16" s="152"/>
      <c r="Q16" s="153"/>
    </row>
    <row r="17" spans="3:17">
      <c r="C17" s="104" t="s">
        <v>57</v>
      </c>
      <c r="D17" s="132" t="s">
        <v>34</v>
      </c>
      <c r="E17" s="85" t="s">
        <v>45</v>
      </c>
      <c r="F17" s="150" t="s">
        <v>34</v>
      </c>
      <c r="G17" s="150" t="s">
        <v>34</v>
      </c>
      <c r="H17" s="150" t="s">
        <v>70</v>
      </c>
      <c r="I17" s="150" t="s">
        <v>71</v>
      </c>
      <c r="J17" s="150" t="s">
        <v>295</v>
      </c>
      <c r="K17" s="152"/>
      <c r="L17" s="152">
        <v>534.14</v>
      </c>
      <c r="M17" s="153">
        <v>534.14</v>
      </c>
      <c r="N17" s="152"/>
      <c r="O17" s="152"/>
      <c r="P17" s="152"/>
      <c r="Q17" s="153"/>
    </row>
    <row r="18" spans="3:17">
      <c r="C18" s="104" t="s">
        <v>398</v>
      </c>
      <c r="D18" s="132" t="s">
        <v>34</v>
      </c>
      <c r="E18" s="85" t="s">
        <v>45</v>
      </c>
      <c r="F18" s="150" t="s">
        <v>34</v>
      </c>
      <c r="G18" s="150" t="s">
        <v>34</v>
      </c>
      <c r="H18" s="150" t="s">
        <v>73</v>
      </c>
      <c r="I18" s="150" t="s">
        <v>74</v>
      </c>
      <c r="J18" s="150" t="s">
        <v>295</v>
      </c>
      <c r="K18" s="152">
        <v>6476.98</v>
      </c>
      <c r="L18" s="152">
        <v>2247.41</v>
      </c>
      <c r="M18" s="153">
        <v>8724.39</v>
      </c>
      <c r="N18" s="152">
        <v>1212.48</v>
      </c>
      <c r="O18" s="152"/>
      <c r="P18" s="152"/>
      <c r="Q18" s="153">
        <v>1212.48</v>
      </c>
    </row>
    <row r="19" spans="3:17">
      <c r="C19" s="104" t="s">
        <v>64</v>
      </c>
      <c r="D19" s="132" t="s">
        <v>34</v>
      </c>
      <c r="E19" s="85" t="s">
        <v>45</v>
      </c>
      <c r="F19" s="150" t="s">
        <v>34</v>
      </c>
      <c r="G19" s="150" t="s">
        <v>34</v>
      </c>
      <c r="H19" s="150" t="s">
        <v>80</v>
      </c>
      <c r="I19" s="150" t="s">
        <v>81</v>
      </c>
      <c r="J19" s="150" t="s">
        <v>294</v>
      </c>
      <c r="K19" s="152">
        <v>6033.11</v>
      </c>
      <c r="L19" s="152">
        <v>4813.13</v>
      </c>
      <c r="M19" s="153">
        <v>10846.24</v>
      </c>
      <c r="N19" s="152">
        <v>7965.75</v>
      </c>
      <c r="O19" s="152">
        <v>8224.83</v>
      </c>
      <c r="P19" s="152">
        <v>8477.4</v>
      </c>
      <c r="Q19" s="153">
        <v>24667.98</v>
      </c>
    </row>
    <row r="20" spans="3:17">
      <c r="C20" s="104" t="s">
        <v>399</v>
      </c>
      <c r="D20" s="132" t="s">
        <v>34</v>
      </c>
      <c r="E20" s="85" t="s">
        <v>45</v>
      </c>
      <c r="F20" s="150" t="s">
        <v>34</v>
      </c>
      <c r="G20" s="150" t="s">
        <v>34</v>
      </c>
      <c r="H20" s="150" t="s">
        <v>34</v>
      </c>
      <c r="I20" s="150" t="s">
        <v>34</v>
      </c>
      <c r="J20" s="150" t="s">
        <v>295</v>
      </c>
      <c r="K20" s="152">
        <v>6033.08</v>
      </c>
      <c r="L20" s="152">
        <v>4813.03</v>
      </c>
      <c r="M20" s="153">
        <v>10846.11</v>
      </c>
      <c r="N20" s="152">
        <v>7965.63</v>
      </c>
      <c r="O20" s="152">
        <v>8224.7900000000009</v>
      </c>
      <c r="P20" s="152">
        <v>8477.4</v>
      </c>
      <c r="Q20" s="153">
        <v>24667.82</v>
      </c>
    </row>
    <row r="21" spans="3:17">
      <c r="C21" s="104" t="s">
        <v>400</v>
      </c>
      <c r="D21" s="132" t="s">
        <v>34</v>
      </c>
      <c r="E21" s="85" t="s">
        <v>45</v>
      </c>
      <c r="F21" s="150" t="s">
        <v>34</v>
      </c>
      <c r="G21" s="150" t="s">
        <v>34</v>
      </c>
      <c r="H21" s="150" t="s">
        <v>95</v>
      </c>
      <c r="I21" s="150" t="s">
        <v>96</v>
      </c>
      <c r="J21" s="150" t="s">
        <v>295</v>
      </c>
      <c r="K21" s="152">
        <v>2263.71</v>
      </c>
      <c r="L21" s="152">
        <v>8934.9</v>
      </c>
      <c r="M21" s="153">
        <v>11198.61</v>
      </c>
      <c r="N21" s="152">
        <v>6693.5</v>
      </c>
      <c r="O21" s="152">
        <v>6911.28</v>
      </c>
      <c r="P21" s="152">
        <v>7102.32</v>
      </c>
      <c r="Q21" s="153">
        <v>20707.099999999999</v>
      </c>
    </row>
    <row r="22" spans="3:17">
      <c r="C22" s="104" t="s">
        <v>69</v>
      </c>
      <c r="D22" s="132" t="s">
        <v>34</v>
      </c>
      <c r="E22" s="85" t="s">
        <v>45</v>
      </c>
      <c r="F22" s="150" t="s">
        <v>34</v>
      </c>
      <c r="G22" s="150" t="s">
        <v>34</v>
      </c>
      <c r="H22" s="151" t="s">
        <v>112</v>
      </c>
      <c r="I22" s="151" t="s">
        <v>34</v>
      </c>
      <c r="J22" s="151" t="s">
        <v>34</v>
      </c>
      <c r="K22" s="153">
        <v>25909.78</v>
      </c>
      <c r="L22" s="153">
        <v>25837.23</v>
      </c>
      <c r="M22" s="153">
        <v>51747.01</v>
      </c>
      <c r="N22" s="153">
        <v>32345.11</v>
      </c>
      <c r="O22" s="153">
        <v>30971.11</v>
      </c>
      <c r="P22" s="153">
        <v>31916.31</v>
      </c>
      <c r="Q22" s="153">
        <v>95232.53</v>
      </c>
    </row>
    <row r="23" spans="3:17">
      <c r="C23" s="104" t="s">
        <v>72</v>
      </c>
      <c r="D23" s="132" t="s">
        <v>34</v>
      </c>
      <c r="E23" s="85" t="s">
        <v>45</v>
      </c>
      <c r="F23" s="150" t="s">
        <v>401</v>
      </c>
      <c r="G23" s="150" t="s">
        <v>402</v>
      </c>
      <c r="H23" s="150" t="s">
        <v>297</v>
      </c>
      <c r="I23" s="150" t="s">
        <v>298</v>
      </c>
      <c r="J23" s="150" t="s">
        <v>294</v>
      </c>
      <c r="K23" s="152">
        <v>450.49</v>
      </c>
      <c r="L23" s="152"/>
      <c r="M23" s="153">
        <v>450.49</v>
      </c>
      <c r="N23" s="152"/>
      <c r="O23" s="152"/>
      <c r="P23" s="152"/>
      <c r="Q23" s="153"/>
    </row>
    <row r="24" spans="3:17">
      <c r="C24" s="104" t="s">
        <v>36</v>
      </c>
      <c r="D24" s="132" t="s">
        <v>403</v>
      </c>
      <c r="E24" s="85" t="s">
        <v>45</v>
      </c>
      <c r="F24" s="150" t="s">
        <v>34</v>
      </c>
      <c r="G24" s="150" t="s">
        <v>34</v>
      </c>
      <c r="H24" s="150" t="s">
        <v>299</v>
      </c>
      <c r="I24" s="150" t="s">
        <v>300</v>
      </c>
      <c r="J24" s="150" t="s">
        <v>294</v>
      </c>
      <c r="K24" s="152">
        <v>26.5</v>
      </c>
      <c r="L24" s="152"/>
      <c r="M24" s="153">
        <v>26.5</v>
      </c>
      <c r="N24" s="152"/>
      <c r="O24" s="152"/>
      <c r="P24" s="152"/>
      <c r="Q24" s="153"/>
    </row>
    <row r="25" spans="3:17">
      <c r="C25" s="104" t="s">
        <v>77</v>
      </c>
      <c r="D25" s="132" t="s">
        <v>34</v>
      </c>
      <c r="E25" s="85" t="s">
        <v>45</v>
      </c>
      <c r="F25" s="150" t="s">
        <v>34</v>
      </c>
      <c r="G25" s="150" t="s">
        <v>34</v>
      </c>
      <c r="H25" s="150" t="s">
        <v>46</v>
      </c>
      <c r="I25" s="150" t="s">
        <v>47</v>
      </c>
      <c r="J25" s="150" t="s">
        <v>294</v>
      </c>
      <c r="K25" s="152">
        <v>759034.34</v>
      </c>
      <c r="L25" s="152">
        <v>484818.79</v>
      </c>
      <c r="M25" s="153">
        <v>1243853.1299999999</v>
      </c>
      <c r="N25" s="152">
        <v>132781.79</v>
      </c>
      <c r="O25" s="152">
        <v>115684.08</v>
      </c>
      <c r="P25" s="152">
        <v>116380.08</v>
      </c>
      <c r="Q25" s="153">
        <v>364845.95</v>
      </c>
    </row>
    <row r="26" spans="3:17">
      <c r="C26" s="104" t="s">
        <v>404</v>
      </c>
      <c r="D26" s="132" t="s">
        <v>34</v>
      </c>
      <c r="E26" s="85" t="s">
        <v>45</v>
      </c>
      <c r="F26" s="150" t="s">
        <v>34</v>
      </c>
      <c r="G26" s="150" t="s">
        <v>34</v>
      </c>
      <c r="H26" s="150" t="s">
        <v>50</v>
      </c>
      <c r="I26" s="150" t="s">
        <v>51</v>
      </c>
      <c r="J26" s="150" t="s">
        <v>294</v>
      </c>
      <c r="K26" s="152"/>
      <c r="L26" s="152">
        <v>79905.72</v>
      </c>
      <c r="M26" s="153">
        <v>79905.72</v>
      </c>
      <c r="N26" s="152">
        <v>150000</v>
      </c>
      <c r="O26" s="152"/>
      <c r="P26" s="152"/>
      <c r="Q26" s="153">
        <v>150000</v>
      </c>
    </row>
    <row r="27" spans="3:17">
      <c r="C27" s="104" t="s">
        <v>82</v>
      </c>
      <c r="D27" s="132" t="s">
        <v>34</v>
      </c>
      <c r="E27" s="85" t="s">
        <v>45</v>
      </c>
      <c r="F27" s="150" t="s">
        <v>34</v>
      </c>
      <c r="G27" s="150" t="s">
        <v>34</v>
      </c>
      <c r="H27" s="150" t="s">
        <v>301</v>
      </c>
      <c r="I27" s="150" t="s">
        <v>302</v>
      </c>
      <c r="J27" s="150" t="s">
        <v>294</v>
      </c>
      <c r="K27" s="152">
        <v>237610</v>
      </c>
      <c r="L27" s="152"/>
      <c r="M27" s="153">
        <v>237610</v>
      </c>
      <c r="N27" s="152"/>
      <c r="O27" s="152"/>
      <c r="P27" s="152"/>
      <c r="Q27" s="153"/>
    </row>
    <row r="28" spans="3:17">
      <c r="C28" s="104" t="s">
        <v>405</v>
      </c>
      <c r="D28" s="132" t="s">
        <v>34</v>
      </c>
      <c r="E28" s="85" t="s">
        <v>45</v>
      </c>
      <c r="F28" s="150" t="s">
        <v>34</v>
      </c>
      <c r="G28" s="150" t="s">
        <v>34</v>
      </c>
      <c r="H28" s="150" t="s">
        <v>303</v>
      </c>
      <c r="I28" s="150" t="s">
        <v>304</v>
      </c>
      <c r="J28" s="150" t="s">
        <v>294</v>
      </c>
      <c r="K28" s="152">
        <v>-0.19</v>
      </c>
      <c r="L28" s="152"/>
      <c r="M28" s="153">
        <v>-0.19</v>
      </c>
      <c r="N28" s="152"/>
      <c r="O28" s="152"/>
      <c r="P28" s="152"/>
      <c r="Q28" s="153"/>
    </row>
    <row r="29" spans="3:17">
      <c r="C29" s="104" t="s">
        <v>406</v>
      </c>
      <c r="D29" s="132" t="s">
        <v>34</v>
      </c>
      <c r="E29" s="85" t="s">
        <v>45</v>
      </c>
      <c r="F29" s="150" t="s">
        <v>34</v>
      </c>
      <c r="G29" s="150" t="s">
        <v>34</v>
      </c>
      <c r="H29" s="150" t="s">
        <v>53</v>
      </c>
      <c r="I29" s="150" t="s">
        <v>54</v>
      </c>
      <c r="J29" s="150" t="s">
        <v>294</v>
      </c>
      <c r="K29" s="152">
        <v>257658.13</v>
      </c>
      <c r="L29" s="152">
        <v>45133.279999999999</v>
      </c>
      <c r="M29" s="153">
        <v>302791.40999999997</v>
      </c>
      <c r="N29" s="152"/>
      <c r="O29" s="152"/>
      <c r="P29" s="152"/>
      <c r="Q29" s="153"/>
    </row>
    <row r="30" spans="3:17">
      <c r="C30" s="104" t="s">
        <v>37</v>
      </c>
      <c r="D30" s="132" t="s">
        <v>34</v>
      </c>
      <c r="E30" s="85" t="s">
        <v>45</v>
      </c>
      <c r="F30" s="150" t="s">
        <v>34</v>
      </c>
      <c r="G30" s="150" t="s">
        <v>34</v>
      </c>
      <c r="H30" s="150" t="s">
        <v>55</v>
      </c>
      <c r="I30" s="150" t="s">
        <v>56</v>
      </c>
      <c r="J30" s="150" t="s">
        <v>294</v>
      </c>
      <c r="K30" s="152">
        <v>102549.45</v>
      </c>
      <c r="L30" s="152">
        <v>176972.09</v>
      </c>
      <c r="M30" s="153">
        <v>279521.53999999998</v>
      </c>
      <c r="N30" s="152">
        <v>190534</v>
      </c>
      <c r="O30" s="152">
        <v>191640</v>
      </c>
      <c r="P30" s="152">
        <v>200000.04</v>
      </c>
      <c r="Q30" s="153">
        <v>582174.04</v>
      </c>
    </row>
    <row r="31" spans="3:17">
      <c r="C31" s="104" t="s">
        <v>87</v>
      </c>
      <c r="D31" s="132" t="s">
        <v>34</v>
      </c>
      <c r="E31" s="85" t="s">
        <v>45</v>
      </c>
      <c r="F31" s="150" t="s">
        <v>34</v>
      </c>
      <c r="G31" s="150" t="s">
        <v>34</v>
      </c>
      <c r="H31" s="150" t="s">
        <v>58</v>
      </c>
      <c r="I31" s="150" t="s">
        <v>59</v>
      </c>
      <c r="J31" s="150" t="s">
        <v>294</v>
      </c>
      <c r="K31" s="152"/>
      <c r="L31" s="152">
        <v>1404.41</v>
      </c>
      <c r="M31" s="153">
        <v>1404.41</v>
      </c>
      <c r="N31" s="152"/>
      <c r="O31" s="152"/>
      <c r="P31" s="152"/>
      <c r="Q31" s="153"/>
    </row>
    <row r="32" spans="3:17">
      <c r="C32" s="104" t="s">
        <v>407</v>
      </c>
      <c r="D32" s="132" t="s">
        <v>34</v>
      </c>
      <c r="E32" s="85" t="s">
        <v>45</v>
      </c>
      <c r="F32" s="150" t="s">
        <v>34</v>
      </c>
      <c r="G32" s="150" t="s">
        <v>34</v>
      </c>
      <c r="H32" s="150" t="s">
        <v>309</v>
      </c>
      <c r="I32" s="150" t="s">
        <v>310</v>
      </c>
      <c r="J32" s="150" t="s">
        <v>294</v>
      </c>
      <c r="K32" s="152">
        <v>129.75</v>
      </c>
      <c r="L32" s="152"/>
      <c r="M32" s="153">
        <v>129.75</v>
      </c>
      <c r="N32" s="152"/>
      <c r="O32" s="152"/>
      <c r="P32" s="152"/>
      <c r="Q32" s="153"/>
    </row>
    <row r="33" spans="3:17">
      <c r="C33" s="104" t="s">
        <v>408</v>
      </c>
      <c r="D33" s="132" t="s">
        <v>34</v>
      </c>
      <c r="E33" s="85" t="s">
        <v>45</v>
      </c>
      <c r="F33" s="150" t="s">
        <v>34</v>
      </c>
      <c r="G33" s="150" t="s">
        <v>34</v>
      </c>
      <c r="H33" s="150" t="s">
        <v>80</v>
      </c>
      <c r="I33" s="150" t="s">
        <v>81</v>
      </c>
      <c r="J33" s="150" t="s">
        <v>294</v>
      </c>
      <c r="K33" s="152">
        <v>161494.85999999999</v>
      </c>
      <c r="L33" s="152">
        <v>334054.58</v>
      </c>
      <c r="M33" s="153">
        <v>495549.44</v>
      </c>
      <c r="N33" s="152">
        <v>1026917.17</v>
      </c>
      <c r="O33" s="152">
        <v>156782.25</v>
      </c>
      <c r="P33" s="152">
        <v>161575.57999999999</v>
      </c>
      <c r="Q33" s="153">
        <v>1345275</v>
      </c>
    </row>
    <row r="34" spans="3:17">
      <c r="C34" s="104" t="s">
        <v>90</v>
      </c>
      <c r="D34" s="132" t="s">
        <v>34</v>
      </c>
      <c r="F34" s="150" t="s">
        <v>34</v>
      </c>
      <c r="G34" s="150" t="s">
        <v>34</v>
      </c>
      <c r="H34" s="150" t="s">
        <v>101</v>
      </c>
      <c r="I34" s="150" t="s">
        <v>102</v>
      </c>
      <c r="J34" s="150" t="s">
        <v>294</v>
      </c>
      <c r="K34" s="152"/>
      <c r="L34" s="152">
        <v>71240.91</v>
      </c>
      <c r="M34" s="153">
        <v>71240.91</v>
      </c>
      <c r="N34" s="152">
        <v>147999.96</v>
      </c>
      <c r="O34" s="152"/>
      <c r="P34" s="152"/>
      <c r="Q34" s="153">
        <v>147999.96</v>
      </c>
    </row>
    <row r="35" spans="3:17">
      <c r="C35" s="104" t="s">
        <v>409</v>
      </c>
      <c r="D35" s="132" t="s">
        <v>34</v>
      </c>
      <c r="F35" s="150" t="s">
        <v>34</v>
      </c>
      <c r="G35" s="150" t="s">
        <v>34</v>
      </c>
      <c r="H35" s="150" t="s">
        <v>104</v>
      </c>
      <c r="I35" s="150" t="s">
        <v>105</v>
      </c>
      <c r="J35" s="150" t="s">
        <v>294</v>
      </c>
      <c r="K35" s="152">
        <v>76015</v>
      </c>
      <c r="L35" s="152">
        <v>64482.71</v>
      </c>
      <c r="M35" s="153">
        <v>140497.71</v>
      </c>
      <c r="N35" s="152"/>
      <c r="O35" s="152"/>
      <c r="P35" s="152"/>
      <c r="Q35" s="153"/>
    </row>
    <row r="36" spans="3:17">
      <c r="C36" s="104" t="s">
        <v>97</v>
      </c>
      <c r="D36" s="132" t="s">
        <v>34</v>
      </c>
      <c r="F36" s="150" t="s">
        <v>34</v>
      </c>
      <c r="G36" s="150" t="s">
        <v>34</v>
      </c>
      <c r="H36" s="151" t="s">
        <v>112</v>
      </c>
      <c r="I36" s="151" t="s">
        <v>34</v>
      </c>
      <c r="J36" s="151" t="s">
        <v>34</v>
      </c>
      <c r="K36" s="153">
        <v>1594968.33</v>
      </c>
      <c r="L36" s="153">
        <v>1258012.49</v>
      </c>
      <c r="M36" s="153">
        <v>2852980.82</v>
      </c>
      <c r="N36" s="153">
        <v>1648232.92</v>
      </c>
      <c r="O36" s="153">
        <v>464106.33</v>
      </c>
      <c r="P36" s="153">
        <v>477955.7</v>
      </c>
      <c r="Q36" s="153">
        <v>2590294.9500000002</v>
      </c>
    </row>
    <row r="37" spans="3:17">
      <c r="C37" s="104" t="s">
        <v>100</v>
      </c>
      <c r="D37" s="132" t="s">
        <v>34</v>
      </c>
      <c r="F37" s="150" t="s">
        <v>410</v>
      </c>
      <c r="G37" s="150" t="s">
        <v>411</v>
      </c>
      <c r="H37" s="150" t="s">
        <v>60</v>
      </c>
      <c r="I37" s="150" t="s">
        <v>61</v>
      </c>
      <c r="J37" s="150" t="s">
        <v>295</v>
      </c>
      <c r="K37" s="152">
        <v>433214.2</v>
      </c>
      <c r="L37" s="152">
        <v>331602.56</v>
      </c>
      <c r="M37" s="153">
        <v>764816.76</v>
      </c>
      <c r="N37" s="152">
        <v>788331.74</v>
      </c>
      <c r="O37" s="152">
        <v>509543.92</v>
      </c>
      <c r="P37" s="152">
        <v>489238.79</v>
      </c>
      <c r="Q37" s="153">
        <v>1787114.45</v>
      </c>
    </row>
    <row r="38" spans="3:17">
      <c r="C38" s="104" t="s">
        <v>103</v>
      </c>
      <c r="D38" s="132" t="s">
        <v>34</v>
      </c>
      <c r="F38" s="150" t="s">
        <v>34</v>
      </c>
      <c r="G38" s="150" t="s">
        <v>34</v>
      </c>
      <c r="H38" s="150" t="s">
        <v>62</v>
      </c>
      <c r="I38" s="150" t="s">
        <v>63</v>
      </c>
      <c r="J38" s="150" t="s">
        <v>295</v>
      </c>
      <c r="K38" s="152"/>
      <c r="L38" s="152">
        <v>1542.35</v>
      </c>
      <c r="M38" s="153">
        <v>1542.35</v>
      </c>
      <c r="N38" s="152"/>
      <c r="O38" s="152"/>
      <c r="P38" s="152"/>
      <c r="Q38" s="153"/>
    </row>
    <row r="39" spans="3:17">
      <c r="C39" s="104" t="s">
        <v>38</v>
      </c>
      <c r="D39" s="132" t="s">
        <v>34</v>
      </c>
      <c r="F39" s="150" t="s">
        <v>34</v>
      </c>
      <c r="G39" s="150" t="s">
        <v>34</v>
      </c>
      <c r="H39" s="150" t="s">
        <v>305</v>
      </c>
      <c r="I39" s="150" t="s">
        <v>306</v>
      </c>
      <c r="J39" s="150" t="s">
        <v>295</v>
      </c>
      <c r="K39" s="152">
        <v>486.49</v>
      </c>
      <c r="L39" s="152"/>
      <c r="M39" s="153">
        <v>486.49</v>
      </c>
      <c r="N39" s="152"/>
      <c r="O39" s="152"/>
      <c r="P39" s="152"/>
      <c r="Q39" s="153"/>
    </row>
    <row r="40" spans="3:17">
      <c r="C40" s="104" t="s">
        <v>108</v>
      </c>
      <c r="D40" s="132" t="s">
        <v>34</v>
      </c>
      <c r="F40" s="150" t="s">
        <v>34</v>
      </c>
      <c r="G40" s="150" t="s">
        <v>34</v>
      </c>
      <c r="H40" s="150" t="s">
        <v>65</v>
      </c>
      <c r="I40" s="150" t="s">
        <v>66</v>
      </c>
      <c r="J40" s="150" t="s">
        <v>295</v>
      </c>
      <c r="K40" s="152">
        <v>202437.18</v>
      </c>
      <c r="L40" s="152">
        <v>365.61</v>
      </c>
      <c r="M40" s="153">
        <v>202802.79</v>
      </c>
      <c r="N40" s="152">
        <v>75000</v>
      </c>
      <c r="O40" s="152"/>
      <c r="P40" s="152"/>
      <c r="Q40" s="153">
        <v>75000</v>
      </c>
    </row>
    <row r="41" spans="3:17">
      <c r="C41" s="107" t="s">
        <v>111</v>
      </c>
      <c r="D41" s="133" t="s">
        <v>34</v>
      </c>
      <c r="F41" s="150" t="s">
        <v>34</v>
      </c>
      <c r="G41" s="150" t="s">
        <v>34</v>
      </c>
      <c r="H41" s="150" t="s">
        <v>67</v>
      </c>
      <c r="I41" s="150" t="s">
        <v>68</v>
      </c>
      <c r="J41" s="150" t="s">
        <v>295</v>
      </c>
      <c r="K41" s="152">
        <v>62666.5</v>
      </c>
      <c r="L41" s="152">
        <v>25033.08</v>
      </c>
      <c r="M41" s="153">
        <v>87699.58</v>
      </c>
      <c r="N41" s="152">
        <v>5000</v>
      </c>
      <c r="O41" s="152"/>
      <c r="P41" s="152"/>
      <c r="Q41" s="153">
        <v>5000</v>
      </c>
    </row>
    <row r="42" spans="3:17">
      <c r="F42" s="150" t="s">
        <v>34</v>
      </c>
      <c r="G42" s="150" t="s">
        <v>34</v>
      </c>
      <c r="H42" s="150" t="s">
        <v>307</v>
      </c>
      <c r="I42" s="150" t="s">
        <v>308</v>
      </c>
      <c r="J42" s="150" t="s">
        <v>295</v>
      </c>
      <c r="K42" s="152">
        <v>15.9</v>
      </c>
      <c r="L42" s="152"/>
      <c r="M42" s="153">
        <v>15.9</v>
      </c>
      <c r="N42" s="152"/>
      <c r="O42" s="152"/>
      <c r="P42" s="152"/>
      <c r="Q42" s="153"/>
    </row>
    <row r="43" spans="3:17">
      <c r="F43" s="150" t="s">
        <v>34</v>
      </c>
      <c r="G43" s="150" t="s">
        <v>34</v>
      </c>
      <c r="H43" s="150" t="s">
        <v>70</v>
      </c>
      <c r="I43" s="150" t="s">
        <v>71</v>
      </c>
      <c r="J43" s="150" t="s">
        <v>295</v>
      </c>
      <c r="K43" s="152">
        <v>16652.240000000002</v>
      </c>
      <c r="L43" s="152">
        <v>78462.429999999993</v>
      </c>
      <c r="M43" s="153">
        <v>95114.67</v>
      </c>
      <c r="N43" s="152">
        <v>11255</v>
      </c>
      <c r="O43" s="152">
        <v>11592</v>
      </c>
      <c r="P43" s="152">
        <v>11940</v>
      </c>
      <c r="Q43" s="153">
        <v>34787</v>
      </c>
    </row>
    <row r="44" spans="3:17">
      <c r="F44" s="150" t="s">
        <v>34</v>
      </c>
      <c r="G44" s="150" t="s">
        <v>34</v>
      </c>
      <c r="H44" s="150" t="s">
        <v>73</v>
      </c>
      <c r="I44" s="150" t="s">
        <v>74</v>
      </c>
      <c r="J44" s="150" t="s">
        <v>295</v>
      </c>
      <c r="K44" s="152">
        <v>2099948.42</v>
      </c>
      <c r="L44" s="152">
        <v>336815.28</v>
      </c>
      <c r="M44" s="153">
        <v>2436763.7000000002</v>
      </c>
      <c r="N44" s="152">
        <v>227759</v>
      </c>
      <c r="O44" s="152">
        <v>219819</v>
      </c>
      <c r="P44" s="152">
        <v>211569</v>
      </c>
      <c r="Q44" s="153">
        <v>659147</v>
      </c>
    </row>
    <row r="45" spans="3:17">
      <c r="F45" s="150" t="s">
        <v>34</v>
      </c>
      <c r="G45" s="150" t="s">
        <v>34</v>
      </c>
      <c r="H45" s="150" t="s">
        <v>75</v>
      </c>
      <c r="I45" s="150" t="s">
        <v>76</v>
      </c>
      <c r="J45" s="150" t="s">
        <v>295</v>
      </c>
      <c r="K45" s="152">
        <v>613.38</v>
      </c>
      <c r="L45" s="152">
        <v>80662.92</v>
      </c>
      <c r="M45" s="153">
        <v>81276.3</v>
      </c>
      <c r="N45" s="152"/>
      <c r="O45" s="152"/>
      <c r="P45" s="152"/>
      <c r="Q45" s="153"/>
    </row>
    <row r="46" spans="3:17">
      <c r="F46" s="150" t="s">
        <v>34</v>
      </c>
      <c r="G46" s="150" t="s">
        <v>34</v>
      </c>
      <c r="H46" s="150" t="s">
        <v>78</v>
      </c>
      <c r="I46" s="150" t="s">
        <v>79</v>
      </c>
      <c r="J46" s="150" t="s">
        <v>295</v>
      </c>
      <c r="K46" s="152">
        <v>138826.79</v>
      </c>
      <c r="L46" s="152">
        <v>-318</v>
      </c>
      <c r="M46" s="153">
        <v>138508.79</v>
      </c>
      <c r="N46" s="152"/>
      <c r="O46" s="152"/>
      <c r="P46" s="152"/>
      <c r="Q46" s="153"/>
    </row>
    <row r="47" spans="3:17">
      <c r="F47" s="150" t="s">
        <v>34</v>
      </c>
      <c r="G47" s="150" t="s">
        <v>34</v>
      </c>
      <c r="H47" s="150" t="s">
        <v>80</v>
      </c>
      <c r="I47" s="150" t="s">
        <v>81</v>
      </c>
      <c r="J47" s="150" t="s">
        <v>295</v>
      </c>
      <c r="K47" s="152">
        <v>161494.26999999999</v>
      </c>
      <c r="L47" s="152">
        <v>334050.53000000003</v>
      </c>
      <c r="M47" s="153">
        <v>495544.8</v>
      </c>
      <c r="N47" s="152">
        <v>1026909.85</v>
      </c>
      <c r="O47" s="152">
        <v>156781.20000000001</v>
      </c>
      <c r="P47" s="152">
        <v>161574.42000000001</v>
      </c>
      <c r="Q47" s="153">
        <v>1345265.47</v>
      </c>
    </row>
    <row r="48" spans="3:17">
      <c r="F48" s="150" t="s">
        <v>34</v>
      </c>
      <c r="G48" s="150" t="s">
        <v>34</v>
      </c>
      <c r="H48" s="150" t="s">
        <v>83</v>
      </c>
      <c r="I48" s="150" t="s">
        <v>84</v>
      </c>
      <c r="J48" s="150" t="s">
        <v>295</v>
      </c>
      <c r="K48" s="152"/>
      <c r="L48" s="152">
        <v>79666.509999999995</v>
      </c>
      <c r="M48" s="153">
        <v>79666.509999999995</v>
      </c>
      <c r="N48" s="152"/>
      <c r="O48" s="152"/>
      <c r="P48" s="152"/>
      <c r="Q48" s="153"/>
    </row>
    <row r="49" spans="6:17">
      <c r="F49" s="150" t="s">
        <v>34</v>
      </c>
      <c r="G49" s="150" t="s">
        <v>34</v>
      </c>
      <c r="H49" s="150" t="s">
        <v>85</v>
      </c>
      <c r="I49" s="150" t="s">
        <v>86</v>
      </c>
      <c r="J49" s="150" t="s">
        <v>295</v>
      </c>
      <c r="K49" s="152">
        <v>212283.55</v>
      </c>
      <c r="L49" s="152">
        <v>466.23</v>
      </c>
      <c r="M49" s="153">
        <v>212749.78</v>
      </c>
      <c r="N49" s="152"/>
      <c r="O49" s="152"/>
      <c r="P49" s="152"/>
      <c r="Q49" s="153"/>
    </row>
    <row r="50" spans="6:17">
      <c r="F50" s="150" t="s">
        <v>34</v>
      </c>
      <c r="G50" s="150" t="s">
        <v>34</v>
      </c>
      <c r="H50" s="150" t="s">
        <v>88</v>
      </c>
      <c r="I50" s="150" t="s">
        <v>89</v>
      </c>
      <c r="J50" s="150" t="s">
        <v>295</v>
      </c>
      <c r="K50" s="152">
        <v>530.4</v>
      </c>
      <c r="L50" s="152">
        <v>7216.85</v>
      </c>
      <c r="M50" s="153">
        <v>7747.25</v>
      </c>
      <c r="N50" s="152">
        <v>25000</v>
      </c>
      <c r="O50" s="152">
        <v>25000</v>
      </c>
      <c r="P50" s="152">
        <v>25000</v>
      </c>
      <c r="Q50" s="153">
        <v>75000</v>
      </c>
    </row>
    <row r="51" spans="6:17">
      <c r="F51" s="150" t="s">
        <v>34</v>
      </c>
      <c r="G51" s="150" t="s">
        <v>34</v>
      </c>
      <c r="H51" s="150" t="s">
        <v>91</v>
      </c>
      <c r="I51" s="150" t="s">
        <v>92</v>
      </c>
      <c r="J51" s="150" t="s">
        <v>295</v>
      </c>
      <c r="K51" s="152">
        <v>72417.52</v>
      </c>
      <c r="L51" s="152">
        <v>138601.78</v>
      </c>
      <c r="M51" s="153">
        <v>211019.3</v>
      </c>
      <c r="N51" s="152">
        <v>75000</v>
      </c>
      <c r="O51" s="152"/>
      <c r="P51" s="152"/>
      <c r="Q51" s="153">
        <v>75000</v>
      </c>
    </row>
    <row r="52" spans="6:17">
      <c r="F52" s="150" t="s">
        <v>34</v>
      </c>
      <c r="G52" s="150" t="s">
        <v>34</v>
      </c>
      <c r="H52" s="150" t="s">
        <v>93</v>
      </c>
      <c r="I52" s="150" t="s">
        <v>94</v>
      </c>
      <c r="J52" s="150" t="s">
        <v>295</v>
      </c>
      <c r="K52" s="152"/>
      <c r="L52" s="152"/>
      <c r="M52" s="153"/>
      <c r="N52" s="152">
        <v>181271.97</v>
      </c>
      <c r="O52" s="152">
        <v>145946.04</v>
      </c>
      <c r="P52" s="152">
        <v>150324</v>
      </c>
      <c r="Q52" s="153">
        <v>477542.01</v>
      </c>
    </row>
    <row r="53" spans="6:17">
      <c r="F53" s="150" t="s">
        <v>34</v>
      </c>
      <c r="G53" s="150" t="s">
        <v>34</v>
      </c>
      <c r="H53" s="150" t="s">
        <v>95</v>
      </c>
      <c r="I53" s="150" t="s">
        <v>96</v>
      </c>
      <c r="J53" s="150" t="s">
        <v>295</v>
      </c>
      <c r="K53" s="152">
        <v>830337.98</v>
      </c>
      <c r="L53" s="152">
        <v>624609.5</v>
      </c>
      <c r="M53" s="153">
        <v>1454947.48</v>
      </c>
      <c r="N53" s="152">
        <v>353294.94</v>
      </c>
      <c r="O53" s="152">
        <v>106655.4</v>
      </c>
      <c r="P53" s="152">
        <v>179604.64</v>
      </c>
      <c r="Q53" s="153">
        <v>639554.98</v>
      </c>
    </row>
    <row r="54" spans="6:17">
      <c r="F54" s="150" t="s">
        <v>34</v>
      </c>
      <c r="G54" s="150" t="s">
        <v>34</v>
      </c>
      <c r="H54" s="150" t="s">
        <v>98</v>
      </c>
      <c r="I54" s="150" t="s">
        <v>99</v>
      </c>
      <c r="J54" s="150" t="s">
        <v>295</v>
      </c>
      <c r="K54" s="152">
        <v>30447.18</v>
      </c>
      <c r="L54" s="152">
        <v>121272</v>
      </c>
      <c r="M54" s="153">
        <v>151719.18</v>
      </c>
      <c r="N54" s="152"/>
      <c r="O54" s="152"/>
      <c r="P54" s="152"/>
      <c r="Q54" s="153"/>
    </row>
    <row r="55" spans="6:17">
      <c r="F55" s="150" t="s">
        <v>34</v>
      </c>
      <c r="G55" s="150" t="s">
        <v>34</v>
      </c>
      <c r="H55" s="150" t="s">
        <v>106</v>
      </c>
      <c r="I55" s="150" t="s">
        <v>107</v>
      </c>
      <c r="J55" s="150" t="s">
        <v>295</v>
      </c>
      <c r="K55" s="152">
        <v>53293.08</v>
      </c>
      <c r="L55" s="152">
        <v>48639.4</v>
      </c>
      <c r="M55" s="153">
        <v>101932.48</v>
      </c>
      <c r="N55" s="152">
        <v>200000.04</v>
      </c>
      <c r="O55" s="152">
        <v>95000.04</v>
      </c>
      <c r="P55" s="152">
        <v>125000.04</v>
      </c>
      <c r="Q55" s="153">
        <v>420000.12</v>
      </c>
    </row>
    <row r="56" spans="6:17">
      <c r="F56" s="150" t="s">
        <v>34</v>
      </c>
      <c r="G56" s="150" t="s">
        <v>34</v>
      </c>
      <c r="H56" s="150" t="s">
        <v>109</v>
      </c>
      <c r="I56" s="150" t="s">
        <v>110</v>
      </c>
      <c r="J56" s="150" t="s">
        <v>295</v>
      </c>
      <c r="K56" s="152">
        <v>52979.23</v>
      </c>
      <c r="L56" s="152">
        <v>47856.84</v>
      </c>
      <c r="M56" s="153">
        <v>100836.07</v>
      </c>
      <c r="N56" s="152">
        <v>75000</v>
      </c>
      <c r="O56" s="152"/>
      <c r="P56" s="152"/>
      <c r="Q56" s="153">
        <v>75000</v>
      </c>
    </row>
    <row r="57" spans="6:17">
      <c r="F57" s="150" t="s">
        <v>34</v>
      </c>
      <c r="G57" s="150" t="s">
        <v>34</v>
      </c>
      <c r="H57" s="150" t="s">
        <v>311</v>
      </c>
      <c r="I57" s="150" t="s">
        <v>312</v>
      </c>
      <c r="J57" s="150" t="s">
        <v>295</v>
      </c>
      <c r="K57" s="152">
        <v>24835.8</v>
      </c>
      <c r="L57" s="152"/>
      <c r="M57" s="153">
        <v>24835.8</v>
      </c>
      <c r="N57" s="152"/>
      <c r="O57" s="152"/>
      <c r="P57" s="152"/>
      <c r="Q57" s="153"/>
    </row>
    <row r="58" spans="6:17">
      <c r="F58" s="150" t="s">
        <v>34</v>
      </c>
      <c r="G58" s="150" t="s">
        <v>34</v>
      </c>
      <c r="H58" s="151" t="s">
        <v>112</v>
      </c>
      <c r="I58" s="151" t="s">
        <v>34</v>
      </c>
      <c r="J58" s="151" t="s">
        <v>34</v>
      </c>
      <c r="K58" s="153">
        <v>4393480.1100000003</v>
      </c>
      <c r="L58" s="153">
        <v>2256545.87</v>
      </c>
      <c r="M58" s="153">
        <v>6650025.9800000004</v>
      </c>
      <c r="N58" s="153">
        <v>3043822.54</v>
      </c>
      <c r="O58" s="153">
        <v>1270337.6000000001</v>
      </c>
      <c r="P58" s="153">
        <v>1354250.89</v>
      </c>
      <c r="Q58" s="153">
        <v>5668411.0300000003</v>
      </c>
    </row>
    <row r="59" spans="6:17">
      <c r="F59" s="150" t="s">
        <v>412</v>
      </c>
      <c r="G59" s="150" t="s">
        <v>413</v>
      </c>
      <c r="H59" s="150" t="s">
        <v>46</v>
      </c>
      <c r="I59" s="150" t="s">
        <v>47</v>
      </c>
      <c r="J59" s="150" t="s">
        <v>294</v>
      </c>
      <c r="K59" s="152">
        <v>299.58</v>
      </c>
      <c r="L59" s="152">
        <v>354.53</v>
      </c>
      <c r="M59" s="153">
        <v>654.11</v>
      </c>
      <c r="N59" s="152">
        <v>84.47</v>
      </c>
      <c r="O59" s="152"/>
      <c r="P59" s="152"/>
      <c r="Q59" s="153">
        <v>84.47</v>
      </c>
    </row>
    <row r="60" spans="6:17">
      <c r="F60" s="150" t="s">
        <v>34</v>
      </c>
      <c r="G60" s="150" t="s">
        <v>34</v>
      </c>
      <c r="H60" s="150" t="s">
        <v>53</v>
      </c>
      <c r="I60" s="150" t="s">
        <v>54</v>
      </c>
      <c r="J60" s="150" t="s">
        <v>294</v>
      </c>
      <c r="K60" s="152"/>
      <c r="L60" s="152">
        <v>4.4400000000000004</v>
      </c>
      <c r="M60" s="153">
        <v>4.4400000000000004</v>
      </c>
      <c r="N60" s="152"/>
      <c r="O60" s="152"/>
      <c r="P60" s="152"/>
      <c r="Q60" s="153"/>
    </row>
    <row r="61" spans="6:17">
      <c r="F61" s="150" t="s">
        <v>34</v>
      </c>
      <c r="G61" s="150" t="s">
        <v>34</v>
      </c>
      <c r="H61" s="150" t="s">
        <v>60</v>
      </c>
      <c r="I61" s="150" t="s">
        <v>61</v>
      </c>
      <c r="J61" s="150" t="s">
        <v>295</v>
      </c>
      <c r="K61" s="152"/>
      <c r="L61" s="152">
        <v>3.74</v>
      </c>
      <c r="M61" s="153">
        <v>3.74</v>
      </c>
      <c r="N61" s="152">
        <v>539.57000000000005</v>
      </c>
      <c r="O61" s="152">
        <v>564.03</v>
      </c>
      <c r="P61" s="152">
        <v>566.07000000000005</v>
      </c>
      <c r="Q61" s="153">
        <v>1669.67</v>
      </c>
    </row>
    <row r="62" spans="6:17">
      <c r="F62" s="150" t="s">
        <v>34</v>
      </c>
      <c r="G62" s="150" t="s">
        <v>34</v>
      </c>
      <c r="H62" s="150" t="s">
        <v>62</v>
      </c>
      <c r="I62" s="150" t="s">
        <v>63</v>
      </c>
      <c r="J62" s="150" t="s">
        <v>295</v>
      </c>
      <c r="K62" s="152"/>
      <c r="L62" s="152">
        <v>9.41</v>
      </c>
      <c r="M62" s="153">
        <v>9.41</v>
      </c>
      <c r="N62" s="152"/>
      <c r="O62" s="152"/>
      <c r="P62" s="152"/>
      <c r="Q62" s="153"/>
    </row>
    <row r="63" spans="6:17">
      <c r="F63" s="150" t="s">
        <v>34</v>
      </c>
      <c r="G63" s="150" t="s">
        <v>34</v>
      </c>
      <c r="H63" s="150" t="s">
        <v>305</v>
      </c>
      <c r="I63" s="150" t="s">
        <v>306</v>
      </c>
      <c r="J63" s="150" t="s">
        <v>295</v>
      </c>
      <c r="K63" s="152">
        <v>1.1399999999999999</v>
      </c>
      <c r="L63" s="152"/>
      <c r="M63" s="153">
        <v>1.1399999999999999</v>
      </c>
      <c r="N63" s="152"/>
      <c r="O63" s="152"/>
      <c r="P63" s="152"/>
      <c r="Q63" s="153"/>
    </row>
    <row r="64" spans="6:17">
      <c r="F64" s="150" t="s">
        <v>34</v>
      </c>
      <c r="G64" s="150" t="s">
        <v>34</v>
      </c>
      <c r="H64" s="150" t="s">
        <v>67</v>
      </c>
      <c r="I64" s="150" t="s">
        <v>68</v>
      </c>
      <c r="J64" s="150" t="s">
        <v>295</v>
      </c>
      <c r="K64" s="152">
        <v>1.63</v>
      </c>
      <c r="L64" s="152"/>
      <c r="M64" s="153">
        <v>1.63</v>
      </c>
      <c r="N64" s="152"/>
      <c r="O64" s="152"/>
      <c r="P64" s="152"/>
      <c r="Q64" s="153"/>
    </row>
    <row r="65" spans="6:17">
      <c r="F65" s="150" t="s">
        <v>34</v>
      </c>
      <c r="G65" s="150" t="s">
        <v>34</v>
      </c>
      <c r="H65" s="150" t="s">
        <v>70</v>
      </c>
      <c r="I65" s="150" t="s">
        <v>71</v>
      </c>
      <c r="J65" s="150" t="s">
        <v>295</v>
      </c>
      <c r="K65" s="152"/>
      <c r="L65" s="152">
        <v>50.35</v>
      </c>
      <c r="M65" s="153">
        <v>50.35</v>
      </c>
      <c r="N65" s="152"/>
      <c r="O65" s="152"/>
      <c r="P65" s="152"/>
      <c r="Q65" s="153"/>
    </row>
    <row r="66" spans="6:17">
      <c r="F66" s="150" t="s">
        <v>34</v>
      </c>
      <c r="G66" s="150" t="s">
        <v>34</v>
      </c>
      <c r="H66" s="150" t="s">
        <v>73</v>
      </c>
      <c r="I66" s="150" t="s">
        <v>74</v>
      </c>
      <c r="J66" s="150" t="s">
        <v>295</v>
      </c>
      <c r="K66" s="152">
        <v>392.85</v>
      </c>
      <c r="L66" s="152">
        <v>189.97</v>
      </c>
      <c r="M66" s="153">
        <v>582.82000000000005</v>
      </c>
      <c r="N66" s="152">
        <v>88.95</v>
      </c>
      <c r="O66" s="152"/>
      <c r="P66" s="152"/>
      <c r="Q66" s="153">
        <v>88.95</v>
      </c>
    </row>
    <row r="67" spans="6:17">
      <c r="F67" s="150" t="s">
        <v>34</v>
      </c>
      <c r="G67" s="150" t="s">
        <v>34</v>
      </c>
      <c r="H67" s="150" t="s">
        <v>80</v>
      </c>
      <c r="I67" s="150" t="s">
        <v>81</v>
      </c>
      <c r="J67" s="150" t="s">
        <v>294</v>
      </c>
      <c r="K67" s="152">
        <v>366.63</v>
      </c>
      <c r="L67" s="152">
        <v>377.98</v>
      </c>
      <c r="M67" s="153">
        <v>744.61</v>
      </c>
      <c r="N67" s="152">
        <v>584.28</v>
      </c>
      <c r="O67" s="152">
        <v>609.58000000000004</v>
      </c>
      <c r="P67" s="152">
        <v>610.62</v>
      </c>
      <c r="Q67" s="153">
        <v>1804.48</v>
      </c>
    </row>
    <row r="68" spans="6:17">
      <c r="F68" s="150" t="s">
        <v>34</v>
      </c>
      <c r="G68" s="150" t="s">
        <v>34</v>
      </c>
      <c r="H68" s="150" t="s">
        <v>34</v>
      </c>
      <c r="I68" s="150" t="s">
        <v>34</v>
      </c>
      <c r="J68" s="150" t="s">
        <v>295</v>
      </c>
      <c r="K68" s="152">
        <v>366.57</v>
      </c>
      <c r="L68" s="152">
        <v>377.89</v>
      </c>
      <c r="M68" s="153">
        <v>744.46</v>
      </c>
      <c r="N68" s="152">
        <v>584.28</v>
      </c>
      <c r="O68" s="152">
        <v>609.54999999999995</v>
      </c>
      <c r="P68" s="152">
        <v>610.54999999999995</v>
      </c>
      <c r="Q68" s="153">
        <v>1804.38</v>
      </c>
    </row>
    <row r="69" spans="6:17">
      <c r="F69" s="150" t="s">
        <v>34</v>
      </c>
      <c r="G69" s="150" t="s">
        <v>34</v>
      </c>
      <c r="H69" s="150" t="s">
        <v>95</v>
      </c>
      <c r="I69" s="150" t="s">
        <v>96</v>
      </c>
      <c r="J69" s="150" t="s">
        <v>295</v>
      </c>
      <c r="K69" s="152">
        <v>120.69</v>
      </c>
      <c r="L69" s="152">
        <v>734.21</v>
      </c>
      <c r="M69" s="153">
        <v>854.9</v>
      </c>
      <c r="N69" s="152">
        <v>490.96</v>
      </c>
      <c r="O69" s="152">
        <v>512.16</v>
      </c>
      <c r="P69" s="152">
        <v>511.56</v>
      </c>
      <c r="Q69" s="153">
        <v>1514.68</v>
      </c>
    </row>
    <row r="70" spans="6:17">
      <c r="F70" s="150" t="s">
        <v>34</v>
      </c>
      <c r="G70" s="150" t="s">
        <v>34</v>
      </c>
      <c r="H70" s="151" t="s">
        <v>112</v>
      </c>
      <c r="I70" s="151" t="s">
        <v>34</v>
      </c>
      <c r="J70" s="151" t="s">
        <v>34</v>
      </c>
      <c r="K70" s="153">
        <v>1549.09</v>
      </c>
      <c r="L70" s="153">
        <v>2102.52</v>
      </c>
      <c r="M70" s="153">
        <v>3651.61</v>
      </c>
      <c r="N70" s="153">
        <v>2372.5100000000002</v>
      </c>
      <c r="O70" s="153">
        <v>2295.3200000000002</v>
      </c>
      <c r="P70" s="153">
        <v>2298.8000000000002</v>
      </c>
      <c r="Q70" s="153">
        <v>6966.63</v>
      </c>
    </row>
    <row r="71" spans="6:17">
      <c r="F71" s="150" t="s">
        <v>414</v>
      </c>
      <c r="G71" s="150" t="s">
        <v>415</v>
      </c>
      <c r="H71" s="150" t="s">
        <v>46</v>
      </c>
      <c r="I71" s="150" t="s">
        <v>47</v>
      </c>
      <c r="J71" s="150" t="s">
        <v>294</v>
      </c>
      <c r="K71" s="152">
        <v>8339.5300000000007</v>
      </c>
      <c r="L71" s="152">
        <v>7178.43</v>
      </c>
      <c r="M71" s="153">
        <v>15517.96</v>
      </c>
      <c r="N71" s="152">
        <v>1581.28</v>
      </c>
      <c r="O71" s="152"/>
      <c r="P71" s="152"/>
      <c r="Q71" s="153">
        <v>1581.28</v>
      </c>
    </row>
    <row r="72" spans="6:17">
      <c r="F72" s="150" t="s">
        <v>34</v>
      </c>
      <c r="G72" s="150" t="s">
        <v>34</v>
      </c>
      <c r="H72" s="150" t="s">
        <v>53</v>
      </c>
      <c r="I72" s="150" t="s">
        <v>54</v>
      </c>
      <c r="J72" s="150" t="s">
        <v>294</v>
      </c>
      <c r="K72" s="152"/>
      <c r="L72" s="152">
        <v>91.31</v>
      </c>
      <c r="M72" s="153">
        <v>91.31</v>
      </c>
      <c r="N72" s="152"/>
      <c r="O72" s="152"/>
      <c r="P72" s="152"/>
      <c r="Q72" s="153"/>
    </row>
    <row r="73" spans="6:17">
      <c r="F73" s="150" t="s">
        <v>34</v>
      </c>
      <c r="G73" s="150" t="s">
        <v>34</v>
      </c>
      <c r="H73" s="150" t="s">
        <v>60</v>
      </c>
      <c r="I73" s="150" t="s">
        <v>61</v>
      </c>
      <c r="J73" s="150" t="s">
        <v>295</v>
      </c>
      <c r="K73" s="152"/>
      <c r="L73" s="152"/>
      <c r="M73" s="153"/>
      <c r="N73" s="152">
        <v>10100.77</v>
      </c>
      <c r="O73" s="152">
        <v>10331.56</v>
      </c>
      <c r="P73" s="152">
        <v>10684.02</v>
      </c>
      <c r="Q73" s="153">
        <v>31116.35</v>
      </c>
    </row>
    <row r="74" spans="6:17">
      <c r="F74" s="150" t="s">
        <v>34</v>
      </c>
      <c r="G74" s="150" t="s">
        <v>34</v>
      </c>
      <c r="H74" s="150" t="s">
        <v>62</v>
      </c>
      <c r="I74" s="150" t="s">
        <v>63</v>
      </c>
      <c r="J74" s="150" t="s">
        <v>295</v>
      </c>
      <c r="K74" s="152"/>
      <c r="L74" s="152">
        <v>172.76</v>
      </c>
      <c r="M74" s="153">
        <v>172.76</v>
      </c>
      <c r="N74" s="152"/>
      <c r="O74" s="152"/>
      <c r="P74" s="152"/>
      <c r="Q74" s="153"/>
    </row>
    <row r="75" spans="6:17">
      <c r="F75" s="150" t="s">
        <v>34</v>
      </c>
      <c r="G75" s="150" t="s">
        <v>34</v>
      </c>
      <c r="H75" s="150" t="s">
        <v>67</v>
      </c>
      <c r="I75" s="150" t="s">
        <v>68</v>
      </c>
      <c r="J75" s="150" t="s">
        <v>295</v>
      </c>
      <c r="K75" s="152">
        <v>38.43</v>
      </c>
      <c r="L75" s="152"/>
      <c r="M75" s="153">
        <v>38.43</v>
      </c>
      <c r="N75" s="152"/>
      <c r="O75" s="152"/>
      <c r="P75" s="152"/>
      <c r="Q75" s="153"/>
    </row>
    <row r="76" spans="6:17">
      <c r="F76" s="150" t="s">
        <v>34</v>
      </c>
      <c r="G76" s="150" t="s">
        <v>34</v>
      </c>
      <c r="H76" s="150" t="s">
        <v>70</v>
      </c>
      <c r="I76" s="150" t="s">
        <v>71</v>
      </c>
      <c r="J76" s="150" t="s">
        <v>295</v>
      </c>
      <c r="K76" s="152"/>
      <c r="L76" s="152">
        <v>115.51</v>
      </c>
      <c r="M76" s="153">
        <v>115.51</v>
      </c>
      <c r="N76" s="152"/>
      <c r="O76" s="152"/>
      <c r="P76" s="152"/>
      <c r="Q76" s="153"/>
    </row>
    <row r="77" spans="6:17">
      <c r="F77" s="150" t="s">
        <v>34</v>
      </c>
      <c r="G77" s="150" t="s">
        <v>34</v>
      </c>
      <c r="H77" s="150" t="s">
        <v>73</v>
      </c>
      <c r="I77" s="150" t="s">
        <v>74</v>
      </c>
      <c r="J77" s="150" t="s">
        <v>295</v>
      </c>
      <c r="K77" s="152">
        <v>9874.26</v>
      </c>
      <c r="L77" s="152">
        <v>3748.71</v>
      </c>
      <c r="M77" s="153">
        <v>13622.97</v>
      </c>
      <c r="N77" s="152">
        <v>1664.85</v>
      </c>
      <c r="O77" s="152"/>
      <c r="P77" s="152"/>
      <c r="Q77" s="153">
        <v>1664.85</v>
      </c>
    </row>
    <row r="78" spans="6:17">
      <c r="F78" s="150" t="s">
        <v>34</v>
      </c>
      <c r="G78" s="150" t="s">
        <v>34</v>
      </c>
      <c r="H78" s="150" t="s">
        <v>80</v>
      </c>
      <c r="I78" s="150" t="s">
        <v>81</v>
      </c>
      <c r="J78" s="150" t="s">
        <v>294</v>
      </c>
      <c r="K78" s="152">
        <v>9981.16</v>
      </c>
      <c r="L78" s="152">
        <v>7765.23</v>
      </c>
      <c r="M78" s="153">
        <v>17746.39</v>
      </c>
      <c r="N78" s="152">
        <v>10937.72</v>
      </c>
      <c r="O78" s="152">
        <v>11166.06</v>
      </c>
      <c r="P78" s="152">
        <v>11524.52</v>
      </c>
      <c r="Q78" s="153">
        <v>33628.300000000003</v>
      </c>
    </row>
    <row r="79" spans="6:17">
      <c r="F79" s="150" t="s">
        <v>34</v>
      </c>
      <c r="G79" s="150" t="s">
        <v>34</v>
      </c>
      <c r="H79" s="150" t="s">
        <v>34</v>
      </c>
      <c r="I79" s="150" t="s">
        <v>34</v>
      </c>
      <c r="J79" s="150" t="s">
        <v>295</v>
      </c>
      <c r="K79" s="152">
        <v>9981.11</v>
      </c>
      <c r="L79" s="152">
        <v>7765.14</v>
      </c>
      <c r="M79" s="153">
        <v>17746.25</v>
      </c>
      <c r="N79" s="152">
        <v>10937.68</v>
      </c>
      <c r="O79" s="152">
        <v>11165.82</v>
      </c>
      <c r="P79" s="152">
        <v>11524.29</v>
      </c>
      <c r="Q79" s="153">
        <v>33627.79</v>
      </c>
    </row>
    <row r="80" spans="6:17">
      <c r="F80" s="150" t="s">
        <v>34</v>
      </c>
      <c r="G80" s="150" t="s">
        <v>34</v>
      </c>
      <c r="H80" s="150" t="s">
        <v>95</v>
      </c>
      <c r="I80" s="150" t="s">
        <v>96</v>
      </c>
      <c r="J80" s="150" t="s">
        <v>295</v>
      </c>
      <c r="K80" s="152">
        <v>3757.77</v>
      </c>
      <c r="L80" s="152">
        <v>13983.76</v>
      </c>
      <c r="M80" s="153">
        <v>17741.53</v>
      </c>
      <c r="N80" s="152">
        <v>9190.8700000000008</v>
      </c>
      <c r="O80" s="152">
        <v>9382.68</v>
      </c>
      <c r="P80" s="152">
        <v>9655.32</v>
      </c>
      <c r="Q80" s="153">
        <v>28228.87</v>
      </c>
    </row>
    <row r="81" spans="6:17">
      <c r="F81" s="150" t="s">
        <v>34</v>
      </c>
      <c r="G81" s="150" t="s">
        <v>34</v>
      </c>
      <c r="H81" s="151" t="s">
        <v>112</v>
      </c>
      <c r="I81" s="151" t="s">
        <v>34</v>
      </c>
      <c r="J81" s="151" t="s">
        <v>34</v>
      </c>
      <c r="K81" s="153">
        <v>41972.26</v>
      </c>
      <c r="L81" s="153">
        <v>40820.85</v>
      </c>
      <c r="M81" s="153">
        <v>82793.11</v>
      </c>
      <c r="N81" s="153">
        <v>44413.17</v>
      </c>
      <c r="O81" s="153">
        <v>42046.12</v>
      </c>
      <c r="P81" s="153">
        <v>43388.15</v>
      </c>
      <c r="Q81" s="153">
        <v>129847.44</v>
      </c>
    </row>
    <row r="82" spans="6:17">
      <c r="F82" s="151" t="s">
        <v>43</v>
      </c>
      <c r="G82" s="151" t="s">
        <v>34</v>
      </c>
      <c r="H82" s="151" t="s">
        <v>34</v>
      </c>
      <c r="I82" s="151" t="s">
        <v>34</v>
      </c>
      <c r="J82" s="151" t="s">
        <v>34</v>
      </c>
      <c r="K82" s="153">
        <v>6057879.5700000003</v>
      </c>
      <c r="L82" s="153">
        <v>3583318.96</v>
      </c>
      <c r="M82" s="153">
        <v>9641198.5299999993</v>
      </c>
      <c r="N82" s="153">
        <v>4771186.25</v>
      </c>
      <c r="O82" s="153">
        <v>1809756.48</v>
      </c>
      <c r="P82" s="153">
        <v>1909809.85</v>
      </c>
      <c r="Q82" s="153">
        <v>8490752.5800000001</v>
      </c>
    </row>
    <row r="85" spans="6:17">
      <c r="F85" s="205" t="s">
        <v>393</v>
      </c>
      <c r="G85" s="205" t="s">
        <v>394</v>
      </c>
      <c r="J85" s="205" t="s">
        <v>294</v>
      </c>
      <c r="K85" s="206">
        <f>SUMIF($J$11:$J$21,"=506B",K11:K21)</f>
        <v>11086.759999999998</v>
      </c>
      <c r="L85" s="206">
        <f t="shared" ref="L85:Q85" si="0">SUMIF($J$11:$J$21,"=506B",L11:L21)</f>
        <v>9165.93</v>
      </c>
      <c r="M85" s="206">
        <f t="shared" si="0"/>
        <v>20252.689999999999</v>
      </c>
      <c r="N85" s="206">
        <f t="shared" si="0"/>
        <v>9117.36</v>
      </c>
      <c r="O85" s="206">
        <f t="shared" si="0"/>
        <v>8224.83</v>
      </c>
      <c r="P85" s="206">
        <f t="shared" si="0"/>
        <v>8477.4</v>
      </c>
      <c r="Q85" s="206">
        <f t="shared" si="0"/>
        <v>25819.59</v>
      </c>
    </row>
    <row r="86" spans="6:17">
      <c r="F86" s="205" t="s">
        <v>393</v>
      </c>
      <c r="G86" s="205" t="s">
        <v>394</v>
      </c>
      <c r="J86" s="205" t="s">
        <v>295</v>
      </c>
      <c r="K86" s="206">
        <f>SUMIF($J$11:$J$21,"=549B",K11:K21)</f>
        <v>14823.02</v>
      </c>
      <c r="L86" s="206">
        <f t="shared" ref="L86:Q86" si="1">SUMIF($J$11:$J$21,"=549B",L11:L21)</f>
        <v>16671.3</v>
      </c>
      <c r="M86" s="206">
        <f t="shared" si="1"/>
        <v>31494.32</v>
      </c>
      <c r="N86" s="206">
        <f t="shared" si="1"/>
        <v>23227.75</v>
      </c>
      <c r="O86" s="206">
        <f t="shared" si="1"/>
        <v>22746.28</v>
      </c>
      <c r="P86" s="206">
        <f t="shared" si="1"/>
        <v>23438.91</v>
      </c>
      <c r="Q86" s="206">
        <f t="shared" si="1"/>
        <v>69412.94</v>
      </c>
    </row>
    <row r="88" spans="6:17">
      <c r="F88" s="205" t="s">
        <v>412</v>
      </c>
      <c r="G88" s="205" t="s">
        <v>413</v>
      </c>
      <c r="J88" s="205" t="s">
        <v>294</v>
      </c>
      <c r="K88" s="206">
        <f>SUMIF($J$59:$J$69,"=506B",K59:K69)</f>
        <v>666.21</v>
      </c>
      <c r="L88" s="206">
        <f t="shared" ref="L88:Q88" si="2">SUMIF($J$59:$J$69,"=506B",L59:L69)</f>
        <v>736.95</v>
      </c>
      <c r="M88" s="206">
        <f t="shared" si="2"/>
        <v>1403.16</v>
      </c>
      <c r="N88" s="206">
        <f t="shared" si="2"/>
        <v>668.75</v>
      </c>
      <c r="O88" s="206">
        <f t="shared" si="2"/>
        <v>609.58000000000004</v>
      </c>
      <c r="P88" s="206">
        <f t="shared" si="2"/>
        <v>610.62</v>
      </c>
      <c r="Q88" s="206">
        <f t="shared" si="2"/>
        <v>1888.95</v>
      </c>
    </row>
    <row r="89" spans="6:17">
      <c r="F89" s="205" t="s">
        <v>412</v>
      </c>
      <c r="G89" s="205" t="s">
        <v>413</v>
      </c>
      <c r="J89" s="205" t="s">
        <v>295</v>
      </c>
      <c r="K89" s="206">
        <f>SUMIF($J$59:$J$69,"=549B",K59:K69)</f>
        <v>882.88000000000011</v>
      </c>
      <c r="L89" s="206">
        <f t="shared" ref="L89:Q89" si="3">SUMIF($J$59:$J$69,"=549B",L59:L69)</f>
        <v>1365.5700000000002</v>
      </c>
      <c r="M89" s="206">
        <f t="shared" si="3"/>
        <v>2248.4500000000003</v>
      </c>
      <c r="N89" s="206">
        <f t="shared" si="3"/>
        <v>1703.7600000000002</v>
      </c>
      <c r="O89" s="206">
        <f t="shared" si="3"/>
        <v>1685.7399999999998</v>
      </c>
      <c r="P89" s="206">
        <f t="shared" si="3"/>
        <v>1688.1799999999998</v>
      </c>
      <c r="Q89" s="206">
        <f t="shared" si="3"/>
        <v>5077.68</v>
      </c>
    </row>
    <row r="91" spans="6:17">
      <c r="F91" s="205" t="s">
        <v>414</v>
      </c>
      <c r="G91" s="205" t="s">
        <v>415</v>
      </c>
      <c r="J91" s="205" t="s">
        <v>294</v>
      </c>
      <c r="K91" s="206">
        <f>SUMIF($J$71:$J$81,"=506B",K71:K81)</f>
        <v>18320.690000000002</v>
      </c>
      <c r="L91" s="206">
        <f t="shared" ref="L91:Q91" si="4">SUMIF($J$71:$J$81,"=506B",L71:L81)</f>
        <v>15034.970000000001</v>
      </c>
      <c r="M91" s="206">
        <f t="shared" si="4"/>
        <v>33355.659999999996</v>
      </c>
      <c r="N91" s="206">
        <f t="shared" si="4"/>
        <v>12519</v>
      </c>
      <c r="O91" s="206">
        <f t="shared" si="4"/>
        <v>11166.06</v>
      </c>
      <c r="P91" s="206">
        <f t="shared" si="4"/>
        <v>11524.52</v>
      </c>
      <c r="Q91" s="206">
        <f t="shared" si="4"/>
        <v>35209.58</v>
      </c>
    </row>
    <row r="92" spans="6:17">
      <c r="F92" s="205" t="s">
        <v>414</v>
      </c>
      <c r="G92" s="205" t="s">
        <v>415</v>
      </c>
      <c r="J92" s="205" t="s">
        <v>295</v>
      </c>
      <c r="K92" s="206">
        <f>SUMIF($J$71:$J$81,"=549B",K71:K81)</f>
        <v>23651.570000000003</v>
      </c>
      <c r="L92" s="206">
        <f t="shared" ref="L92:Q92" si="5">SUMIF($J$71:$J$81,"=549B",L71:L81)</f>
        <v>25785.88</v>
      </c>
      <c r="M92" s="206">
        <f t="shared" si="5"/>
        <v>49437.45</v>
      </c>
      <c r="N92" s="206">
        <f t="shared" si="5"/>
        <v>31894.170000000006</v>
      </c>
      <c r="O92" s="206">
        <f t="shared" si="5"/>
        <v>30880.059999999998</v>
      </c>
      <c r="P92" s="206">
        <f t="shared" si="5"/>
        <v>31863.63</v>
      </c>
      <c r="Q92" s="206">
        <f t="shared" si="5"/>
        <v>94637.859999999986</v>
      </c>
    </row>
    <row r="94" spans="6:17">
      <c r="F94" s="205" t="s">
        <v>401</v>
      </c>
      <c r="G94" s="205" t="s">
        <v>402</v>
      </c>
      <c r="J94" s="205" t="s">
        <v>294</v>
      </c>
      <c r="K94" s="206">
        <f>+K36</f>
        <v>1594968.33</v>
      </c>
      <c r="L94" s="206">
        <f t="shared" ref="L94:Q94" si="6">+L36</f>
        <v>1258012.49</v>
      </c>
      <c r="M94" s="206">
        <f t="shared" si="6"/>
        <v>2852980.82</v>
      </c>
      <c r="N94" s="206">
        <f t="shared" si="6"/>
        <v>1648232.92</v>
      </c>
      <c r="O94" s="206">
        <f t="shared" si="6"/>
        <v>464106.33</v>
      </c>
      <c r="P94" s="206">
        <f t="shared" si="6"/>
        <v>477955.7</v>
      </c>
      <c r="Q94" s="206">
        <f t="shared" si="6"/>
        <v>2590294.9500000002</v>
      </c>
    </row>
    <row r="95" spans="6:17">
      <c r="F95" s="205" t="s">
        <v>410</v>
      </c>
      <c r="G95" s="205" t="s">
        <v>411</v>
      </c>
      <c r="J95" s="205" t="s">
        <v>295</v>
      </c>
      <c r="K95" s="206">
        <f>+K58</f>
        <v>4393480.1100000003</v>
      </c>
      <c r="L95" s="206">
        <f t="shared" ref="L95:Q95" si="7">+L58</f>
        <v>2256545.87</v>
      </c>
      <c r="M95" s="206">
        <f t="shared" si="7"/>
        <v>6650025.9800000004</v>
      </c>
      <c r="N95" s="206">
        <f t="shared" si="7"/>
        <v>3043822.54</v>
      </c>
      <c r="O95" s="206">
        <f t="shared" si="7"/>
        <v>1270337.6000000001</v>
      </c>
      <c r="P95" s="206">
        <f t="shared" si="7"/>
        <v>1354250.89</v>
      </c>
      <c r="Q95" s="206">
        <f t="shared" si="7"/>
        <v>5668411.0300000003</v>
      </c>
    </row>
    <row r="97" spans="6:17">
      <c r="F97" s="85" t="s">
        <v>15</v>
      </c>
      <c r="K97" s="207">
        <f>SUM(K85:K96)</f>
        <v>6057879.5700000003</v>
      </c>
      <c r="L97" s="207">
        <f t="shared" ref="L97:Q97" si="8">SUM(L85:L96)</f>
        <v>3583318.96</v>
      </c>
      <c r="M97" s="207">
        <f t="shared" si="8"/>
        <v>9641198.5300000012</v>
      </c>
      <c r="N97" s="207">
        <f t="shared" si="8"/>
        <v>4771186.25</v>
      </c>
      <c r="O97" s="207">
        <f t="shared" si="8"/>
        <v>1809756.48</v>
      </c>
      <c r="P97" s="207">
        <f t="shared" si="8"/>
        <v>1909809.8499999999</v>
      </c>
      <c r="Q97" s="207">
        <f t="shared" si="8"/>
        <v>8490752.5800000001</v>
      </c>
    </row>
  </sheetData>
  <mergeCells count="1">
    <mergeCell ref="C8:D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1:R47"/>
  <sheetViews>
    <sheetView showGridLines="0" workbookViewId="0">
      <selection activeCell="C2" sqref="C1:C2"/>
    </sheetView>
  </sheetViews>
  <sheetFormatPr defaultRowHeight="10.199999999999999"/>
  <cols>
    <col min="1" max="1" width="2.6640625" style="85" customWidth="1"/>
    <col min="2" max="2" width="1.109375" style="85" customWidth="1"/>
    <col min="3" max="3" width="20.109375" style="85" customWidth="1"/>
    <col min="4" max="4" width="10.5546875" style="85" customWidth="1"/>
    <col min="5" max="5" width="5.33203125" style="85" customWidth="1"/>
    <col min="6" max="6" width="19.109375" style="85" customWidth="1"/>
    <col min="7" max="7" width="29.6640625" style="85" customWidth="1"/>
    <col min="8" max="8" width="19.44140625" style="85" customWidth="1"/>
    <col min="9" max="9" width="27.6640625" style="85" customWidth="1"/>
    <col min="10" max="11" width="10.109375" style="85" customWidth="1"/>
    <col min="12" max="12" width="16.5546875" style="85" customWidth="1"/>
    <col min="13" max="13" width="17.109375" style="85" customWidth="1"/>
    <col min="14" max="18" width="14.6640625" style="85" customWidth="1"/>
    <col min="19" max="19" width="10.109375" style="85" customWidth="1"/>
    <col min="20" max="20" width="12.33203125" style="85" customWidth="1"/>
    <col min="21" max="22" width="13.6640625" style="85" customWidth="1"/>
    <col min="23" max="24" width="10.109375" style="85" customWidth="1"/>
    <col min="25" max="25" width="12.44140625" style="85" customWidth="1"/>
    <col min="26" max="26" width="10.109375" style="85" customWidth="1"/>
    <col min="27" max="27" width="8.88671875" style="85" customWidth="1"/>
    <col min="28" max="29" width="9.6640625" style="85" customWidth="1"/>
    <col min="30" max="30" width="8.88671875" style="85" customWidth="1"/>
    <col min="31" max="32" width="10.109375" style="85" customWidth="1"/>
    <col min="33" max="43" width="10.109375" style="85" bestFit="1" customWidth="1"/>
    <col min="44" max="44" width="8.88671875" style="85" bestFit="1" customWidth="1"/>
    <col min="45" max="45" width="9" style="85" bestFit="1" customWidth="1"/>
    <col min="46" max="51" width="8.88671875" style="85" bestFit="1" customWidth="1"/>
    <col min="52" max="52" width="10.109375" style="85" bestFit="1" customWidth="1"/>
    <col min="53" max="53" width="8.88671875" style="85" bestFit="1" customWidth="1"/>
    <col min="54" max="55" width="9.6640625" style="85" bestFit="1" customWidth="1"/>
    <col min="56" max="57" width="8.88671875" style="85" bestFit="1" customWidth="1"/>
    <col min="58" max="58" width="9" style="85" bestFit="1" customWidth="1"/>
    <col min="59" max="64" width="8.88671875" style="85" bestFit="1" customWidth="1"/>
    <col min="65" max="65" width="10.109375" style="85" bestFit="1" customWidth="1"/>
    <col min="66" max="66" width="8.88671875" style="85" bestFit="1" customWidth="1"/>
    <col min="67" max="68" width="9.6640625" style="85" bestFit="1" customWidth="1"/>
    <col min="69" max="70" width="8.88671875" style="85" bestFit="1" customWidth="1"/>
    <col min="71" max="71" width="9" style="85" bestFit="1" customWidth="1"/>
    <col min="72" max="77" width="8.88671875" style="85" bestFit="1" customWidth="1"/>
    <col min="78" max="78" width="10.109375" style="85" bestFit="1" customWidth="1"/>
    <col min="79" max="79" width="8.88671875" style="85" bestFit="1" customWidth="1"/>
    <col min="80" max="81" width="9.6640625" style="85" bestFit="1" customWidth="1"/>
    <col min="82" max="83" width="8.88671875" style="85" bestFit="1" customWidth="1"/>
    <col min="84" max="84" width="9" style="85" bestFit="1" customWidth="1"/>
    <col min="85" max="90" width="8.88671875" style="85" bestFit="1" customWidth="1"/>
    <col min="91" max="91" width="10.109375" style="85" bestFit="1" customWidth="1"/>
    <col min="92" max="92" width="8.88671875" style="85" bestFit="1" customWidth="1"/>
    <col min="93" max="94" width="9.6640625" style="85" bestFit="1" customWidth="1"/>
    <col min="95" max="96" width="8.88671875" style="85" bestFit="1" customWidth="1"/>
    <col min="97" max="97" width="9" style="85" bestFit="1" customWidth="1"/>
    <col min="98" max="103" width="8.88671875" style="85" bestFit="1" customWidth="1"/>
    <col min="104" max="104" width="10.109375" style="85" bestFit="1" customWidth="1"/>
    <col min="105" max="105" width="8.88671875" style="85" bestFit="1" customWidth="1"/>
    <col min="106" max="107" width="9.6640625" style="85" bestFit="1" customWidth="1"/>
    <col min="108" max="108" width="8.88671875" style="85" bestFit="1" customWidth="1"/>
    <col min="109" max="109" width="12.44140625" style="85" bestFit="1" customWidth="1"/>
    <col min="110" max="256" width="9.109375" style="85"/>
    <col min="257" max="257" width="2.6640625" style="85" customWidth="1"/>
    <col min="258" max="258" width="1.109375" style="85" customWidth="1"/>
    <col min="259" max="259" width="20.109375" style="85" customWidth="1"/>
    <col min="260" max="260" width="10.5546875" style="85" customWidth="1"/>
    <col min="261" max="261" width="5.33203125" style="85" customWidth="1"/>
    <col min="262" max="262" width="19.109375" style="85" customWidth="1"/>
    <col min="263" max="263" width="29.6640625" style="85" customWidth="1"/>
    <col min="264" max="264" width="19.44140625" style="85" customWidth="1"/>
    <col min="265" max="265" width="27.6640625" style="85" customWidth="1"/>
    <col min="266" max="267" width="10.109375" style="85" customWidth="1"/>
    <col min="268" max="268" width="16.5546875" style="85" customWidth="1"/>
    <col min="269" max="269" width="17.109375" style="85" customWidth="1"/>
    <col min="270" max="274" width="14.6640625" style="85" customWidth="1"/>
    <col min="275" max="275" width="10.109375" style="85" customWidth="1"/>
    <col min="276" max="276" width="12.33203125" style="85" customWidth="1"/>
    <col min="277" max="278" width="13.6640625" style="85" customWidth="1"/>
    <col min="279" max="280" width="10.109375" style="85" customWidth="1"/>
    <col min="281" max="281" width="12.44140625" style="85" customWidth="1"/>
    <col min="282" max="282" width="10.109375" style="85" customWidth="1"/>
    <col min="283" max="283" width="8.88671875" style="85" customWidth="1"/>
    <col min="284" max="285" width="9.6640625" style="85" customWidth="1"/>
    <col min="286" max="286" width="8.88671875" style="85" customWidth="1"/>
    <col min="287" max="288" width="10.109375" style="85" customWidth="1"/>
    <col min="289" max="299" width="10.109375" style="85" bestFit="1" customWidth="1"/>
    <col min="300" max="300" width="8.88671875" style="85" bestFit="1" customWidth="1"/>
    <col min="301" max="301" width="9" style="85" bestFit="1" customWidth="1"/>
    <col min="302" max="307" width="8.88671875" style="85" bestFit="1" customWidth="1"/>
    <col min="308" max="308" width="10.109375" style="85" bestFit="1" customWidth="1"/>
    <col min="309" max="309" width="8.88671875" style="85" bestFit="1" customWidth="1"/>
    <col min="310" max="311" width="9.6640625" style="85" bestFit="1" customWidth="1"/>
    <col min="312" max="313" width="8.88671875" style="85" bestFit="1" customWidth="1"/>
    <col min="314" max="314" width="9" style="85" bestFit="1" customWidth="1"/>
    <col min="315" max="320" width="8.88671875" style="85" bestFit="1" customWidth="1"/>
    <col min="321" max="321" width="10.109375" style="85" bestFit="1" customWidth="1"/>
    <col min="322" max="322" width="8.88671875" style="85" bestFit="1" customWidth="1"/>
    <col min="323" max="324" width="9.6640625" style="85" bestFit="1" customWidth="1"/>
    <col min="325" max="326" width="8.88671875" style="85" bestFit="1" customWidth="1"/>
    <col min="327" max="327" width="9" style="85" bestFit="1" customWidth="1"/>
    <col min="328" max="333" width="8.88671875" style="85" bestFit="1" customWidth="1"/>
    <col min="334" max="334" width="10.109375" style="85" bestFit="1" customWidth="1"/>
    <col min="335" max="335" width="8.88671875" style="85" bestFit="1" customWidth="1"/>
    <col min="336" max="337" width="9.6640625" style="85" bestFit="1" customWidth="1"/>
    <col min="338" max="339" width="8.88671875" style="85" bestFit="1" customWidth="1"/>
    <col min="340" max="340" width="9" style="85" bestFit="1" customWidth="1"/>
    <col min="341" max="346" width="8.88671875" style="85" bestFit="1" customWidth="1"/>
    <col min="347" max="347" width="10.109375" style="85" bestFit="1" customWidth="1"/>
    <col min="348" max="348" width="8.88671875" style="85" bestFit="1" customWidth="1"/>
    <col min="349" max="350" width="9.6640625" style="85" bestFit="1" customWidth="1"/>
    <col min="351" max="352" width="8.88671875" style="85" bestFit="1" customWidth="1"/>
    <col min="353" max="353" width="9" style="85" bestFit="1" customWidth="1"/>
    <col min="354" max="359" width="8.88671875" style="85" bestFit="1" customWidth="1"/>
    <col min="360" max="360" width="10.109375" style="85" bestFit="1" customWidth="1"/>
    <col min="361" max="361" width="8.88671875" style="85" bestFit="1" customWidth="1"/>
    <col min="362" max="363" width="9.6640625" style="85" bestFit="1" customWidth="1"/>
    <col min="364" max="364" width="8.88671875" style="85" bestFit="1" customWidth="1"/>
    <col min="365" max="365" width="12.44140625" style="85" bestFit="1" customWidth="1"/>
    <col min="366" max="512" width="9.109375" style="85"/>
    <col min="513" max="513" width="2.6640625" style="85" customWidth="1"/>
    <col min="514" max="514" width="1.109375" style="85" customWidth="1"/>
    <col min="515" max="515" width="20.109375" style="85" customWidth="1"/>
    <col min="516" max="516" width="10.5546875" style="85" customWidth="1"/>
    <col min="517" max="517" width="5.33203125" style="85" customWidth="1"/>
    <col min="518" max="518" width="19.109375" style="85" customWidth="1"/>
    <col min="519" max="519" width="29.6640625" style="85" customWidth="1"/>
    <col min="520" max="520" width="19.44140625" style="85" customWidth="1"/>
    <col min="521" max="521" width="27.6640625" style="85" customWidth="1"/>
    <col min="522" max="523" width="10.109375" style="85" customWidth="1"/>
    <col min="524" max="524" width="16.5546875" style="85" customWidth="1"/>
    <col min="525" max="525" width="17.109375" style="85" customWidth="1"/>
    <col min="526" max="530" width="14.6640625" style="85" customWidth="1"/>
    <col min="531" max="531" width="10.109375" style="85" customWidth="1"/>
    <col min="532" max="532" width="12.33203125" style="85" customWidth="1"/>
    <col min="533" max="534" width="13.6640625" style="85" customWidth="1"/>
    <col min="535" max="536" width="10.109375" style="85" customWidth="1"/>
    <col min="537" max="537" width="12.44140625" style="85" customWidth="1"/>
    <col min="538" max="538" width="10.109375" style="85" customWidth="1"/>
    <col min="539" max="539" width="8.88671875" style="85" customWidth="1"/>
    <col min="540" max="541" width="9.6640625" style="85" customWidth="1"/>
    <col min="542" max="542" width="8.88671875" style="85" customWidth="1"/>
    <col min="543" max="544" width="10.109375" style="85" customWidth="1"/>
    <col min="545" max="555" width="10.109375" style="85" bestFit="1" customWidth="1"/>
    <col min="556" max="556" width="8.88671875" style="85" bestFit="1" customWidth="1"/>
    <col min="557" max="557" width="9" style="85" bestFit="1" customWidth="1"/>
    <col min="558" max="563" width="8.88671875" style="85" bestFit="1" customWidth="1"/>
    <col min="564" max="564" width="10.109375" style="85" bestFit="1" customWidth="1"/>
    <col min="565" max="565" width="8.88671875" style="85" bestFit="1" customWidth="1"/>
    <col min="566" max="567" width="9.6640625" style="85" bestFit="1" customWidth="1"/>
    <col min="568" max="569" width="8.88671875" style="85" bestFit="1" customWidth="1"/>
    <col min="570" max="570" width="9" style="85" bestFit="1" customWidth="1"/>
    <col min="571" max="576" width="8.88671875" style="85" bestFit="1" customWidth="1"/>
    <col min="577" max="577" width="10.109375" style="85" bestFit="1" customWidth="1"/>
    <col min="578" max="578" width="8.88671875" style="85" bestFit="1" customWidth="1"/>
    <col min="579" max="580" width="9.6640625" style="85" bestFit="1" customWidth="1"/>
    <col min="581" max="582" width="8.88671875" style="85" bestFit="1" customWidth="1"/>
    <col min="583" max="583" width="9" style="85" bestFit="1" customWidth="1"/>
    <col min="584" max="589" width="8.88671875" style="85" bestFit="1" customWidth="1"/>
    <col min="590" max="590" width="10.109375" style="85" bestFit="1" customWidth="1"/>
    <col min="591" max="591" width="8.88671875" style="85" bestFit="1" customWidth="1"/>
    <col min="592" max="593" width="9.6640625" style="85" bestFit="1" customWidth="1"/>
    <col min="594" max="595" width="8.88671875" style="85" bestFit="1" customWidth="1"/>
    <col min="596" max="596" width="9" style="85" bestFit="1" customWidth="1"/>
    <col min="597" max="602" width="8.88671875" style="85" bestFit="1" customWidth="1"/>
    <col min="603" max="603" width="10.109375" style="85" bestFit="1" customWidth="1"/>
    <col min="604" max="604" width="8.88671875" style="85" bestFit="1" customWidth="1"/>
    <col min="605" max="606" width="9.6640625" style="85" bestFit="1" customWidth="1"/>
    <col min="607" max="608" width="8.88671875" style="85" bestFit="1" customWidth="1"/>
    <col min="609" max="609" width="9" style="85" bestFit="1" customWidth="1"/>
    <col min="610" max="615" width="8.88671875" style="85" bestFit="1" customWidth="1"/>
    <col min="616" max="616" width="10.109375" style="85" bestFit="1" customWidth="1"/>
    <col min="617" max="617" width="8.88671875" style="85" bestFit="1" customWidth="1"/>
    <col min="618" max="619" width="9.6640625" style="85" bestFit="1" customWidth="1"/>
    <col min="620" max="620" width="8.88671875" style="85" bestFit="1" customWidth="1"/>
    <col min="621" max="621" width="12.44140625" style="85" bestFit="1" customWidth="1"/>
    <col min="622" max="768" width="9.109375" style="85"/>
    <col min="769" max="769" width="2.6640625" style="85" customWidth="1"/>
    <col min="770" max="770" width="1.109375" style="85" customWidth="1"/>
    <col min="771" max="771" width="20.109375" style="85" customWidth="1"/>
    <col min="772" max="772" width="10.5546875" style="85" customWidth="1"/>
    <col min="773" max="773" width="5.33203125" style="85" customWidth="1"/>
    <col min="774" max="774" width="19.109375" style="85" customWidth="1"/>
    <col min="775" max="775" width="29.6640625" style="85" customWidth="1"/>
    <col min="776" max="776" width="19.44140625" style="85" customWidth="1"/>
    <col min="777" max="777" width="27.6640625" style="85" customWidth="1"/>
    <col min="778" max="779" width="10.109375" style="85" customWidth="1"/>
    <col min="780" max="780" width="16.5546875" style="85" customWidth="1"/>
    <col min="781" max="781" width="17.109375" style="85" customWidth="1"/>
    <col min="782" max="786" width="14.6640625" style="85" customWidth="1"/>
    <col min="787" max="787" width="10.109375" style="85" customWidth="1"/>
    <col min="788" max="788" width="12.33203125" style="85" customWidth="1"/>
    <col min="789" max="790" width="13.6640625" style="85" customWidth="1"/>
    <col min="791" max="792" width="10.109375" style="85" customWidth="1"/>
    <col min="793" max="793" width="12.44140625" style="85" customWidth="1"/>
    <col min="794" max="794" width="10.109375" style="85" customWidth="1"/>
    <col min="795" max="795" width="8.88671875" style="85" customWidth="1"/>
    <col min="796" max="797" width="9.6640625" style="85" customWidth="1"/>
    <col min="798" max="798" width="8.88671875" style="85" customWidth="1"/>
    <col min="799" max="800" width="10.109375" style="85" customWidth="1"/>
    <col min="801" max="811" width="10.109375" style="85" bestFit="1" customWidth="1"/>
    <col min="812" max="812" width="8.88671875" style="85" bestFit="1" customWidth="1"/>
    <col min="813" max="813" width="9" style="85" bestFit="1" customWidth="1"/>
    <col min="814" max="819" width="8.88671875" style="85" bestFit="1" customWidth="1"/>
    <col min="820" max="820" width="10.109375" style="85" bestFit="1" customWidth="1"/>
    <col min="821" max="821" width="8.88671875" style="85" bestFit="1" customWidth="1"/>
    <col min="822" max="823" width="9.6640625" style="85" bestFit="1" customWidth="1"/>
    <col min="824" max="825" width="8.88671875" style="85" bestFit="1" customWidth="1"/>
    <col min="826" max="826" width="9" style="85" bestFit="1" customWidth="1"/>
    <col min="827" max="832" width="8.88671875" style="85" bestFit="1" customWidth="1"/>
    <col min="833" max="833" width="10.109375" style="85" bestFit="1" customWidth="1"/>
    <col min="834" max="834" width="8.88671875" style="85" bestFit="1" customWidth="1"/>
    <col min="835" max="836" width="9.6640625" style="85" bestFit="1" customWidth="1"/>
    <col min="837" max="838" width="8.88671875" style="85" bestFit="1" customWidth="1"/>
    <col min="839" max="839" width="9" style="85" bestFit="1" customWidth="1"/>
    <col min="840" max="845" width="8.88671875" style="85" bestFit="1" customWidth="1"/>
    <col min="846" max="846" width="10.109375" style="85" bestFit="1" customWidth="1"/>
    <col min="847" max="847" width="8.88671875" style="85" bestFit="1" customWidth="1"/>
    <col min="848" max="849" width="9.6640625" style="85" bestFit="1" customWidth="1"/>
    <col min="850" max="851" width="8.88671875" style="85" bestFit="1" customWidth="1"/>
    <col min="852" max="852" width="9" style="85" bestFit="1" customWidth="1"/>
    <col min="853" max="858" width="8.88671875" style="85" bestFit="1" customWidth="1"/>
    <col min="859" max="859" width="10.109375" style="85" bestFit="1" customWidth="1"/>
    <col min="860" max="860" width="8.88671875" style="85" bestFit="1" customWidth="1"/>
    <col min="861" max="862" width="9.6640625" style="85" bestFit="1" customWidth="1"/>
    <col min="863" max="864" width="8.88671875" style="85" bestFit="1" customWidth="1"/>
    <col min="865" max="865" width="9" style="85" bestFit="1" customWidth="1"/>
    <col min="866" max="871" width="8.88671875" style="85" bestFit="1" customWidth="1"/>
    <col min="872" max="872" width="10.109375" style="85" bestFit="1" customWidth="1"/>
    <col min="873" max="873" width="8.88671875" style="85" bestFit="1" customWidth="1"/>
    <col min="874" max="875" width="9.6640625" style="85" bestFit="1" customWidth="1"/>
    <col min="876" max="876" width="8.88671875" style="85" bestFit="1" customWidth="1"/>
    <col min="877" max="877" width="12.44140625" style="85" bestFit="1" customWidth="1"/>
    <col min="878" max="1024" width="9.109375" style="85"/>
    <col min="1025" max="1025" width="2.6640625" style="85" customWidth="1"/>
    <col min="1026" max="1026" width="1.109375" style="85" customWidth="1"/>
    <col min="1027" max="1027" width="20.109375" style="85" customWidth="1"/>
    <col min="1028" max="1028" width="10.5546875" style="85" customWidth="1"/>
    <col min="1029" max="1029" width="5.33203125" style="85" customWidth="1"/>
    <col min="1030" max="1030" width="19.109375" style="85" customWidth="1"/>
    <col min="1031" max="1031" width="29.6640625" style="85" customWidth="1"/>
    <col min="1032" max="1032" width="19.44140625" style="85" customWidth="1"/>
    <col min="1033" max="1033" width="27.6640625" style="85" customWidth="1"/>
    <col min="1034" max="1035" width="10.109375" style="85" customWidth="1"/>
    <col min="1036" max="1036" width="16.5546875" style="85" customWidth="1"/>
    <col min="1037" max="1037" width="17.109375" style="85" customWidth="1"/>
    <col min="1038" max="1042" width="14.6640625" style="85" customWidth="1"/>
    <col min="1043" max="1043" width="10.109375" style="85" customWidth="1"/>
    <col min="1044" max="1044" width="12.33203125" style="85" customWidth="1"/>
    <col min="1045" max="1046" width="13.6640625" style="85" customWidth="1"/>
    <col min="1047" max="1048" width="10.109375" style="85" customWidth="1"/>
    <col min="1049" max="1049" width="12.44140625" style="85" customWidth="1"/>
    <col min="1050" max="1050" width="10.109375" style="85" customWidth="1"/>
    <col min="1051" max="1051" width="8.88671875" style="85" customWidth="1"/>
    <col min="1052" max="1053" width="9.6640625" style="85" customWidth="1"/>
    <col min="1054" max="1054" width="8.88671875" style="85" customWidth="1"/>
    <col min="1055" max="1056" width="10.109375" style="85" customWidth="1"/>
    <col min="1057" max="1067" width="10.109375" style="85" bestFit="1" customWidth="1"/>
    <col min="1068" max="1068" width="8.88671875" style="85" bestFit="1" customWidth="1"/>
    <col min="1069" max="1069" width="9" style="85" bestFit="1" customWidth="1"/>
    <col min="1070" max="1075" width="8.88671875" style="85" bestFit="1" customWidth="1"/>
    <col min="1076" max="1076" width="10.109375" style="85" bestFit="1" customWidth="1"/>
    <col min="1077" max="1077" width="8.88671875" style="85" bestFit="1" customWidth="1"/>
    <col min="1078" max="1079" width="9.6640625" style="85" bestFit="1" customWidth="1"/>
    <col min="1080" max="1081" width="8.88671875" style="85" bestFit="1" customWidth="1"/>
    <col min="1082" max="1082" width="9" style="85" bestFit="1" customWidth="1"/>
    <col min="1083" max="1088" width="8.88671875" style="85" bestFit="1" customWidth="1"/>
    <col min="1089" max="1089" width="10.109375" style="85" bestFit="1" customWidth="1"/>
    <col min="1090" max="1090" width="8.88671875" style="85" bestFit="1" customWidth="1"/>
    <col min="1091" max="1092" width="9.6640625" style="85" bestFit="1" customWidth="1"/>
    <col min="1093" max="1094" width="8.88671875" style="85" bestFit="1" customWidth="1"/>
    <col min="1095" max="1095" width="9" style="85" bestFit="1" customWidth="1"/>
    <col min="1096" max="1101" width="8.88671875" style="85" bestFit="1" customWidth="1"/>
    <col min="1102" max="1102" width="10.109375" style="85" bestFit="1" customWidth="1"/>
    <col min="1103" max="1103" width="8.88671875" style="85" bestFit="1" customWidth="1"/>
    <col min="1104" max="1105" width="9.6640625" style="85" bestFit="1" customWidth="1"/>
    <col min="1106" max="1107" width="8.88671875" style="85" bestFit="1" customWidth="1"/>
    <col min="1108" max="1108" width="9" style="85" bestFit="1" customWidth="1"/>
    <col min="1109" max="1114" width="8.88671875" style="85" bestFit="1" customWidth="1"/>
    <col min="1115" max="1115" width="10.109375" style="85" bestFit="1" customWidth="1"/>
    <col min="1116" max="1116" width="8.88671875" style="85" bestFit="1" customWidth="1"/>
    <col min="1117" max="1118" width="9.6640625" style="85" bestFit="1" customWidth="1"/>
    <col min="1119" max="1120" width="8.88671875" style="85" bestFit="1" customWidth="1"/>
    <col min="1121" max="1121" width="9" style="85" bestFit="1" customWidth="1"/>
    <col min="1122" max="1127" width="8.88671875" style="85" bestFit="1" customWidth="1"/>
    <col min="1128" max="1128" width="10.109375" style="85" bestFit="1" customWidth="1"/>
    <col min="1129" max="1129" width="8.88671875" style="85" bestFit="1" customWidth="1"/>
    <col min="1130" max="1131" width="9.6640625" style="85" bestFit="1" customWidth="1"/>
    <col min="1132" max="1132" width="8.88671875" style="85" bestFit="1" customWidth="1"/>
    <col min="1133" max="1133" width="12.44140625" style="85" bestFit="1" customWidth="1"/>
    <col min="1134" max="1280" width="9.109375" style="85"/>
    <col min="1281" max="1281" width="2.6640625" style="85" customWidth="1"/>
    <col min="1282" max="1282" width="1.109375" style="85" customWidth="1"/>
    <col min="1283" max="1283" width="20.109375" style="85" customWidth="1"/>
    <col min="1284" max="1284" width="10.5546875" style="85" customWidth="1"/>
    <col min="1285" max="1285" width="5.33203125" style="85" customWidth="1"/>
    <col min="1286" max="1286" width="19.109375" style="85" customWidth="1"/>
    <col min="1287" max="1287" width="29.6640625" style="85" customWidth="1"/>
    <col min="1288" max="1288" width="19.44140625" style="85" customWidth="1"/>
    <col min="1289" max="1289" width="27.6640625" style="85" customWidth="1"/>
    <col min="1290" max="1291" width="10.109375" style="85" customWidth="1"/>
    <col min="1292" max="1292" width="16.5546875" style="85" customWidth="1"/>
    <col min="1293" max="1293" width="17.109375" style="85" customWidth="1"/>
    <col min="1294" max="1298" width="14.6640625" style="85" customWidth="1"/>
    <col min="1299" max="1299" width="10.109375" style="85" customWidth="1"/>
    <col min="1300" max="1300" width="12.33203125" style="85" customWidth="1"/>
    <col min="1301" max="1302" width="13.6640625" style="85" customWidth="1"/>
    <col min="1303" max="1304" width="10.109375" style="85" customWidth="1"/>
    <col min="1305" max="1305" width="12.44140625" style="85" customWidth="1"/>
    <col min="1306" max="1306" width="10.109375" style="85" customWidth="1"/>
    <col min="1307" max="1307" width="8.88671875" style="85" customWidth="1"/>
    <col min="1308" max="1309" width="9.6640625" style="85" customWidth="1"/>
    <col min="1310" max="1310" width="8.88671875" style="85" customWidth="1"/>
    <col min="1311" max="1312" width="10.109375" style="85" customWidth="1"/>
    <col min="1313" max="1323" width="10.109375" style="85" bestFit="1" customWidth="1"/>
    <col min="1324" max="1324" width="8.88671875" style="85" bestFit="1" customWidth="1"/>
    <col min="1325" max="1325" width="9" style="85" bestFit="1" customWidth="1"/>
    <col min="1326" max="1331" width="8.88671875" style="85" bestFit="1" customWidth="1"/>
    <col min="1332" max="1332" width="10.109375" style="85" bestFit="1" customWidth="1"/>
    <col min="1333" max="1333" width="8.88671875" style="85" bestFit="1" customWidth="1"/>
    <col min="1334" max="1335" width="9.6640625" style="85" bestFit="1" customWidth="1"/>
    <col min="1336" max="1337" width="8.88671875" style="85" bestFit="1" customWidth="1"/>
    <col min="1338" max="1338" width="9" style="85" bestFit="1" customWidth="1"/>
    <col min="1339" max="1344" width="8.88671875" style="85" bestFit="1" customWidth="1"/>
    <col min="1345" max="1345" width="10.109375" style="85" bestFit="1" customWidth="1"/>
    <col min="1346" max="1346" width="8.88671875" style="85" bestFit="1" customWidth="1"/>
    <col min="1347" max="1348" width="9.6640625" style="85" bestFit="1" customWidth="1"/>
    <col min="1349" max="1350" width="8.88671875" style="85" bestFit="1" customWidth="1"/>
    <col min="1351" max="1351" width="9" style="85" bestFit="1" customWidth="1"/>
    <col min="1352" max="1357" width="8.88671875" style="85" bestFit="1" customWidth="1"/>
    <col min="1358" max="1358" width="10.109375" style="85" bestFit="1" customWidth="1"/>
    <col min="1359" max="1359" width="8.88671875" style="85" bestFit="1" customWidth="1"/>
    <col min="1360" max="1361" width="9.6640625" style="85" bestFit="1" customWidth="1"/>
    <col min="1362" max="1363" width="8.88671875" style="85" bestFit="1" customWidth="1"/>
    <col min="1364" max="1364" width="9" style="85" bestFit="1" customWidth="1"/>
    <col min="1365" max="1370" width="8.88671875" style="85" bestFit="1" customWidth="1"/>
    <col min="1371" max="1371" width="10.109375" style="85" bestFit="1" customWidth="1"/>
    <col min="1372" max="1372" width="8.88671875" style="85" bestFit="1" customWidth="1"/>
    <col min="1373" max="1374" width="9.6640625" style="85" bestFit="1" customWidth="1"/>
    <col min="1375" max="1376" width="8.88671875" style="85" bestFit="1" customWidth="1"/>
    <col min="1377" max="1377" width="9" style="85" bestFit="1" customWidth="1"/>
    <col min="1378" max="1383" width="8.88671875" style="85" bestFit="1" customWidth="1"/>
    <col min="1384" max="1384" width="10.109375" style="85" bestFit="1" customWidth="1"/>
    <col min="1385" max="1385" width="8.88671875" style="85" bestFit="1" customWidth="1"/>
    <col min="1386" max="1387" width="9.6640625" style="85" bestFit="1" customWidth="1"/>
    <col min="1388" max="1388" width="8.88671875" style="85" bestFit="1" customWidth="1"/>
    <col min="1389" max="1389" width="12.44140625" style="85" bestFit="1" customWidth="1"/>
    <col min="1390" max="1536" width="9.109375" style="85"/>
    <col min="1537" max="1537" width="2.6640625" style="85" customWidth="1"/>
    <col min="1538" max="1538" width="1.109375" style="85" customWidth="1"/>
    <col min="1539" max="1539" width="20.109375" style="85" customWidth="1"/>
    <col min="1540" max="1540" width="10.5546875" style="85" customWidth="1"/>
    <col min="1541" max="1541" width="5.33203125" style="85" customWidth="1"/>
    <col min="1542" max="1542" width="19.109375" style="85" customWidth="1"/>
    <col min="1543" max="1543" width="29.6640625" style="85" customWidth="1"/>
    <col min="1544" max="1544" width="19.44140625" style="85" customWidth="1"/>
    <col min="1545" max="1545" width="27.6640625" style="85" customWidth="1"/>
    <col min="1546" max="1547" width="10.109375" style="85" customWidth="1"/>
    <col min="1548" max="1548" width="16.5546875" style="85" customWidth="1"/>
    <col min="1549" max="1549" width="17.109375" style="85" customWidth="1"/>
    <col min="1550" max="1554" width="14.6640625" style="85" customWidth="1"/>
    <col min="1555" max="1555" width="10.109375" style="85" customWidth="1"/>
    <col min="1556" max="1556" width="12.33203125" style="85" customWidth="1"/>
    <col min="1557" max="1558" width="13.6640625" style="85" customWidth="1"/>
    <col min="1559" max="1560" width="10.109375" style="85" customWidth="1"/>
    <col min="1561" max="1561" width="12.44140625" style="85" customWidth="1"/>
    <col min="1562" max="1562" width="10.109375" style="85" customWidth="1"/>
    <col min="1563" max="1563" width="8.88671875" style="85" customWidth="1"/>
    <col min="1564" max="1565" width="9.6640625" style="85" customWidth="1"/>
    <col min="1566" max="1566" width="8.88671875" style="85" customWidth="1"/>
    <col min="1567" max="1568" width="10.109375" style="85" customWidth="1"/>
    <col min="1569" max="1579" width="10.109375" style="85" bestFit="1" customWidth="1"/>
    <col min="1580" max="1580" width="8.88671875" style="85" bestFit="1" customWidth="1"/>
    <col min="1581" max="1581" width="9" style="85" bestFit="1" customWidth="1"/>
    <col min="1582" max="1587" width="8.88671875" style="85" bestFit="1" customWidth="1"/>
    <col min="1588" max="1588" width="10.109375" style="85" bestFit="1" customWidth="1"/>
    <col min="1589" max="1589" width="8.88671875" style="85" bestFit="1" customWidth="1"/>
    <col min="1590" max="1591" width="9.6640625" style="85" bestFit="1" customWidth="1"/>
    <col min="1592" max="1593" width="8.88671875" style="85" bestFit="1" customWidth="1"/>
    <col min="1594" max="1594" width="9" style="85" bestFit="1" customWidth="1"/>
    <col min="1595" max="1600" width="8.88671875" style="85" bestFit="1" customWidth="1"/>
    <col min="1601" max="1601" width="10.109375" style="85" bestFit="1" customWidth="1"/>
    <col min="1602" max="1602" width="8.88671875" style="85" bestFit="1" customWidth="1"/>
    <col min="1603" max="1604" width="9.6640625" style="85" bestFit="1" customWidth="1"/>
    <col min="1605" max="1606" width="8.88671875" style="85" bestFit="1" customWidth="1"/>
    <col min="1607" max="1607" width="9" style="85" bestFit="1" customWidth="1"/>
    <col min="1608" max="1613" width="8.88671875" style="85" bestFit="1" customWidth="1"/>
    <col min="1614" max="1614" width="10.109375" style="85" bestFit="1" customWidth="1"/>
    <col min="1615" max="1615" width="8.88671875" style="85" bestFit="1" customWidth="1"/>
    <col min="1616" max="1617" width="9.6640625" style="85" bestFit="1" customWidth="1"/>
    <col min="1618" max="1619" width="8.88671875" style="85" bestFit="1" customWidth="1"/>
    <col min="1620" max="1620" width="9" style="85" bestFit="1" customWidth="1"/>
    <col min="1621" max="1626" width="8.88671875" style="85" bestFit="1" customWidth="1"/>
    <col min="1627" max="1627" width="10.109375" style="85" bestFit="1" customWidth="1"/>
    <col min="1628" max="1628" width="8.88671875" style="85" bestFit="1" customWidth="1"/>
    <col min="1629" max="1630" width="9.6640625" style="85" bestFit="1" customWidth="1"/>
    <col min="1631" max="1632" width="8.88671875" style="85" bestFit="1" customWidth="1"/>
    <col min="1633" max="1633" width="9" style="85" bestFit="1" customWidth="1"/>
    <col min="1634" max="1639" width="8.88671875" style="85" bestFit="1" customWidth="1"/>
    <col min="1640" max="1640" width="10.109375" style="85" bestFit="1" customWidth="1"/>
    <col min="1641" max="1641" width="8.88671875" style="85" bestFit="1" customWidth="1"/>
    <col min="1642" max="1643" width="9.6640625" style="85" bestFit="1" customWidth="1"/>
    <col min="1644" max="1644" width="8.88671875" style="85" bestFit="1" customWidth="1"/>
    <col min="1645" max="1645" width="12.44140625" style="85" bestFit="1" customWidth="1"/>
    <col min="1646" max="1792" width="9.109375" style="85"/>
    <col min="1793" max="1793" width="2.6640625" style="85" customWidth="1"/>
    <col min="1794" max="1794" width="1.109375" style="85" customWidth="1"/>
    <col min="1795" max="1795" width="20.109375" style="85" customWidth="1"/>
    <col min="1796" max="1796" width="10.5546875" style="85" customWidth="1"/>
    <col min="1797" max="1797" width="5.33203125" style="85" customWidth="1"/>
    <col min="1798" max="1798" width="19.109375" style="85" customWidth="1"/>
    <col min="1799" max="1799" width="29.6640625" style="85" customWidth="1"/>
    <col min="1800" max="1800" width="19.44140625" style="85" customWidth="1"/>
    <col min="1801" max="1801" width="27.6640625" style="85" customWidth="1"/>
    <col min="1802" max="1803" width="10.109375" style="85" customWidth="1"/>
    <col min="1804" max="1804" width="16.5546875" style="85" customWidth="1"/>
    <col min="1805" max="1805" width="17.109375" style="85" customWidth="1"/>
    <col min="1806" max="1810" width="14.6640625" style="85" customWidth="1"/>
    <col min="1811" max="1811" width="10.109375" style="85" customWidth="1"/>
    <col min="1812" max="1812" width="12.33203125" style="85" customWidth="1"/>
    <col min="1813" max="1814" width="13.6640625" style="85" customWidth="1"/>
    <col min="1815" max="1816" width="10.109375" style="85" customWidth="1"/>
    <col min="1817" max="1817" width="12.44140625" style="85" customWidth="1"/>
    <col min="1818" max="1818" width="10.109375" style="85" customWidth="1"/>
    <col min="1819" max="1819" width="8.88671875" style="85" customWidth="1"/>
    <col min="1820" max="1821" width="9.6640625" style="85" customWidth="1"/>
    <col min="1822" max="1822" width="8.88671875" style="85" customWidth="1"/>
    <col min="1823" max="1824" width="10.109375" style="85" customWidth="1"/>
    <col min="1825" max="1835" width="10.109375" style="85" bestFit="1" customWidth="1"/>
    <col min="1836" max="1836" width="8.88671875" style="85" bestFit="1" customWidth="1"/>
    <col min="1837" max="1837" width="9" style="85" bestFit="1" customWidth="1"/>
    <col min="1838" max="1843" width="8.88671875" style="85" bestFit="1" customWidth="1"/>
    <col min="1844" max="1844" width="10.109375" style="85" bestFit="1" customWidth="1"/>
    <col min="1845" max="1845" width="8.88671875" style="85" bestFit="1" customWidth="1"/>
    <col min="1846" max="1847" width="9.6640625" style="85" bestFit="1" customWidth="1"/>
    <col min="1848" max="1849" width="8.88671875" style="85" bestFit="1" customWidth="1"/>
    <col min="1850" max="1850" width="9" style="85" bestFit="1" customWidth="1"/>
    <col min="1851" max="1856" width="8.88671875" style="85" bestFit="1" customWidth="1"/>
    <col min="1857" max="1857" width="10.109375" style="85" bestFit="1" customWidth="1"/>
    <col min="1858" max="1858" width="8.88671875" style="85" bestFit="1" customWidth="1"/>
    <col min="1859" max="1860" width="9.6640625" style="85" bestFit="1" customWidth="1"/>
    <col min="1861" max="1862" width="8.88671875" style="85" bestFit="1" customWidth="1"/>
    <col min="1863" max="1863" width="9" style="85" bestFit="1" customWidth="1"/>
    <col min="1864" max="1869" width="8.88671875" style="85" bestFit="1" customWidth="1"/>
    <col min="1870" max="1870" width="10.109375" style="85" bestFit="1" customWidth="1"/>
    <col min="1871" max="1871" width="8.88671875" style="85" bestFit="1" customWidth="1"/>
    <col min="1872" max="1873" width="9.6640625" style="85" bestFit="1" customWidth="1"/>
    <col min="1874" max="1875" width="8.88671875" style="85" bestFit="1" customWidth="1"/>
    <col min="1876" max="1876" width="9" style="85" bestFit="1" customWidth="1"/>
    <col min="1877" max="1882" width="8.88671875" style="85" bestFit="1" customWidth="1"/>
    <col min="1883" max="1883" width="10.109375" style="85" bestFit="1" customWidth="1"/>
    <col min="1884" max="1884" width="8.88671875" style="85" bestFit="1" customWidth="1"/>
    <col min="1885" max="1886" width="9.6640625" style="85" bestFit="1" customWidth="1"/>
    <col min="1887" max="1888" width="8.88671875" style="85" bestFit="1" customWidth="1"/>
    <col min="1889" max="1889" width="9" style="85" bestFit="1" customWidth="1"/>
    <col min="1890" max="1895" width="8.88671875" style="85" bestFit="1" customWidth="1"/>
    <col min="1896" max="1896" width="10.109375" style="85" bestFit="1" customWidth="1"/>
    <col min="1897" max="1897" width="8.88671875" style="85" bestFit="1" customWidth="1"/>
    <col min="1898" max="1899" width="9.6640625" style="85" bestFit="1" customWidth="1"/>
    <col min="1900" max="1900" width="8.88671875" style="85" bestFit="1" customWidth="1"/>
    <col min="1901" max="1901" width="12.44140625" style="85" bestFit="1" customWidth="1"/>
    <col min="1902" max="2048" width="9.109375" style="85"/>
    <col min="2049" max="2049" width="2.6640625" style="85" customWidth="1"/>
    <col min="2050" max="2050" width="1.109375" style="85" customWidth="1"/>
    <col min="2051" max="2051" width="20.109375" style="85" customWidth="1"/>
    <col min="2052" max="2052" width="10.5546875" style="85" customWidth="1"/>
    <col min="2053" max="2053" width="5.33203125" style="85" customWidth="1"/>
    <col min="2054" max="2054" width="19.109375" style="85" customWidth="1"/>
    <col min="2055" max="2055" width="29.6640625" style="85" customWidth="1"/>
    <col min="2056" max="2056" width="19.44140625" style="85" customWidth="1"/>
    <col min="2057" max="2057" width="27.6640625" style="85" customWidth="1"/>
    <col min="2058" max="2059" width="10.109375" style="85" customWidth="1"/>
    <col min="2060" max="2060" width="16.5546875" style="85" customWidth="1"/>
    <col min="2061" max="2061" width="17.109375" style="85" customWidth="1"/>
    <col min="2062" max="2066" width="14.6640625" style="85" customWidth="1"/>
    <col min="2067" max="2067" width="10.109375" style="85" customWidth="1"/>
    <col min="2068" max="2068" width="12.33203125" style="85" customWidth="1"/>
    <col min="2069" max="2070" width="13.6640625" style="85" customWidth="1"/>
    <col min="2071" max="2072" width="10.109375" style="85" customWidth="1"/>
    <col min="2073" max="2073" width="12.44140625" style="85" customWidth="1"/>
    <col min="2074" max="2074" width="10.109375" style="85" customWidth="1"/>
    <col min="2075" max="2075" width="8.88671875" style="85" customWidth="1"/>
    <col min="2076" max="2077" width="9.6640625" style="85" customWidth="1"/>
    <col min="2078" max="2078" width="8.88671875" style="85" customWidth="1"/>
    <col min="2079" max="2080" width="10.109375" style="85" customWidth="1"/>
    <col min="2081" max="2091" width="10.109375" style="85" bestFit="1" customWidth="1"/>
    <col min="2092" max="2092" width="8.88671875" style="85" bestFit="1" customWidth="1"/>
    <col min="2093" max="2093" width="9" style="85" bestFit="1" customWidth="1"/>
    <col min="2094" max="2099" width="8.88671875" style="85" bestFit="1" customWidth="1"/>
    <col min="2100" max="2100" width="10.109375" style="85" bestFit="1" customWidth="1"/>
    <col min="2101" max="2101" width="8.88671875" style="85" bestFit="1" customWidth="1"/>
    <col min="2102" max="2103" width="9.6640625" style="85" bestFit="1" customWidth="1"/>
    <col min="2104" max="2105" width="8.88671875" style="85" bestFit="1" customWidth="1"/>
    <col min="2106" max="2106" width="9" style="85" bestFit="1" customWidth="1"/>
    <col min="2107" max="2112" width="8.88671875" style="85" bestFit="1" customWidth="1"/>
    <col min="2113" max="2113" width="10.109375" style="85" bestFit="1" customWidth="1"/>
    <col min="2114" max="2114" width="8.88671875" style="85" bestFit="1" customWidth="1"/>
    <col min="2115" max="2116" width="9.6640625" style="85" bestFit="1" customWidth="1"/>
    <col min="2117" max="2118" width="8.88671875" style="85" bestFit="1" customWidth="1"/>
    <col min="2119" max="2119" width="9" style="85" bestFit="1" customWidth="1"/>
    <col min="2120" max="2125" width="8.88671875" style="85" bestFit="1" customWidth="1"/>
    <col min="2126" max="2126" width="10.109375" style="85" bestFit="1" customWidth="1"/>
    <col min="2127" max="2127" width="8.88671875" style="85" bestFit="1" customWidth="1"/>
    <col min="2128" max="2129" width="9.6640625" style="85" bestFit="1" customWidth="1"/>
    <col min="2130" max="2131" width="8.88671875" style="85" bestFit="1" customWidth="1"/>
    <col min="2132" max="2132" width="9" style="85" bestFit="1" customWidth="1"/>
    <col min="2133" max="2138" width="8.88671875" style="85" bestFit="1" customWidth="1"/>
    <col min="2139" max="2139" width="10.109375" style="85" bestFit="1" customWidth="1"/>
    <col min="2140" max="2140" width="8.88671875" style="85" bestFit="1" customWidth="1"/>
    <col min="2141" max="2142" width="9.6640625" style="85" bestFit="1" customWidth="1"/>
    <col min="2143" max="2144" width="8.88671875" style="85" bestFit="1" customWidth="1"/>
    <col min="2145" max="2145" width="9" style="85" bestFit="1" customWidth="1"/>
    <col min="2146" max="2151" width="8.88671875" style="85" bestFit="1" customWidth="1"/>
    <col min="2152" max="2152" width="10.109375" style="85" bestFit="1" customWidth="1"/>
    <col min="2153" max="2153" width="8.88671875" style="85" bestFit="1" customWidth="1"/>
    <col min="2154" max="2155" width="9.6640625" style="85" bestFit="1" customWidth="1"/>
    <col min="2156" max="2156" width="8.88671875" style="85" bestFit="1" customWidth="1"/>
    <col min="2157" max="2157" width="12.44140625" style="85" bestFit="1" customWidth="1"/>
    <col min="2158" max="2304" width="9.109375" style="85"/>
    <col min="2305" max="2305" width="2.6640625" style="85" customWidth="1"/>
    <col min="2306" max="2306" width="1.109375" style="85" customWidth="1"/>
    <col min="2307" max="2307" width="20.109375" style="85" customWidth="1"/>
    <col min="2308" max="2308" width="10.5546875" style="85" customWidth="1"/>
    <col min="2309" max="2309" width="5.33203125" style="85" customWidth="1"/>
    <col min="2310" max="2310" width="19.109375" style="85" customWidth="1"/>
    <col min="2311" max="2311" width="29.6640625" style="85" customWidth="1"/>
    <col min="2312" max="2312" width="19.44140625" style="85" customWidth="1"/>
    <col min="2313" max="2313" width="27.6640625" style="85" customWidth="1"/>
    <col min="2314" max="2315" width="10.109375" style="85" customWidth="1"/>
    <col min="2316" max="2316" width="16.5546875" style="85" customWidth="1"/>
    <col min="2317" max="2317" width="17.109375" style="85" customWidth="1"/>
    <col min="2318" max="2322" width="14.6640625" style="85" customWidth="1"/>
    <col min="2323" max="2323" width="10.109375" style="85" customWidth="1"/>
    <col min="2324" max="2324" width="12.33203125" style="85" customWidth="1"/>
    <col min="2325" max="2326" width="13.6640625" style="85" customWidth="1"/>
    <col min="2327" max="2328" width="10.109375" style="85" customWidth="1"/>
    <col min="2329" max="2329" width="12.44140625" style="85" customWidth="1"/>
    <col min="2330" max="2330" width="10.109375" style="85" customWidth="1"/>
    <col min="2331" max="2331" width="8.88671875" style="85" customWidth="1"/>
    <col min="2332" max="2333" width="9.6640625" style="85" customWidth="1"/>
    <col min="2334" max="2334" width="8.88671875" style="85" customWidth="1"/>
    <col min="2335" max="2336" width="10.109375" style="85" customWidth="1"/>
    <col min="2337" max="2347" width="10.109375" style="85" bestFit="1" customWidth="1"/>
    <col min="2348" max="2348" width="8.88671875" style="85" bestFit="1" customWidth="1"/>
    <col min="2349" max="2349" width="9" style="85" bestFit="1" customWidth="1"/>
    <col min="2350" max="2355" width="8.88671875" style="85" bestFit="1" customWidth="1"/>
    <col min="2356" max="2356" width="10.109375" style="85" bestFit="1" customWidth="1"/>
    <col min="2357" max="2357" width="8.88671875" style="85" bestFit="1" customWidth="1"/>
    <col min="2358" max="2359" width="9.6640625" style="85" bestFit="1" customWidth="1"/>
    <col min="2360" max="2361" width="8.88671875" style="85" bestFit="1" customWidth="1"/>
    <col min="2362" max="2362" width="9" style="85" bestFit="1" customWidth="1"/>
    <col min="2363" max="2368" width="8.88671875" style="85" bestFit="1" customWidth="1"/>
    <col min="2369" max="2369" width="10.109375" style="85" bestFit="1" customWidth="1"/>
    <col min="2370" max="2370" width="8.88671875" style="85" bestFit="1" customWidth="1"/>
    <col min="2371" max="2372" width="9.6640625" style="85" bestFit="1" customWidth="1"/>
    <col min="2373" max="2374" width="8.88671875" style="85" bestFit="1" customWidth="1"/>
    <col min="2375" max="2375" width="9" style="85" bestFit="1" customWidth="1"/>
    <col min="2376" max="2381" width="8.88671875" style="85" bestFit="1" customWidth="1"/>
    <col min="2382" max="2382" width="10.109375" style="85" bestFit="1" customWidth="1"/>
    <col min="2383" max="2383" width="8.88671875" style="85" bestFit="1" customWidth="1"/>
    <col min="2384" max="2385" width="9.6640625" style="85" bestFit="1" customWidth="1"/>
    <col min="2386" max="2387" width="8.88671875" style="85" bestFit="1" customWidth="1"/>
    <col min="2388" max="2388" width="9" style="85" bestFit="1" customWidth="1"/>
    <col min="2389" max="2394" width="8.88671875" style="85" bestFit="1" customWidth="1"/>
    <col min="2395" max="2395" width="10.109375" style="85" bestFit="1" customWidth="1"/>
    <col min="2396" max="2396" width="8.88671875" style="85" bestFit="1" customWidth="1"/>
    <col min="2397" max="2398" width="9.6640625" style="85" bestFit="1" customWidth="1"/>
    <col min="2399" max="2400" width="8.88671875" style="85" bestFit="1" customWidth="1"/>
    <col min="2401" max="2401" width="9" style="85" bestFit="1" customWidth="1"/>
    <col min="2402" max="2407" width="8.88671875" style="85" bestFit="1" customWidth="1"/>
    <col min="2408" max="2408" width="10.109375" style="85" bestFit="1" customWidth="1"/>
    <col min="2409" max="2409" width="8.88671875" style="85" bestFit="1" customWidth="1"/>
    <col min="2410" max="2411" width="9.6640625" style="85" bestFit="1" customWidth="1"/>
    <col min="2412" max="2412" width="8.88671875" style="85" bestFit="1" customWidth="1"/>
    <col min="2413" max="2413" width="12.44140625" style="85" bestFit="1" customWidth="1"/>
    <col min="2414" max="2560" width="9.109375" style="85"/>
    <col min="2561" max="2561" width="2.6640625" style="85" customWidth="1"/>
    <col min="2562" max="2562" width="1.109375" style="85" customWidth="1"/>
    <col min="2563" max="2563" width="20.109375" style="85" customWidth="1"/>
    <col min="2564" max="2564" width="10.5546875" style="85" customWidth="1"/>
    <col min="2565" max="2565" width="5.33203125" style="85" customWidth="1"/>
    <col min="2566" max="2566" width="19.109375" style="85" customWidth="1"/>
    <col min="2567" max="2567" width="29.6640625" style="85" customWidth="1"/>
    <col min="2568" max="2568" width="19.44140625" style="85" customWidth="1"/>
    <col min="2569" max="2569" width="27.6640625" style="85" customWidth="1"/>
    <col min="2570" max="2571" width="10.109375" style="85" customWidth="1"/>
    <col min="2572" max="2572" width="16.5546875" style="85" customWidth="1"/>
    <col min="2573" max="2573" width="17.109375" style="85" customWidth="1"/>
    <col min="2574" max="2578" width="14.6640625" style="85" customWidth="1"/>
    <col min="2579" max="2579" width="10.109375" style="85" customWidth="1"/>
    <col min="2580" max="2580" width="12.33203125" style="85" customWidth="1"/>
    <col min="2581" max="2582" width="13.6640625" style="85" customWidth="1"/>
    <col min="2583" max="2584" width="10.109375" style="85" customWidth="1"/>
    <col min="2585" max="2585" width="12.44140625" style="85" customWidth="1"/>
    <col min="2586" max="2586" width="10.109375" style="85" customWidth="1"/>
    <col min="2587" max="2587" width="8.88671875" style="85" customWidth="1"/>
    <col min="2588" max="2589" width="9.6640625" style="85" customWidth="1"/>
    <col min="2590" max="2590" width="8.88671875" style="85" customWidth="1"/>
    <col min="2591" max="2592" width="10.109375" style="85" customWidth="1"/>
    <col min="2593" max="2603" width="10.109375" style="85" bestFit="1" customWidth="1"/>
    <col min="2604" max="2604" width="8.88671875" style="85" bestFit="1" customWidth="1"/>
    <col min="2605" max="2605" width="9" style="85" bestFit="1" customWidth="1"/>
    <col min="2606" max="2611" width="8.88671875" style="85" bestFit="1" customWidth="1"/>
    <col min="2612" max="2612" width="10.109375" style="85" bestFit="1" customWidth="1"/>
    <col min="2613" max="2613" width="8.88671875" style="85" bestFit="1" customWidth="1"/>
    <col min="2614" max="2615" width="9.6640625" style="85" bestFit="1" customWidth="1"/>
    <col min="2616" max="2617" width="8.88671875" style="85" bestFit="1" customWidth="1"/>
    <col min="2618" max="2618" width="9" style="85" bestFit="1" customWidth="1"/>
    <col min="2619" max="2624" width="8.88671875" style="85" bestFit="1" customWidth="1"/>
    <col min="2625" max="2625" width="10.109375" style="85" bestFit="1" customWidth="1"/>
    <col min="2626" max="2626" width="8.88671875" style="85" bestFit="1" customWidth="1"/>
    <col min="2627" max="2628" width="9.6640625" style="85" bestFit="1" customWidth="1"/>
    <col min="2629" max="2630" width="8.88671875" style="85" bestFit="1" customWidth="1"/>
    <col min="2631" max="2631" width="9" style="85" bestFit="1" customWidth="1"/>
    <col min="2632" max="2637" width="8.88671875" style="85" bestFit="1" customWidth="1"/>
    <col min="2638" max="2638" width="10.109375" style="85" bestFit="1" customWidth="1"/>
    <col min="2639" max="2639" width="8.88671875" style="85" bestFit="1" customWidth="1"/>
    <col min="2640" max="2641" width="9.6640625" style="85" bestFit="1" customWidth="1"/>
    <col min="2642" max="2643" width="8.88671875" style="85" bestFit="1" customWidth="1"/>
    <col min="2644" max="2644" width="9" style="85" bestFit="1" customWidth="1"/>
    <col min="2645" max="2650" width="8.88671875" style="85" bestFit="1" customWidth="1"/>
    <col min="2651" max="2651" width="10.109375" style="85" bestFit="1" customWidth="1"/>
    <col min="2652" max="2652" width="8.88671875" style="85" bestFit="1" customWidth="1"/>
    <col min="2653" max="2654" width="9.6640625" style="85" bestFit="1" customWidth="1"/>
    <col min="2655" max="2656" width="8.88671875" style="85" bestFit="1" customWidth="1"/>
    <col min="2657" max="2657" width="9" style="85" bestFit="1" customWidth="1"/>
    <col min="2658" max="2663" width="8.88671875" style="85" bestFit="1" customWidth="1"/>
    <col min="2664" max="2664" width="10.109375" style="85" bestFit="1" customWidth="1"/>
    <col min="2665" max="2665" width="8.88671875" style="85" bestFit="1" customWidth="1"/>
    <col min="2666" max="2667" width="9.6640625" style="85" bestFit="1" customWidth="1"/>
    <col min="2668" max="2668" width="8.88671875" style="85" bestFit="1" customWidth="1"/>
    <col min="2669" max="2669" width="12.44140625" style="85" bestFit="1" customWidth="1"/>
    <col min="2670" max="2816" width="9.109375" style="85"/>
    <col min="2817" max="2817" width="2.6640625" style="85" customWidth="1"/>
    <col min="2818" max="2818" width="1.109375" style="85" customWidth="1"/>
    <col min="2819" max="2819" width="20.109375" style="85" customWidth="1"/>
    <col min="2820" max="2820" width="10.5546875" style="85" customWidth="1"/>
    <col min="2821" max="2821" width="5.33203125" style="85" customWidth="1"/>
    <col min="2822" max="2822" width="19.109375" style="85" customWidth="1"/>
    <col min="2823" max="2823" width="29.6640625" style="85" customWidth="1"/>
    <col min="2824" max="2824" width="19.44140625" style="85" customWidth="1"/>
    <col min="2825" max="2825" width="27.6640625" style="85" customWidth="1"/>
    <col min="2826" max="2827" width="10.109375" style="85" customWidth="1"/>
    <col min="2828" max="2828" width="16.5546875" style="85" customWidth="1"/>
    <col min="2829" max="2829" width="17.109375" style="85" customWidth="1"/>
    <col min="2830" max="2834" width="14.6640625" style="85" customWidth="1"/>
    <col min="2835" max="2835" width="10.109375" style="85" customWidth="1"/>
    <col min="2836" max="2836" width="12.33203125" style="85" customWidth="1"/>
    <col min="2837" max="2838" width="13.6640625" style="85" customWidth="1"/>
    <col min="2839" max="2840" width="10.109375" style="85" customWidth="1"/>
    <col min="2841" max="2841" width="12.44140625" style="85" customWidth="1"/>
    <col min="2842" max="2842" width="10.109375" style="85" customWidth="1"/>
    <col min="2843" max="2843" width="8.88671875" style="85" customWidth="1"/>
    <col min="2844" max="2845" width="9.6640625" style="85" customWidth="1"/>
    <col min="2846" max="2846" width="8.88671875" style="85" customWidth="1"/>
    <col min="2847" max="2848" width="10.109375" style="85" customWidth="1"/>
    <col min="2849" max="2859" width="10.109375" style="85" bestFit="1" customWidth="1"/>
    <col min="2860" max="2860" width="8.88671875" style="85" bestFit="1" customWidth="1"/>
    <col min="2861" max="2861" width="9" style="85" bestFit="1" customWidth="1"/>
    <col min="2862" max="2867" width="8.88671875" style="85" bestFit="1" customWidth="1"/>
    <col min="2868" max="2868" width="10.109375" style="85" bestFit="1" customWidth="1"/>
    <col min="2869" max="2869" width="8.88671875" style="85" bestFit="1" customWidth="1"/>
    <col min="2870" max="2871" width="9.6640625" style="85" bestFit="1" customWidth="1"/>
    <col min="2872" max="2873" width="8.88671875" style="85" bestFit="1" customWidth="1"/>
    <col min="2874" max="2874" width="9" style="85" bestFit="1" customWidth="1"/>
    <col min="2875" max="2880" width="8.88671875" style="85" bestFit="1" customWidth="1"/>
    <col min="2881" max="2881" width="10.109375" style="85" bestFit="1" customWidth="1"/>
    <col min="2882" max="2882" width="8.88671875" style="85" bestFit="1" customWidth="1"/>
    <col min="2883" max="2884" width="9.6640625" style="85" bestFit="1" customWidth="1"/>
    <col min="2885" max="2886" width="8.88671875" style="85" bestFit="1" customWidth="1"/>
    <col min="2887" max="2887" width="9" style="85" bestFit="1" customWidth="1"/>
    <col min="2888" max="2893" width="8.88671875" style="85" bestFit="1" customWidth="1"/>
    <col min="2894" max="2894" width="10.109375" style="85" bestFit="1" customWidth="1"/>
    <col min="2895" max="2895" width="8.88671875" style="85" bestFit="1" customWidth="1"/>
    <col min="2896" max="2897" width="9.6640625" style="85" bestFit="1" customWidth="1"/>
    <col min="2898" max="2899" width="8.88671875" style="85" bestFit="1" customWidth="1"/>
    <col min="2900" max="2900" width="9" style="85" bestFit="1" customWidth="1"/>
    <col min="2901" max="2906" width="8.88671875" style="85" bestFit="1" customWidth="1"/>
    <col min="2907" max="2907" width="10.109375" style="85" bestFit="1" customWidth="1"/>
    <col min="2908" max="2908" width="8.88671875" style="85" bestFit="1" customWidth="1"/>
    <col min="2909" max="2910" width="9.6640625" style="85" bestFit="1" customWidth="1"/>
    <col min="2911" max="2912" width="8.88671875" style="85" bestFit="1" customWidth="1"/>
    <col min="2913" max="2913" width="9" style="85" bestFit="1" customWidth="1"/>
    <col min="2914" max="2919" width="8.88671875" style="85" bestFit="1" customWidth="1"/>
    <col min="2920" max="2920" width="10.109375" style="85" bestFit="1" customWidth="1"/>
    <col min="2921" max="2921" width="8.88671875" style="85" bestFit="1" customWidth="1"/>
    <col min="2922" max="2923" width="9.6640625" style="85" bestFit="1" customWidth="1"/>
    <col min="2924" max="2924" width="8.88671875" style="85" bestFit="1" customWidth="1"/>
    <col min="2925" max="2925" width="12.44140625" style="85" bestFit="1" customWidth="1"/>
    <col min="2926" max="3072" width="9.109375" style="85"/>
    <col min="3073" max="3073" width="2.6640625" style="85" customWidth="1"/>
    <col min="3074" max="3074" width="1.109375" style="85" customWidth="1"/>
    <col min="3075" max="3075" width="20.109375" style="85" customWidth="1"/>
    <col min="3076" max="3076" width="10.5546875" style="85" customWidth="1"/>
    <col min="3077" max="3077" width="5.33203125" style="85" customWidth="1"/>
    <col min="3078" max="3078" width="19.109375" style="85" customWidth="1"/>
    <col min="3079" max="3079" width="29.6640625" style="85" customWidth="1"/>
    <col min="3080" max="3080" width="19.44140625" style="85" customWidth="1"/>
    <col min="3081" max="3081" width="27.6640625" style="85" customWidth="1"/>
    <col min="3082" max="3083" width="10.109375" style="85" customWidth="1"/>
    <col min="3084" max="3084" width="16.5546875" style="85" customWidth="1"/>
    <col min="3085" max="3085" width="17.109375" style="85" customWidth="1"/>
    <col min="3086" max="3090" width="14.6640625" style="85" customWidth="1"/>
    <col min="3091" max="3091" width="10.109375" style="85" customWidth="1"/>
    <col min="3092" max="3092" width="12.33203125" style="85" customWidth="1"/>
    <col min="3093" max="3094" width="13.6640625" style="85" customWidth="1"/>
    <col min="3095" max="3096" width="10.109375" style="85" customWidth="1"/>
    <col min="3097" max="3097" width="12.44140625" style="85" customWidth="1"/>
    <col min="3098" max="3098" width="10.109375" style="85" customWidth="1"/>
    <col min="3099" max="3099" width="8.88671875" style="85" customWidth="1"/>
    <col min="3100" max="3101" width="9.6640625" style="85" customWidth="1"/>
    <col min="3102" max="3102" width="8.88671875" style="85" customWidth="1"/>
    <col min="3103" max="3104" width="10.109375" style="85" customWidth="1"/>
    <col min="3105" max="3115" width="10.109375" style="85" bestFit="1" customWidth="1"/>
    <col min="3116" max="3116" width="8.88671875" style="85" bestFit="1" customWidth="1"/>
    <col min="3117" max="3117" width="9" style="85" bestFit="1" customWidth="1"/>
    <col min="3118" max="3123" width="8.88671875" style="85" bestFit="1" customWidth="1"/>
    <col min="3124" max="3124" width="10.109375" style="85" bestFit="1" customWidth="1"/>
    <col min="3125" max="3125" width="8.88671875" style="85" bestFit="1" customWidth="1"/>
    <col min="3126" max="3127" width="9.6640625" style="85" bestFit="1" customWidth="1"/>
    <col min="3128" max="3129" width="8.88671875" style="85" bestFit="1" customWidth="1"/>
    <col min="3130" max="3130" width="9" style="85" bestFit="1" customWidth="1"/>
    <col min="3131" max="3136" width="8.88671875" style="85" bestFit="1" customWidth="1"/>
    <col min="3137" max="3137" width="10.109375" style="85" bestFit="1" customWidth="1"/>
    <col min="3138" max="3138" width="8.88671875" style="85" bestFit="1" customWidth="1"/>
    <col min="3139" max="3140" width="9.6640625" style="85" bestFit="1" customWidth="1"/>
    <col min="3141" max="3142" width="8.88671875" style="85" bestFit="1" customWidth="1"/>
    <col min="3143" max="3143" width="9" style="85" bestFit="1" customWidth="1"/>
    <col min="3144" max="3149" width="8.88671875" style="85" bestFit="1" customWidth="1"/>
    <col min="3150" max="3150" width="10.109375" style="85" bestFit="1" customWidth="1"/>
    <col min="3151" max="3151" width="8.88671875" style="85" bestFit="1" customWidth="1"/>
    <col min="3152" max="3153" width="9.6640625" style="85" bestFit="1" customWidth="1"/>
    <col min="3154" max="3155" width="8.88671875" style="85" bestFit="1" customWidth="1"/>
    <col min="3156" max="3156" width="9" style="85" bestFit="1" customWidth="1"/>
    <col min="3157" max="3162" width="8.88671875" style="85" bestFit="1" customWidth="1"/>
    <col min="3163" max="3163" width="10.109375" style="85" bestFit="1" customWidth="1"/>
    <col min="3164" max="3164" width="8.88671875" style="85" bestFit="1" customWidth="1"/>
    <col min="3165" max="3166" width="9.6640625" style="85" bestFit="1" customWidth="1"/>
    <col min="3167" max="3168" width="8.88671875" style="85" bestFit="1" customWidth="1"/>
    <col min="3169" max="3169" width="9" style="85" bestFit="1" customWidth="1"/>
    <col min="3170" max="3175" width="8.88671875" style="85" bestFit="1" customWidth="1"/>
    <col min="3176" max="3176" width="10.109375" style="85" bestFit="1" customWidth="1"/>
    <col min="3177" max="3177" width="8.88671875" style="85" bestFit="1" customWidth="1"/>
    <col min="3178" max="3179" width="9.6640625" style="85" bestFit="1" customWidth="1"/>
    <col min="3180" max="3180" width="8.88671875" style="85" bestFit="1" customWidth="1"/>
    <col min="3181" max="3181" width="12.44140625" style="85" bestFit="1" customWidth="1"/>
    <col min="3182" max="3328" width="9.109375" style="85"/>
    <col min="3329" max="3329" width="2.6640625" style="85" customWidth="1"/>
    <col min="3330" max="3330" width="1.109375" style="85" customWidth="1"/>
    <col min="3331" max="3331" width="20.109375" style="85" customWidth="1"/>
    <col min="3332" max="3332" width="10.5546875" style="85" customWidth="1"/>
    <col min="3333" max="3333" width="5.33203125" style="85" customWidth="1"/>
    <col min="3334" max="3334" width="19.109375" style="85" customWidth="1"/>
    <col min="3335" max="3335" width="29.6640625" style="85" customWidth="1"/>
    <col min="3336" max="3336" width="19.44140625" style="85" customWidth="1"/>
    <col min="3337" max="3337" width="27.6640625" style="85" customWidth="1"/>
    <col min="3338" max="3339" width="10.109375" style="85" customWidth="1"/>
    <col min="3340" max="3340" width="16.5546875" style="85" customWidth="1"/>
    <col min="3341" max="3341" width="17.109375" style="85" customWidth="1"/>
    <col min="3342" max="3346" width="14.6640625" style="85" customWidth="1"/>
    <col min="3347" max="3347" width="10.109375" style="85" customWidth="1"/>
    <col min="3348" max="3348" width="12.33203125" style="85" customWidth="1"/>
    <col min="3349" max="3350" width="13.6640625" style="85" customWidth="1"/>
    <col min="3351" max="3352" width="10.109375" style="85" customWidth="1"/>
    <col min="3353" max="3353" width="12.44140625" style="85" customWidth="1"/>
    <col min="3354" max="3354" width="10.109375" style="85" customWidth="1"/>
    <col min="3355" max="3355" width="8.88671875" style="85" customWidth="1"/>
    <col min="3356" max="3357" width="9.6640625" style="85" customWidth="1"/>
    <col min="3358" max="3358" width="8.88671875" style="85" customWidth="1"/>
    <col min="3359" max="3360" width="10.109375" style="85" customWidth="1"/>
    <col min="3361" max="3371" width="10.109375" style="85" bestFit="1" customWidth="1"/>
    <col min="3372" max="3372" width="8.88671875" style="85" bestFit="1" customWidth="1"/>
    <col min="3373" max="3373" width="9" style="85" bestFit="1" customWidth="1"/>
    <col min="3374" max="3379" width="8.88671875" style="85" bestFit="1" customWidth="1"/>
    <col min="3380" max="3380" width="10.109375" style="85" bestFit="1" customWidth="1"/>
    <col min="3381" max="3381" width="8.88671875" style="85" bestFit="1" customWidth="1"/>
    <col min="3382" max="3383" width="9.6640625" style="85" bestFit="1" customWidth="1"/>
    <col min="3384" max="3385" width="8.88671875" style="85" bestFit="1" customWidth="1"/>
    <col min="3386" max="3386" width="9" style="85" bestFit="1" customWidth="1"/>
    <col min="3387" max="3392" width="8.88671875" style="85" bestFit="1" customWidth="1"/>
    <col min="3393" max="3393" width="10.109375" style="85" bestFit="1" customWidth="1"/>
    <col min="3394" max="3394" width="8.88671875" style="85" bestFit="1" customWidth="1"/>
    <col min="3395" max="3396" width="9.6640625" style="85" bestFit="1" customWidth="1"/>
    <col min="3397" max="3398" width="8.88671875" style="85" bestFit="1" customWidth="1"/>
    <col min="3399" max="3399" width="9" style="85" bestFit="1" customWidth="1"/>
    <col min="3400" max="3405" width="8.88671875" style="85" bestFit="1" customWidth="1"/>
    <col min="3406" max="3406" width="10.109375" style="85" bestFit="1" customWidth="1"/>
    <col min="3407" max="3407" width="8.88671875" style="85" bestFit="1" customWidth="1"/>
    <col min="3408" max="3409" width="9.6640625" style="85" bestFit="1" customWidth="1"/>
    <col min="3410" max="3411" width="8.88671875" style="85" bestFit="1" customWidth="1"/>
    <col min="3412" max="3412" width="9" style="85" bestFit="1" customWidth="1"/>
    <col min="3413" max="3418" width="8.88671875" style="85" bestFit="1" customWidth="1"/>
    <col min="3419" max="3419" width="10.109375" style="85" bestFit="1" customWidth="1"/>
    <col min="3420" max="3420" width="8.88671875" style="85" bestFit="1" customWidth="1"/>
    <col min="3421" max="3422" width="9.6640625" style="85" bestFit="1" customWidth="1"/>
    <col min="3423" max="3424" width="8.88671875" style="85" bestFit="1" customWidth="1"/>
    <col min="3425" max="3425" width="9" style="85" bestFit="1" customWidth="1"/>
    <col min="3426" max="3431" width="8.88671875" style="85" bestFit="1" customWidth="1"/>
    <col min="3432" max="3432" width="10.109375" style="85" bestFit="1" customWidth="1"/>
    <col min="3433" max="3433" width="8.88671875" style="85" bestFit="1" customWidth="1"/>
    <col min="3434" max="3435" width="9.6640625" style="85" bestFit="1" customWidth="1"/>
    <col min="3436" max="3436" width="8.88671875" style="85" bestFit="1" customWidth="1"/>
    <col min="3437" max="3437" width="12.44140625" style="85" bestFit="1" customWidth="1"/>
    <col min="3438" max="3584" width="9.109375" style="85"/>
    <col min="3585" max="3585" width="2.6640625" style="85" customWidth="1"/>
    <col min="3586" max="3586" width="1.109375" style="85" customWidth="1"/>
    <col min="3587" max="3587" width="20.109375" style="85" customWidth="1"/>
    <col min="3588" max="3588" width="10.5546875" style="85" customWidth="1"/>
    <col min="3589" max="3589" width="5.33203125" style="85" customWidth="1"/>
    <col min="3590" max="3590" width="19.109375" style="85" customWidth="1"/>
    <col min="3591" max="3591" width="29.6640625" style="85" customWidth="1"/>
    <col min="3592" max="3592" width="19.44140625" style="85" customWidth="1"/>
    <col min="3593" max="3593" width="27.6640625" style="85" customWidth="1"/>
    <col min="3594" max="3595" width="10.109375" style="85" customWidth="1"/>
    <col min="3596" max="3596" width="16.5546875" style="85" customWidth="1"/>
    <col min="3597" max="3597" width="17.109375" style="85" customWidth="1"/>
    <col min="3598" max="3602" width="14.6640625" style="85" customWidth="1"/>
    <col min="3603" max="3603" width="10.109375" style="85" customWidth="1"/>
    <col min="3604" max="3604" width="12.33203125" style="85" customWidth="1"/>
    <col min="3605" max="3606" width="13.6640625" style="85" customWidth="1"/>
    <col min="3607" max="3608" width="10.109375" style="85" customWidth="1"/>
    <col min="3609" max="3609" width="12.44140625" style="85" customWidth="1"/>
    <col min="3610" max="3610" width="10.109375" style="85" customWidth="1"/>
    <col min="3611" max="3611" width="8.88671875" style="85" customWidth="1"/>
    <col min="3612" max="3613" width="9.6640625" style="85" customWidth="1"/>
    <col min="3614" max="3614" width="8.88671875" style="85" customWidth="1"/>
    <col min="3615" max="3616" width="10.109375" style="85" customWidth="1"/>
    <col min="3617" max="3627" width="10.109375" style="85" bestFit="1" customWidth="1"/>
    <col min="3628" max="3628" width="8.88671875" style="85" bestFit="1" customWidth="1"/>
    <col min="3629" max="3629" width="9" style="85" bestFit="1" customWidth="1"/>
    <col min="3630" max="3635" width="8.88671875" style="85" bestFit="1" customWidth="1"/>
    <col min="3636" max="3636" width="10.109375" style="85" bestFit="1" customWidth="1"/>
    <col min="3637" max="3637" width="8.88671875" style="85" bestFit="1" customWidth="1"/>
    <col min="3638" max="3639" width="9.6640625" style="85" bestFit="1" customWidth="1"/>
    <col min="3640" max="3641" width="8.88671875" style="85" bestFit="1" customWidth="1"/>
    <col min="3642" max="3642" width="9" style="85" bestFit="1" customWidth="1"/>
    <col min="3643" max="3648" width="8.88671875" style="85" bestFit="1" customWidth="1"/>
    <col min="3649" max="3649" width="10.109375" style="85" bestFit="1" customWidth="1"/>
    <col min="3650" max="3650" width="8.88671875" style="85" bestFit="1" customWidth="1"/>
    <col min="3651" max="3652" width="9.6640625" style="85" bestFit="1" customWidth="1"/>
    <col min="3653" max="3654" width="8.88671875" style="85" bestFit="1" customWidth="1"/>
    <col min="3655" max="3655" width="9" style="85" bestFit="1" customWidth="1"/>
    <col min="3656" max="3661" width="8.88671875" style="85" bestFit="1" customWidth="1"/>
    <col min="3662" max="3662" width="10.109375" style="85" bestFit="1" customWidth="1"/>
    <col min="3663" max="3663" width="8.88671875" style="85" bestFit="1" customWidth="1"/>
    <col min="3664" max="3665" width="9.6640625" style="85" bestFit="1" customWidth="1"/>
    <col min="3666" max="3667" width="8.88671875" style="85" bestFit="1" customWidth="1"/>
    <col min="3668" max="3668" width="9" style="85" bestFit="1" customWidth="1"/>
    <col min="3669" max="3674" width="8.88671875" style="85" bestFit="1" customWidth="1"/>
    <col min="3675" max="3675" width="10.109375" style="85" bestFit="1" customWidth="1"/>
    <col min="3676" max="3676" width="8.88671875" style="85" bestFit="1" customWidth="1"/>
    <col min="3677" max="3678" width="9.6640625" style="85" bestFit="1" customWidth="1"/>
    <col min="3679" max="3680" width="8.88671875" style="85" bestFit="1" customWidth="1"/>
    <col min="3681" max="3681" width="9" style="85" bestFit="1" customWidth="1"/>
    <col min="3682" max="3687" width="8.88671875" style="85" bestFit="1" customWidth="1"/>
    <col min="3688" max="3688" width="10.109375" style="85" bestFit="1" customWidth="1"/>
    <col min="3689" max="3689" width="8.88671875" style="85" bestFit="1" customWidth="1"/>
    <col min="3690" max="3691" width="9.6640625" style="85" bestFit="1" customWidth="1"/>
    <col min="3692" max="3692" width="8.88671875" style="85" bestFit="1" customWidth="1"/>
    <col min="3693" max="3693" width="12.44140625" style="85" bestFit="1" customWidth="1"/>
    <col min="3694" max="3840" width="9.109375" style="85"/>
    <col min="3841" max="3841" width="2.6640625" style="85" customWidth="1"/>
    <col min="3842" max="3842" width="1.109375" style="85" customWidth="1"/>
    <col min="3843" max="3843" width="20.109375" style="85" customWidth="1"/>
    <col min="3844" max="3844" width="10.5546875" style="85" customWidth="1"/>
    <col min="3845" max="3845" width="5.33203125" style="85" customWidth="1"/>
    <col min="3846" max="3846" width="19.109375" style="85" customWidth="1"/>
    <col min="3847" max="3847" width="29.6640625" style="85" customWidth="1"/>
    <col min="3848" max="3848" width="19.44140625" style="85" customWidth="1"/>
    <col min="3849" max="3849" width="27.6640625" style="85" customWidth="1"/>
    <col min="3850" max="3851" width="10.109375" style="85" customWidth="1"/>
    <col min="3852" max="3852" width="16.5546875" style="85" customWidth="1"/>
    <col min="3853" max="3853" width="17.109375" style="85" customWidth="1"/>
    <col min="3854" max="3858" width="14.6640625" style="85" customWidth="1"/>
    <col min="3859" max="3859" width="10.109375" style="85" customWidth="1"/>
    <col min="3860" max="3860" width="12.33203125" style="85" customWidth="1"/>
    <col min="3861" max="3862" width="13.6640625" style="85" customWidth="1"/>
    <col min="3863" max="3864" width="10.109375" style="85" customWidth="1"/>
    <col min="3865" max="3865" width="12.44140625" style="85" customWidth="1"/>
    <col min="3866" max="3866" width="10.109375" style="85" customWidth="1"/>
    <col min="3867" max="3867" width="8.88671875" style="85" customWidth="1"/>
    <col min="3868" max="3869" width="9.6640625" style="85" customWidth="1"/>
    <col min="3870" max="3870" width="8.88671875" style="85" customWidth="1"/>
    <col min="3871" max="3872" width="10.109375" style="85" customWidth="1"/>
    <col min="3873" max="3883" width="10.109375" style="85" bestFit="1" customWidth="1"/>
    <col min="3884" max="3884" width="8.88671875" style="85" bestFit="1" customWidth="1"/>
    <col min="3885" max="3885" width="9" style="85" bestFit="1" customWidth="1"/>
    <col min="3886" max="3891" width="8.88671875" style="85" bestFit="1" customWidth="1"/>
    <col min="3892" max="3892" width="10.109375" style="85" bestFit="1" customWidth="1"/>
    <col min="3893" max="3893" width="8.88671875" style="85" bestFit="1" customWidth="1"/>
    <col min="3894" max="3895" width="9.6640625" style="85" bestFit="1" customWidth="1"/>
    <col min="3896" max="3897" width="8.88671875" style="85" bestFit="1" customWidth="1"/>
    <col min="3898" max="3898" width="9" style="85" bestFit="1" customWidth="1"/>
    <col min="3899" max="3904" width="8.88671875" style="85" bestFit="1" customWidth="1"/>
    <col min="3905" max="3905" width="10.109375" style="85" bestFit="1" customWidth="1"/>
    <col min="3906" max="3906" width="8.88671875" style="85" bestFit="1" customWidth="1"/>
    <col min="3907" max="3908" width="9.6640625" style="85" bestFit="1" customWidth="1"/>
    <col min="3909" max="3910" width="8.88671875" style="85" bestFit="1" customWidth="1"/>
    <col min="3911" max="3911" width="9" style="85" bestFit="1" customWidth="1"/>
    <col min="3912" max="3917" width="8.88671875" style="85" bestFit="1" customWidth="1"/>
    <col min="3918" max="3918" width="10.109375" style="85" bestFit="1" customWidth="1"/>
    <col min="3919" max="3919" width="8.88671875" style="85" bestFit="1" customWidth="1"/>
    <col min="3920" max="3921" width="9.6640625" style="85" bestFit="1" customWidth="1"/>
    <col min="3922" max="3923" width="8.88671875" style="85" bestFit="1" customWidth="1"/>
    <col min="3924" max="3924" width="9" style="85" bestFit="1" customWidth="1"/>
    <col min="3925" max="3930" width="8.88671875" style="85" bestFit="1" customWidth="1"/>
    <col min="3931" max="3931" width="10.109375" style="85" bestFit="1" customWidth="1"/>
    <col min="3932" max="3932" width="8.88671875" style="85" bestFit="1" customWidth="1"/>
    <col min="3933" max="3934" width="9.6640625" style="85" bestFit="1" customWidth="1"/>
    <col min="3935" max="3936" width="8.88671875" style="85" bestFit="1" customWidth="1"/>
    <col min="3937" max="3937" width="9" style="85" bestFit="1" customWidth="1"/>
    <col min="3938" max="3943" width="8.88671875" style="85" bestFit="1" customWidth="1"/>
    <col min="3944" max="3944" width="10.109375" style="85" bestFit="1" customWidth="1"/>
    <col min="3945" max="3945" width="8.88671875" style="85" bestFit="1" customWidth="1"/>
    <col min="3946" max="3947" width="9.6640625" style="85" bestFit="1" customWidth="1"/>
    <col min="3948" max="3948" width="8.88671875" style="85" bestFit="1" customWidth="1"/>
    <col min="3949" max="3949" width="12.44140625" style="85" bestFit="1" customWidth="1"/>
    <col min="3950" max="4096" width="9.109375" style="85"/>
    <col min="4097" max="4097" width="2.6640625" style="85" customWidth="1"/>
    <col min="4098" max="4098" width="1.109375" style="85" customWidth="1"/>
    <col min="4099" max="4099" width="20.109375" style="85" customWidth="1"/>
    <col min="4100" max="4100" width="10.5546875" style="85" customWidth="1"/>
    <col min="4101" max="4101" width="5.33203125" style="85" customWidth="1"/>
    <col min="4102" max="4102" width="19.109375" style="85" customWidth="1"/>
    <col min="4103" max="4103" width="29.6640625" style="85" customWidth="1"/>
    <col min="4104" max="4104" width="19.44140625" style="85" customWidth="1"/>
    <col min="4105" max="4105" width="27.6640625" style="85" customWidth="1"/>
    <col min="4106" max="4107" width="10.109375" style="85" customWidth="1"/>
    <col min="4108" max="4108" width="16.5546875" style="85" customWidth="1"/>
    <col min="4109" max="4109" width="17.109375" style="85" customWidth="1"/>
    <col min="4110" max="4114" width="14.6640625" style="85" customWidth="1"/>
    <col min="4115" max="4115" width="10.109375" style="85" customWidth="1"/>
    <col min="4116" max="4116" width="12.33203125" style="85" customWidth="1"/>
    <col min="4117" max="4118" width="13.6640625" style="85" customWidth="1"/>
    <col min="4119" max="4120" width="10.109375" style="85" customWidth="1"/>
    <col min="4121" max="4121" width="12.44140625" style="85" customWidth="1"/>
    <col min="4122" max="4122" width="10.109375" style="85" customWidth="1"/>
    <col min="4123" max="4123" width="8.88671875" style="85" customWidth="1"/>
    <col min="4124" max="4125" width="9.6640625" style="85" customWidth="1"/>
    <col min="4126" max="4126" width="8.88671875" style="85" customWidth="1"/>
    <col min="4127" max="4128" width="10.109375" style="85" customWidth="1"/>
    <col min="4129" max="4139" width="10.109375" style="85" bestFit="1" customWidth="1"/>
    <col min="4140" max="4140" width="8.88671875" style="85" bestFit="1" customWidth="1"/>
    <col min="4141" max="4141" width="9" style="85" bestFit="1" customWidth="1"/>
    <col min="4142" max="4147" width="8.88671875" style="85" bestFit="1" customWidth="1"/>
    <col min="4148" max="4148" width="10.109375" style="85" bestFit="1" customWidth="1"/>
    <col min="4149" max="4149" width="8.88671875" style="85" bestFit="1" customWidth="1"/>
    <col min="4150" max="4151" width="9.6640625" style="85" bestFit="1" customWidth="1"/>
    <col min="4152" max="4153" width="8.88671875" style="85" bestFit="1" customWidth="1"/>
    <col min="4154" max="4154" width="9" style="85" bestFit="1" customWidth="1"/>
    <col min="4155" max="4160" width="8.88671875" style="85" bestFit="1" customWidth="1"/>
    <col min="4161" max="4161" width="10.109375" style="85" bestFit="1" customWidth="1"/>
    <col min="4162" max="4162" width="8.88671875" style="85" bestFit="1" customWidth="1"/>
    <col min="4163" max="4164" width="9.6640625" style="85" bestFit="1" customWidth="1"/>
    <col min="4165" max="4166" width="8.88671875" style="85" bestFit="1" customWidth="1"/>
    <col min="4167" max="4167" width="9" style="85" bestFit="1" customWidth="1"/>
    <col min="4168" max="4173" width="8.88671875" style="85" bestFit="1" customWidth="1"/>
    <col min="4174" max="4174" width="10.109375" style="85" bestFit="1" customWidth="1"/>
    <col min="4175" max="4175" width="8.88671875" style="85" bestFit="1" customWidth="1"/>
    <col min="4176" max="4177" width="9.6640625" style="85" bestFit="1" customWidth="1"/>
    <col min="4178" max="4179" width="8.88671875" style="85" bestFit="1" customWidth="1"/>
    <col min="4180" max="4180" width="9" style="85" bestFit="1" customWidth="1"/>
    <col min="4181" max="4186" width="8.88671875" style="85" bestFit="1" customWidth="1"/>
    <col min="4187" max="4187" width="10.109375" style="85" bestFit="1" customWidth="1"/>
    <col min="4188" max="4188" width="8.88671875" style="85" bestFit="1" customWidth="1"/>
    <col min="4189" max="4190" width="9.6640625" style="85" bestFit="1" customWidth="1"/>
    <col min="4191" max="4192" width="8.88671875" style="85" bestFit="1" customWidth="1"/>
    <col min="4193" max="4193" width="9" style="85" bestFit="1" customWidth="1"/>
    <col min="4194" max="4199" width="8.88671875" style="85" bestFit="1" customWidth="1"/>
    <col min="4200" max="4200" width="10.109375" style="85" bestFit="1" customWidth="1"/>
    <col min="4201" max="4201" width="8.88671875" style="85" bestFit="1" customWidth="1"/>
    <col min="4202" max="4203" width="9.6640625" style="85" bestFit="1" customWidth="1"/>
    <col min="4204" max="4204" width="8.88671875" style="85" bestFit="1" customWidth="1"/>
    <col min="4205" max="4205" width="12.44140625" style="85" bestFit="1" customWidth="1"/>
    <col min="4206" max="4352" width="9.109375" style="85"/>
    <col min="4353" max="4353" width="2.6640625" style="85" customWidth="1"/>
    <col min="4354" max="4354" width="1.109375" style="85" customWidth="1"/>
    <col min="4355" max="4355" width="20.109375" style="85" customWidth="1"/>
    <col min="4356" max="4356" width="10.5546875" style="85" customWidth="1"/>
    <col min="4357" max="4357" width="5.33203125" style="85" customWidth="1"/>
    <col min="4358" max="4358" width="19.109375" style="85" customWidth="1"/>
    <col min="4359" max="4359" width="29.6640625" style="85" customWidth="1"/>
    <col min="4360" max="4360" width="19.44140625" style="85" customWidth="1"/>
    <col min="4361" max="4361" width="27.6640625" style="85" customWidth="1"/>
    <col min="4362" max="4363" width="10.109375" style="85" customWidth="1"/>
    <col min="4364" max="4364" width="16.5546875" style="85" customWidth="1"/>
    <col min="4365" max="4365" width="17.109375" style="85" customWidth="1"/>
    <col min="4366" max="4370" width="14.6640625" style="85" customWidth="1"/>
    <col min="4371" max="4371" width="10.109375" style="85" customWidth="1"/>
    <col min="4372" max="4372" width="12.33203125" style="85" customWidth="1"/>
    <col min="4373" max="4374" width="13.6640625" style="85" customWidth="1"/>
    <col min="4375" max="4376" width="10.109375" style="85" customWidth="1"/>
    <col min="4377" max="4377" width="12.44140625" style="85" customWidth="1"/>
    <col min="4378" max="4378" width="10.109375" style="85" customWidth="1"/>
    <col min="4379" max="4379" width="8.88671875" style="85" customWidth="1"/>
    <col min="4380" max="4381" width="9.6640625" style="85" customWidth="1"/>
    <col min="4382" max="4382" width="8.88671875" style="85" customWidth="1"/>
    <col min="4383" max="4384" width="10.109375" style="85" customWidth="1"/>
    <col min="4385" max="4395" width="10.109375" style="85" bestFit="1" customWidth="1"/>
    <col min="4396" max="4396" width="8.88671875" style="85" bestFit="1" customWidth="1"/>
    <col min="4397" max="4397" width="9" style="85" bestFit="1" customWidth="1"/>
    <col min="4398" max="4403" width="8.88671875" style="85" bestFit="1" customWidth="1"/>
    <col min="4404" max="4404" width="10.109375" style="85" bestFit="1" customWidth="1"/>
    <col min="4405" max="4405" width="8.88671875" style="85" bestFit="1" customWidth="1"/>
    <col min="4406" max="4407" width="9.6640625" style="85" bestFit="1" customWidth="1"/>
    <col min="4408" max="4409" width="8.88671875" style="85" bestFit="1" customWidth="1"/>
    <col min="4410" max="4410" width="9" style="85" bestFit="1" customWidth="1"/>
    <col min="4411" max="4416" width="8.88671875" style="85" bestFit="1" customWidth="1"/>
    <col min="4417" max="4417" width="10.109375" style="85" bestFit="1" customWidth="1"/>
    <col min="4418" max="4418" width="8.88671875" style="85" bestFit="1" customWidth="1"/>
    <col min="4419" max="4420" width="9.6640625" style="85" bestFit="1" customWidth="1"/>
    <col min="4421" max="4422" width="8.88671875" style="85" bestFit="1" customWidth="1"/>
    <col min="4423" max="4423" width="9" style="85" bestFit="1" customWidth="1"/>
    <col min="4424" max="4429" width="8.88671875" style="85" bestFit="1" customWidth="1"/>
    <col min="4430" max="4430" width="10.109375" style="85" bestFit="1" customWidth="1"/>
    <col min="4431" max="4431" width="8.88671875" style="85" bestFit="1" customWidth="1"/>
    <col min="4432" max="4433" width="9.6640625" style="85" bestFit="1" customWidth="1"/>
    <col min="4434" max="4435" width="8.88671875" style="85" bestFit="1" customWidth="1"/>
    <col min="4436" max="4436" width="9" style="85" bestFit="1" customWidth="1"/>
    <col min="4437" max="4442" width="8.88671875" style="85" bestFit="1" customWidth="1"/>
    <col min="4443" max="4443" width="10.109375" style="85" bestFit="1" customWidth="1"/>
    <col min="4444" max="4444" width="8.88671875" style="85" bestFit="1" customWidth="1"/>
    <col min="4445" max="4446" width="9.6640625" style="85" bestFit="1" customWidth="1"/>
    <col min="4447" max="4448" width="8.88671875" style="85" bestFit="1" customWidth="1"/>
    <col min="4449" max="4449" width="9" style="85" bestFit="1" customWidth="1"/>
    <col min="4450" max="4455" width="8.88671875" style="85" bestFit="1" customWidth="1"/>
    <col min="4456" max="4456" width="10.109375" style="85" bestFit="1" customWidth="1"/>
    <col min="4457" max="4457" width="8.88671875" style="85" bestFit="1" customWidth="1"/>
    <col min="4458" max="4459" width="9.6640625" style="85" bestFit="1" customWidth="1"/>
    <col min="4460" max="4460" width="8.88671875" style="85" bestFit="1" customWidth="1"/>
    <col min="4461" max="4461" width="12.44140625" style="85" bestFit="1" customWidth="1"/>
    <col min="4462" max="4608" width="9.109375" style="85"/>
    <col min="4609" max="4609" width="2.6640625" style="85" customWidth="1"/>
    <col min="4610" max="4610" width="1.109375" style="85" customWidth="1"/>
    <col min="4611" max="4611" width="20.109375" style="85" customWidth="1"/>
    <col min="4612" max="4612" width="10.5546875" style="85" customWidth="1"/>
    <col min="4613" max="4613" width="5.33203125" style="85" customWidth="1"/>
    <col min="4614" max="4614" width="19.109375" style="85" customWidth="1"/>
    <col min="4615" max="4615" width="29.6640625" style="85" customWidth="1"/>
    <col min="4616" max="4616" width="19.44140625" style="85" customWidth="1"/>
    <col min="4617" max="4617" width="27.6640625" style="85" customWidth="1"/>
    <col min="4618" max="4619" width="10.109375" style="85" customWidth="1"/>
    <col min="4620" max="4620" width="16.5546875" style="85" customWidth="1"/>
    <col min="4621" max="4621" width="17.109375" style="85" customWidth="1"/>
    <col min="4622" max="4626" width="14.6640625" style="85" customWidth="1"/>
    <col min="4627" max="4627" width="10.109375" style="85" customWidth="1"/>
    <col min="4628" max="4628" width="12.33203125" style="85" customWidth="1"/>
    <col min="4629" max="4630" width="13.6640625" style="85" customWidth="1"/>
    <col min="4631" max="4632" width="10.109375" style="85" customWidth="1"/>
    <col min="4633" max="4633" width="12.44140625" style="85" customWidth="1"/>
    <col min="4634" max="4634" width="10.109375" style="85" customWidth="1"/>
    <col min="4635" max="4635" width="8.88671875" style="85" customWidth="1"/>
    <col min="4636" max="4637" width="9.6640625" style="85" customWidth="1"/>
    <col min="4638" max="4638" width="8.88671875" style="85" customWidth="1"/>
    <col min="4639" max="4640" width="10.109375" style="85" customWidth="1"/>
    <col min="4641" max="4651" width="10.109375" style="85" bestFit="1" customWidth="1"/>
    <col min="4652" max="4652" width="8.88671875" style="85" bestFit="1" customWidth="1"/>
    <col min="4653" max="4653" width="9" style="85" bestFit="1" customWidth="1"/>
    <col min="4654" max="4659" width="8.88671875" style="85" bestFit="1" customWidth="1"/>
    <col min="4660" max="4660" width="10.109375" style="85" bestFit="1" customWidth="1"/>
    <col min="4661" max="4661" width="8.88671875" style="85" bestFit="1" customWidth="1"/>
    <col min="4662" max="4663" width="9.6640625" style="85" bestFit="1" customWidth="1"/>
    <col min="4664" max="4665" width="8.88671875" style="85" bestFit="1" customWidth="1"/>
    <col min="4666" max="4666" width="9" style="85" bestFit="1" customWidth="1"/>
    <col min="4667" max="4672" width="8.88671875" style="85" bestFit="1" customWidth="1"/>
    <col min="4673" max="4673" width="10.109375" style="85" bestFit="1" customWidth="1"/>
    <col min="4674" max="4674" width="8.88671875" style="85" bestFit="1" customWidth="1"/>
    <col min="4675" max="4676" width="9.6640625" style="85" bestFit="1" customWidth="1"/>
    <col min="4677" max="4678" width="8.88671875" style="85" bestFit="1" customWidth="1"/>
    <col min="4679" max="4679" width="9" style="85" bestFit="1" customWidth="1"/>
    <col min="4680" max="4685" width="8.88671875" style="85" bestFit="1" customWidth="1"/>
    <col min="4686" max="4686" width="10.109375" style="85" bestFit="1" customWidth="1"/>
    <col min="4687" max="4687" width="8.88671875" style="85" bestFit="1" customWidth="1"/>
    <col min="4688" max="4689" width="9.6640625" style="85" bestFit="1" customWidth="1"/>
    <col min="4690" max="4691" width="8.88671875" style="85" bestFit="1" customWidth="1"/>
    <col min="4692" max="4692" width="9" style="85" bestFit="1" customWidth="1"/>
    <col min="4693" max="4698" width="8.88671875" style="85" bestFit="1" customWidth="1"/>
    <col min="4699" max="4699" width="10.109375" style="85" bestFit="1" customWidth="1"/>
    <col min="4700" max="4700" width="8.88671875" style="85" bestFit="1" customWidth="1"/>
    <col min="4701" max="4702" width="9.6640625" style="85" bestFit="1" customWidth="1"/>
    <col min="4703" max="4704" width="8.88671875" style="85" bestFit="1" customWidth="1"/>
    <col min="4705" max="4705" width="9" style="85" bestFit="1" customWidth="1"/>
    <col min="4706" max="4711" width="8.88671875" style="85" bestFit="1" customWidth="1"/>
    <col min="4712" max="4712" width="10.109375" style="85" bestFit="1" customWidth="1"/>
    <col min="4713" max="4713" width="8.88671875" style="85" bestFit="1" customWidth="1"/>
    <col min="4714" max="4715" width="9.6640625" style="85" bestFit="1" customWidth="1"/>
    <col min="4716" max="4716" width="8.88671875" style="85" bestFit="1" customWidth="1"/>
    <col min="4717" max="4717" width="12.44140625" style="85" bestFit="1" customWidth="1"/>
    <col min="4718" max="4864" width="9.109375" style="85"/>
    <col min="4865" max="4865" width="2.6640625" style="85" customWidth="1"/>
    <col min="4866" max="4866" width="1.109375" style="85" customWidth="1"/>
    <col min="4867" max="4867" width="20.109375" style="85" customWidth="1"/>
    <col min="4868" max="4868" width="10.5546875" style="85" customWidth="1"/>
    <col min="4869" max="4869" width="5.33203125" style="85" customWidth="1"/>
    <col min="4870" max="4870" width="19.109375" style="85" customWidth="1"/>
    <col min="4871" max="4871" width="29.6640625" style="85" customWidth="1"/>
    <col min="4872" max="4872" width="19.44140625" style="85" customWidth="1"/>
    <col min="4873" max="4873" width="27.6640625" style="85" customWidth="1"/>
    <col min="4874" max="4875" width="10.109375" style="85" customWidth="1"/>
    <col min="4876" max="4876" width="16.5546875" style="85" customWidth="1"/>
    <col min="4877" max="4877" width="17.109375" style="85" customWidth="1"/>
    <col min="4878" max="4882" width="14.6640625" style="85" customWidth="1"/>
    <col min="4883" max="4883" width="10.109375" style="85" customWidth="1"/>
    <col min="4884" max="4884" width="12.33203125" style="85" customWidth="1"/>
    <col min="4885" max="4886" width="13.6640625" style="85" customWidth="1"/>
    <col min="4887" max="4888" width="10.109375" style="85" customWidth="1"/>
    <col min="4889" max="4889" width="12.44140625" style="85" customWidth="1"/>
    <col min="4890" max="4890" width="10.109375" style="85" customWidth="1"/>
    <col min="4891" max="4891" width="8.88671875" style="85" customWidth="1"/>
    <col min="4892" max="4893" width="9.6640625" style="85" customWidth="1"/>
    <col min="4894" max="4894" width="8.88671875" style="85" customWidth="1"/>
    <col min="4895" max="4896" width="10.109375" style="85" customWidth="1"/>
    <col min="4897" max="4907" width="10.109375" style="85" bestFit="1" customWidth="1"/>
    <col min="4908" max="4908" width="8.88671875" style="85" bestFit="1" customWidth="1"/>
    <col min="4909" max="4909" width="9" style="85" bestFit="1" customWidth="1"/>
    <col min="4910" max="4915" width="8.88671875" style="85" bestFit="1" customWidth="1"/>
    <col min="4916" max="4916" width="10.109375" style="85" bestFit="1" customWidth="1"/>
    <col min="4917" max="4917" width="8.88671875" style="85" bestFit="1" customWidth="1"/>
    <col min="4918" max="4919" width="9.6640625" style="85" bestFit="1" customWidth="1"/>
    <col min="4920" max="4921" width="8.88671875" style="85" bestFit="1" customWidth="1"/>
    <col min="4922" max="4922" width="9" style="85" bestFit="1" customWidth="1"/>
    <col min="4923" max="4928" width="8.88671875" style="85" bestFit="1" customWidth="1"/>
    <col min="4929" max="4929" width="10.109375" style="85" bestFit="1" customWidth="1"/>
    <col min="4930" max="4930" width="8.88671875" style="85" bestFit="1" customWidth="1"/>
    <col min="4931" max="4932" width="9.6640625" style="85" bestFit="1" customWidth="1"/>
    <col min="4933" max="4934" width="8.88671875" style="85" bestFit="1" customWidth="1"/>
    <col min="4935" max="4935" width="9" style="85" bestFit="1" customWidth="1"/>
    <col min="4936" max="4941" width="8.88671875" style="85" bestFit="1" customWidth="1"/>
    <col min="4942" max="4942" width="10.109375" style="85" bestFit="1" customWidth="1"/>
    <col min="4943" max="4943" width="8.88671875" style="85" bestFit="1" customWidth="1"/>
    <col min="4944" max="4945" width="9.6640625" style="85" bestFit="1" customWidth="1"/>
    <col min="4946" max="4947" width="8.88671875" style="85" bestFit="1" customWidth="1"/>
    <col min="4948" max="4948" width="9" style="85" bestFit="1" customWidth="1"/>
    <col min="4949" max="4954" width="8.88671875" style="85" bestFit="1" customWidth="1"/>
    <col min="4955" max="4955" width="10.109375" style="85" bestFit="1" customWidth="1"/>
    <col min="4956" max="4956" width="8.88671875" style="85" bestFit="1" customWidth="1"/>
    <col min="4957" max="4958" width="9.6640625" style="85" bestFit="1" customWidth="1"/>
    <col min="4959" max="4960" width="8.88671875" style="85" bestFit="1" customWidth="1"/>
    <col min="4961" max="4961" width="9" style="85" bestFit="1" customWidth="1"/>
    <col min="4962" max="4967" width="8.88671875" style="85" bestFit="1" customWidth="1"/>
    <col min="4968" max="4968" width="10.109375" style="85" bestFit="1" customWidth="1"/>
    <col min="4969" max="4969" width="8.88671875" style="85" bestFit="1" customWidth="1"/>
    <col min="4970" max="4971" width="9.6640625" style="85" bestFit="1" customWidth="1"/>
    <col min="4972" max="4972" width="8.88671875" style="85" bestFit="1" customWidth="1"/>
    <col min="4973" max="4973" width="12.44140625" style="85" bestFit="1" customWidth="1"/>
    <col min="4974" max="5120" width="9.109375" style="85"/>
    <col min="5121" max="5121" width="2.6640625" style="85" customWidth="1"/>
    <col min="5122" max="5122" width="1.109375" style="85" customWidth="1"/>
    <col min="5123" max="5123" width="20.109375" style="85" customWidth="1"/>
    <col min="5124" max="5124" width="10.5546875" style="85" customWidth="1"/>
    <col min="5125" max="5125" width="5.33203125" style="85" customWidth="1"/>
    <col min="5126" max="5126" width="19.109375" style="85" customWidth="1"/>
    <col min="5127" max="5127" width="29.6640625" style="85" customWidth="1"/>
    <col min="5128" max="5128" width="19.44140625" style="85" customWidth="1"/>
    <col min="5129" max="5129" width="27.6640625" style="85" customWidth="1"/>
    <col min="5130" max="5131" width="10.109375" style="85" customWidth="1"/>
    <col min="5132" max="5132" width="16.5546875" style="85" customWidth="1"/>
    <col min="5133" max="5133" width="17.109375" style="85" customWidth="1"/>
    <col min="5134" max="5138" width="14.6640625" style="85" customWidth="1"/>
    <col min="5139" max="5139" width="10.109375" style="85" customWidth="1"/>
    <col min="5140" max="5140" width="12.33203125" style="85" customWidth="1"/>
    <col min="5141" max="5142" width="13.6640625" style="85" customWidth="1"/>
    <col min="5143" max="5144" width="10.109375" style="85" customWidth="1"/>
    <col min="5145" max="5145" width="12.44140625" style="85" customWidth="1"/>
    <col min="5146" max="5146" width="10.109375" style="85" customWidth="1"/>
    <col min="5147" max="5147" width="8.88671875" style="85" customWidth="1"/>
    <col min="5148" max="5149" width="9.6640625" style="85" customWidth="1"/>
    <col min="5150" max="5150" width="8.88671875" style="85" customWidth="1"/>
    <col min="5151" max="5152" width="10.109375" style="85" customWidth="1"/>
    <col min="5153" max="5163" width="10.109375" style="85" bestFit="1" customWidth="1"/>
    <col min="5164" max="5164" width="8.88671875" style="85" bestFit="1" customWidth="1"/>
    <col min="5165" max="5165" width="9" style="85" bestFit="1" customWidth="1"/>
    <col min="5166" max="5171" width="8.88671875" style="85" bestFit="1" customWidth="1"/>
    <col min="5172" max="5172" width="10.109375" style="85" bestFit="1" customWidth="1"/>
    <col min="5173" max="5173" width="8.88671875" style="85" bestFit="1" customWidth="1"/>
    <col min="5174" max="5175" width="9.6640625" style="85" bestFit="1" customWidth="1"/>
    <col min="5176" max="5177" width="8.88671875" style="85" bestFit="1" customWidth="1"/>
    <col min="5178" max="5178" width="9" style="85" bestFit="1" customWidth="1"/>
    <col min="5179" max="5184" width="8.88671875" style="85" bestFit="1" customWidth="1"/>
    <col min="5185" max="5185" width="10.109375" style="85" bestFit="1" customWidth="1"/>
    <col min="5186" max="5186" width="8.88671875" style="85" bestFit="1" customWidth="1"/>
    <col min="5187" max="5188" width="9.6640625" style="85" bestFit="1" customWidth="1"/>
    <col min="5189" max="5190" width="8.88671875" style="85" bestFit="1" customWidth="1"/>
    <col min="5191" max="5191" width="9" style="85" bestFit="1" customWidth="1"/>
    <col min="5192" max="5197" width="8.88671875" style="85" bestFit="1" customWidth="1"/>
    <col min="5198" max="5198" width="10.109375" style="85" bestFit="1" customWidth="1"/>
    <col min="5199" max="5199" width="8.88671875" style="85" bestFit="1" customWidth="1"/>
    <col min="5200" max="5201" width="9.6640625" style="85" bestFit="1" customWidth="1"/>
    <col min="5202" max="5203" width="8.88671875" style="85" bestFit="1" customWidth="1"/>
    <col min="5204" max="5204" width="9" style="85" bestFit="1" customWidth="1"/>
    <col min="5205" max="5210" width="8.88671875" style="85" bestFit="1" customWidth="1"/>
    <col min="5211" max="5211" width="10.109375" style="85" bestFit="1" customWidth="1"/>
    <col min="5212" max="5212" width="8.88671875" style="85" bestFit="1" customWidth="1"/>
    <col min="5213" max="5214" width="9.6640625" style="85" bestFit="1" customWidth="1"/>
    <col min="5215" max="5216" width="8.88671875" style="85" bestFit="1" customWidth="1"/>
    <col min="5217" max="5217" width="9" style="85" bestFit="1" customWidth="1"/>
    <col min="5218" max="5223" width="8.88671875" style="85" bestFit="1" customWidth="1"/>
    <col min="5224" max="5224" width="10.109375" style="85" bestFit="1" customWidth="1"/>
    <col min="5225" max="5225" width="8.88671875" style="85" bestFit="1" customWidth="1"/>
    <col min="5226" max="5227" width="9.6640625" style="85" bestFit="1" customWidth="1"/>
    <col min="5228" max="5228" width="8.88671875" style="85" bestFit="1" customWidth="1"/>
    <col min="5229" max="5229" width="12.44140625" style="85" bestFit="1" customWidth="1"/>
    <col min="5230" max="5376" width="9.109375" style="85"/>
    <col min="5377" max="5377" width="2.6640625" style="85" customWidth="1"/>
    <col min="5378" max="5378" width="1.109375" style="85" customWidth="1"/>
    <col min="5379" max="5379" width="20.109375" style="85" customWidth="1"/>
    <col min="5380" max="5380" width="10.5546875" style="85" customWidth="1"/>
    <col min="5381" max="5381" width="5.33203125" style="85" customWidth="1"/>
    <col min="5382" max="5382" width="19.109375" style="85" customWidth="1"/>
    <col min="5383" max="5383" width="29.6640625" style="85" customWidth="1"/>
    <col min="5384" max="5384" width="19.44140625" style="85" customWidth="1"/>
    <col min="5385" max="5385" width="27.6640625" style="85" customWidth="1"/>
    <col min="5386" max="5387" width="10.109375" style="85" customWidth="1"/>
    <col min="5388" max="5388" width="16.5546875" style="85" customWidth="1"/>
    <col min="5389" max="5389" width="17.109375" style="85" customWidth="1"/>
    <col min="5390" max="5394" width="14.6640625" style="85" customWidth="1"/>
    <col min="5395" max="5395" width="10.109375" style="85" customWidth="1"/>
    <col min="5396" max="5396" width="12.33203125" style="85" customWidth="1"/>
    <col min="5397" max="5398" width="13.6640625" style="85" customWidth="1"/>
    <col min="5399" max="5400" width="10.109375" style="85" customWidth="1"/>
    <col min="5401" max="5401" width="12.44140625" style="85" customWidth="1"/>
    <col min="5402" max="5402" width="10.109375" style="85" customWidth="1"/>
    <col min="5403" max="5403" width="8.88671875" style="85" customWidth="1"/>
    <col min="5404" max="5405" width="9.6640625" style="85" customWidth="1"/>
    <col min="5406" max="5406" width="8.88671875" style="85" customWidth="1"/>
    <col min="5407" max="5408" width="10.109375" style="85" customWidth="1"/>
    <col min="5409" max="5419" width="10.109375" style="85" bestFit="1" customWidth="1"/>
    <col min="5420" max="5420" width="8.88671875" style="85" bestFit="1" customWidth="1"/>
    <col min="5421" max="5421" width="9" style="85" bestFit="1" customWidth="1"/>
    <col min="5422" max="5427" width="8.88671875" style="85" bestFit="1" customWidth="1"/>
    <col min="5428" max="5428" width="10.109375" style="85" bestFit="1" customWidth="1"/>
    <col min="5429" max="5429" width="8.88671875" style="85" bestFit="1" customWidth="1"/>
    <col min="5430" max="5431" width="9.6640625" style="85" bestFit="1" customWidth="1"/>
    <col min="5432" max="5433" width="8.88671875" style="85" bestFit="1" customWidth="1"/>
    <col min="5434" max="5434" width="9" style="85" bestFit="1" customWidth="1"/>
    <col min="5435" max="5440" width="8.88671875" style="85" bestFit="1" customWidth="1"/>
    <col min="5441" max="5441" width="10.109375" style="85" bestFit="1" customWidth="1"/>
    <col min="5442" max="5442" width="8.88671875" style="85" bestFit="1" customWidth="1"/>
    <col min="5443" max="5444" width="9.6640625" style="85" bestFit="1" customWidth="1"/>
    <col min="5445" max="5446" width="8.88671875" style="85" bestFit="1" customWidth="1"/>
    <col min="5447" max="5447" width="9" style="85" bestFit="1" customWidth="1"/>
    <col min="5448" max="5453" width="8.88671875" style="85" bestFit="1" customWidth="1"/>
    <col min="5454" max="5454" width="10.109375" style="85" bestFit="1" customWidth="1"/>
    <col min="5455" max="5455" width="8.88671875" style="85" bestFit="1" customWidth="1"/>
    <col min="5456" max="5457" width="9.6640625" style="85" bestFit="1" customWidth="1"/>
    <col min="5458" max="5459" width="8.88671875" style="85" bestFit="1" customWidth="1"/>
    <col min="5460" max="5460" width="9" style="85" bestFit="1" customWidth="1"/>
    <col min="5461" max="5466" width="8.88671875" style="85" bestFit="1" customWidth="1"/>
    <col min="5467" max="5467" width="10.109375" style="85" bestFit="1" customWidth="1"/>
    <col min="5468" max="5468" width="8.88671875" style="85" bestFit="1" customWidth="1"/>
    <col min="5469" max="5470" width="9.6640625" style="85" bestFit="1" customWidth="1"/>
    <col min="5471" max="5472" width="8.88671875" style="85" bestFit="1" customWidth="1"/>
    <col min="5473" max="5473" width="9" style="85" bestFit="1" customWidth="1"/>
    <col min="5474" max="5479" width="8.88671875" style="85" bestFit="1" customWidth="1"/>
    <col min="5480" max="5480" width="10.109375" style="85" bestFit="1" customWidth="1"/>
    <col min="5481" max="5481" width="8.88671875" style="85" bestFit="1" customWidth="1"/>
    <col min="5482" max="5483" width="9.6640625" style="85" bestFit="1" customWidth="1"/>
    <col min="5484" max="5484" width="8.88671875" style="85" bestFit="1" customWidth="1"/>
    <col min="5485" max="5485" width="12.44140625" style="85" bestFit="1" customWidth="1"/>
    <col min="5486" max="5632" width="9.109375" style="85"/>
    <col min="5633" max="5633" width="2.6640625" style="85" customWidth="1"/>
    <col min="5634" max="5634" width="1.109375" style="85" customWidth="1"/>
    <col min="5635" max="5635" width="20.109375" style="85" customWidth="1"/>
    <col min="5636" max="5636" width="10.5546875" style="85" customWidth="1"/>
    <col min="5637" max="5637" width="5.33203125" style="85" customWidth="1"/>
    <col min="5638" max="5638" width="19.109375" style="85" customWidth="1"/>
    <col min="5639" max="5639" width="29.6640625" style="85" customWidth="1"/>
    <col min="5640" max="5640" width="19.44140625" style="85" customWidth="1"/>
    <col min="5641" max="5641" width="27.6640625" style="85" customWidth="1"/>
    <col min="5642" max="5643" width="10.109375" style="85" customWidth="1"/>
    <col min="5644" max="5644" width="16.5546875" style="85" customWidth="1"/>
    <col min="5645" max="5645" width="17.109375" style="85" customWidth="1"/>
    <col min="5646" max="5650" width="14.6640625" style="85" customWidth="1"/>
    <col min="5651" max="5651" width="10.109375" style="85" customWidth="1"/>
    <col min="5652" max="5652" width="12.33203125" style="85" customWidth="1"/>
    <col min="5653" max="5654" width="13.6640625" style="85" customWidth="1"/>
    <col min="5655" max="5656" width="10.109375" style="85" customWidth="1"/>
    <col min="5657" max="5657" width="12.44140625" style="85" customWidth="1"/>
    <col min="5658" max="5658" width="10.109375" style="85" customWidth="1"/>
    <col min="5659" max="5659" width="8.88671875" style="85" customWidth="1"/>
    <col min="5660" max="5661" width="9.6640625" style="85" customWidth="1"/>
    <col min="5662" max="5662" width="8.88671875" style="85" customWidth="1"/>
    <col min="5663" max="5664" width="10.109375" style="85" customWidth="1"/>
    <col min="5665" max="5675" width="10.109375" style="85" bestFit="1" customWidth="1"/>
    <col min="5676" max="5676" width="8.88671875" style="85" bestFit="1" customWidth="1"/>
    <col min="5677" max="5677" width="9" style="85" bestFit="1" customWidth="1"/>
    <col min="5678" max="5683" width="8.88671875" style="85" bestFit="1" customWidth="1"/>
    <col min="5684" max="5684" width="10.109375" style="85" bestFit="1" customWidth="1"/>
    <col min="5685" max="5685" width="8.88671875" style="85" bestFit="1" customWidth="1"/>
    <col min="5686" max="5687" width="9.6640625" style="85" bestFit="1" customWidth="1"/>
    <col min="5688" max="5689" width="8.88671875" style="85" bestFit="1" customWidth="1"/>
    <col min="5690" max="5690" width="9" style="85" bestFit="1" customWidth="1"/>
    <col min="5691" max="5696" width="8.88671875" style="85" bestFit="1" customWidth="1"/>
    <col min="5697" max="5697" width="10.109375" style="85" bestFit="1" customWidth="1"/>
    <col min="5698" max="5698" width="8.88671875" style="85" bestFit="1" customWidth="1"/>
    <col min="5699" max="5700" width="9.6640625" style="85" bestFit="1" customWidth="1"/>
    <col min="5701" max="5702" width="8.88671875" style="85" bestFit="1" customWidth="1"/>
    <col min="5703" max="5703" width="9" style="85" bestFit="1" customWidth="1"/>
    <col min="5704" max="5709" width="8.88671875" style="85" bestFit="1" customWidth="1"/>
    <col min="5710" max="5710" width="10.109375" style="85" bestFit="1" customWidth="1"/>
    <col min="5711" max="5711" width="8.88671875" style="85" bestFit="1" customWidth="1"/>
    <col min="5712" max="5713" width="9.6640625" style="85" bestFit="1" customWidth="1"/>
    <col min="5714" max="5715" width="8.88671875" style="85" bestFit="1" customWidth="1"/>
    <col min="5716" max="5716" width="9" style="85" bestFit="1" customWidth="1"/>
    <col min="5717" max="5722" width="8.88671875" style="85" bestFit="1" customWidth="1"/>
    <col min="5723" max="5723" width="10.109375" style="85" bestFit="1" customWidth="1"/>
    <col min="5724" max="5724" width="8.88671875" style="85" bestFit="1" customWidth="1"/>
    <col min="5725" max="5726" width="9.6640625" style="85" bestFit="1" customWidth="1"/>
    <col min="5727" max="5728" width="8.88671875" style="85" bestFit="1" customWidth="1"/>
    <col min="5729" max="5729" width="9" style="85" bestFit="1" customWidth="1"/>
    <col min="5730" max="5735" width="8.88671875" style="85" bestFit="1" customWidth="1"/>
    <col min="5736" max="5736" width="10.109375" style="85" bestFit="1" customWidth="1"/>
    <col min="5737" max="5737" width="8.88671875" style="85" bestFit="1" customWidth="1"/>
    <col min="5738" max="5739" width="9.6640625" style="85" bestFit="1" customWidth="1"/>
    <col min="5740" max="5740" width="8.88671875" style="85" bestFit="1" customWidth="1"/>
    <col min="5741" max="5741" width="12.44140625" style="85" bestFit="1" customWidth="1"/>
    <col min="5742" max="5888" width="9.109375" style="85"/>
    <col min="5889" max="5889" width="2.6640625" style="85" customWidth="1"/>
    <col min="5890" max="5890" width="1.109375" style="85" customWidth="1"/>
    <col min="5891" max="5891" width="20.109375" style="85" customWidth="1"/>
    <col min="5892" max="5892" width="10.5546875" style="85" customWidth="1"/>
    <col min="5893" max="5893" width="5.33203125" style="85" customWidth="1"/>
    <col min="5894" max="5894" width="19.109375" style="85" customWidth="1"/>
    <col min="5895" max="5895" width="29.6640625" style="85" customWidth="1"/>
    <col min="5896" max="5896" width="19.44140625" style="85" customWidth="1"/>
    <col min="5897" max="5897" width="27.6640625" style="85" customWidth="1"/>
    <col min="5898" max="5899" width="10.109375" style="85" customWidth="1"/>
    <col min="5900" max="5900" width="16.5546875" style="85" customWidth="1"/>
    <col min="5901" max="5901" width="17.109375" style="85" customWidth="1"/>
    <col min="5902" max="5906" width="14.6640625" style="85" customWidth="1"/>
    <col min="5907" max="5907" width="10.109375" style="85" customWidth="1"/>
    <col min="5908" max="5908" width="12.33203125" style="85" customWidth="1"/>
    <col min="5909" max="5910" width="13.6640625" style="85" customWidth="1"/>
    <col min="5911" max="5912" width="10.109375" style="85" customWidth="1"/>
    <col min="5913" max="5913" width="12.44140625" style="85" customWidth="1"/>
    <col min="5914" max="5914" width="10.109375" style="85" customWidth="1"/>
    <col min="5915" max="5915" width="8.88671875" style="85" customWidth="1"/>
    <col min="5916" max="5917" width="9.6640625" style="85" customWidth="1"/>
    <col min="5918" max="5918" width="8.88671875" style="85" customWidth="1"/>
    <col min="5919" max="5920" width="10.109375" style="85" customWidth="1"/>
    <col min="5921" max="5931" width="10.109375" style="85" bestFit="1" customWidth="1"/>
    <col min="5932" max="5932" width="8.88671875" style="85" bestFit="1" customWidth="1"/>
    <col min="5933" max="5933" width="9" style="85" bestFit="1" customWidth="1"/>
    <col min="5934" max="5939" width="8.88671875" style="85" bestFit="1" customWidth="1"/>
    <col min="5940" max="5940" width="10.109375" style="85" bestFit="1" customWidth="1"/>
    <col min="5941" max="5941" width="8.88671875" style="85" bestFit="1" customWidth="1"/>
    <col min="5942" max="5943" width="9.6640625" style="85" bestFit="1" customWidth="1"/>
    <col min="5944" max="5945" width="8.88671875" style="85" bestFit="1" customWidth="1"/>
    <col min="5946" max="5946" width="9" style="85" bestFit="1" customWidth="1"/>
    <col min="5947" max="5952" width="8.88671875" style="85" bestFit="1" customWidth="1"/>
    <col min="5953" max="5953" width="10.109375" style="85" bestFit="1" customWidth="1"/>
    <col min="5954" max="5954" width="8.88671875" style="85" bestFit="1" customWidth="1"/>
    <col min="5955" max="5956" width="9.6640625" style="85" bestFit="1" customWidth="1"/>
    <col min="5957" max="5958" width="8.88671875" style="85" bestFit="1" customWidth="1"/>
    <col min="5959" max="5959" width="9" style="85" bestFit="1" customWidth="1"/>
    <col min="5960" max="5965" width="8.88671875" style="85" bestFit="1" customWidth="1"/>
    <col min="5966" max="5966" width="10.109375" style="85" bestFit="1" customWidth="1"/>
    <col min="5967" max="5967" width="8.88671875" style="85" bestFit="1" customWidth="1"/>
    <col min="5968" max="5969" width="9.6640625" style="85" bestFit="1" customWidth="1"/>
    <col min="5970" max="5971" width="8.88671875" style="85" bestFit="1" customWidth="1"/>
    <col min="5972" max="5972" width="9" style="85" bestFit="1" customWidth="1"/>
    <col min="5973" max="5978" width="8.88671875" style="85" bestFit="1" customWidth="1"/>
    <col min="5979" max="5979" width="10.109375" style="85" bestFit="1" customWidth="1"/>
    <col min="5980" max="5980" width="8.88671875" style="85" bestFit="1" customWidth="1"/>
    <col min="5981" max="5982" width="9.6640625" style="85" bestFit="1" customWidth="1"/>
    <col min="5983" max="5984" width="8.88671875" style="85" bestFit="1" customWidth="1"/>
    <col min="5985" max="5985" width="9" style="85" bestFit="1" customWidth="1"/>
    <col min="5986" max="5991" width="8.88671875" style="85" bestFit="1" customWidth="1"/>
    <col min="5992" max="5992" width="10.109375" style="85" bestFit="1" customWidth="1"/>
    <col min="5993" max="5993" width="8.88671875" style="85" bestFit="1" customWidth="1"/>
    <col min="5994" max="5995" width="9.6640625" style="85" bestFit="1" customWidth="1"/>
    <col min="5996" max="5996" width="8.88671875" style="85" bestFit="1" customWidth="1"/>
    <col min="5997" max="5997" width="12.44140625" style="85" bestFit="1" customWidth="1"/>
    <col min="5998" max="6144" width="9.109375" style="85"/>
    <col min="6145" max="6145" width="2.6640625" style="85" customWidth="1"/>
    <col min="6146" max="6146" width="1.109375" style="85" customWidth="1"/>
    <col min="6147" max="6147" width="20.109375" style="85" customWidth="1"/>
    <col min="6148" max="6148" width="10.5546875" style="85" customWidth="1"/>
    <col min="6149" max="6149" width="5.33203125" style="85" customWidth="1"/>
    <col min="6150" max="6150" width="19.109375" style="85" customWidth="1"/>
    <col min="6151" max="6151" width="29.6640625" style="85" customWidth="1"/>
    <col min="6152" max="6152" width="19.44140625" style="85" customWidth="1"/>
    <col min="6153" max="6153" width="27.6640625" style="85" customWidth="1"/>
    <col min="6154" max="6155" width="10.109375" style="85" customWidth="1"/>
    <col min="6156" max="6156" width="16.5546875" style="85" customWidth="1"/>
    <col min="6157" max="6157" width="17.109375" style="85" customWidth="1"/>
    <col min="6158" max="6162" width="14.6640625" style="85" customWidth="1"/>
    <col min="6163" max="6163" width="10.109375" style="85" customWidth="1"/>
    <col min="6164" max="6164" width="12.33203125" style="85" customWidth="1"/>
    <col min="6165" max="6166" width="13.6640625" style="85" customWidth="1"/>
    <col min="6167" max="6168" width="10.109375" style="85" customWidth="1"/>
    <col min="6169" max="6169" width="12.44140625" style="85" customWidth="1"/>
    <col min="6170" max="6170" width="10.109375" style="85" customWidth="1"/>
    <col min="6171" max="6171" width="8.88671875" style="85" customWidth="1"/>
    <col min="6172" max="6173" width="9.6640625" style="85" customWidth="1"/>
    <col min="6174" max="6174" width="8.88671875" style="85" customWidth="1"/>
    <col min="6175" max="6176" width="10.109375" style="85" customWidth="1"/>
    <col min="6177" max="6187" width="10.109375" style="85" bestFit="1" customWidth="1"/>
    <col min="6188" max="6188" width="8.88671875" style="85" bestFit="1" customWidth="1"/>
    <col min="6189" max="6189" width="9" style="85" bestFit="1" customWidth="1"/>
    <col min="6190" max="6195" width="8.88671875" style="85" bestFit="1" customWidth="1"/>
    <col min="6196" max="6196" width="10.109375" style="85" bestFit="1" customWidth="1"/>
    <col min="6197" max="6197" width="8.88671875" style="85" bestFit="1" customWidth="1"/>
    <col min="6198" max="6199" width="9.6640625" style="85" bestFit="1" customWidth="1"/>
    <col min="6200" max="6201" width="8.88671875" style="85" bestFit="1" customWidth="1"/>
    <col min="6202" max="6202" width="9" style="85" bestFit="1" customWidth="1"/>
    <col min="6203" max="6208" width="8.88671875" style="85" bestFit="1" customWidth="1"/>
    <col min="6209" max="6209" width="10.109375" style="85" bestFit="1" customWidth="1"/>
    <col min="6210" max="6210" width="8.88671875" style="85" bestFit="1" customWidth="1"/>
    <col min="6211" max="6212" width="9.6640625" style="85" bestFit="1" customWidth="1"/>
    <col min="6213" max="6214" width="8.88671875" style="85" bestFit="1" customWidth="1"/>
    <col min="6215" max="6215" width="9" style="85" bestFit="1" customWidth="1"/>
    <col min="6216" max="6221" width="8.88671875" style="85" bestFit="1" customWidth="1"/>
    <col min="6222" max="6222" width="10.109375" style="85" bestFit="1" customWidth="1"/>
    <col min="6223" max="6223" width="8.88671875" style="85" bestFit="1" customWidth="1"/>
    <col min="6224" max="6225" width="9.6640625" style="85" bestFit="1" customWidth="1"/>
    <col min="6226" max="6227" width="8.88671875" style="85" bestFit="1" customWidth="1"/>
    <col min="6228" max="6228" width="9" style="85" bestFit="1" customWidth="1"/>
    <col min="6229" max="6234" width="8.88671875" style="85" bestFit="1" customWidth="1"/>
    <col min="6235" max="6235" width="10.109375" style="85" bestFit="1" customWidth="1"/>
    <col min="6236" max="6236" width="8.88671875" style="85" bestFit="1" customWidth="1"/>
    <col min="6237" max="6238" width="9.6640625" style="85" bestFit="1" customWidth="1"/>
    <col min="6239" max="6240" width="8.88671875" style="85" bestFit="1" customWidth="1"/>
    <col min="6241" max="6241" width="9" style="85" bestFit="1" customWidth="1"/>
    <col min="6242" max="6247" width="8.88671875" style="85" bestFit="1" customWidth="1"/>
    <col min="6248" max="6248" width="10.109375" style="85" bestFit="1" customWidth="1"/>
    <col min="6249" max="6249" width="8.88671875" style="85" bestFit="1" customWidth="1"/>
    <col min="6250" max="6251" width="9.6640625" style="85" bestFit="1" customWidth="1"/>
    <col min="6252" max="6252" width="8.88671875" style="85" bestFit="1" customWidth="1"/>
    <col min="6253" max="6253" width="12.44140625" style="85" bestFit="1" customWidth="1"/>
    <col min="6254" max="6400" width="9.109375" style="85"/>
    <col min="6401" max="6401" width="2.6640625" style="85" customWidth="1"/>
    <col min="6402" max="6402" width="1.109375" style="85" customWidth="1"/>
    <col min="6403" max="6403" width="20.109375" style="85" customWidth="1"/>
    <col min="6404" max="6404" width="10.5546875" style="85" customWidth="1"/>
    <col min="6405" max="6405" width="5.33203125" style="85" customWidth="1"/>
    <col min="6406" max="6406" width="19.109375" style="85" customWidth="1"/>
    <col min="6407" max="6407" width="29.6640625" style="85" customWidth="1"/>
    <col min="6408" max="6408" width="19.44140625" style="85" customWidth="1"/>
    <col min="6409" max="6409" width="27.6640625" style="85" customWidth="1"/>
    <col min="6410" max="6411" width="10.109375" style="85" customWidth="1"/>
    <col min="6412" max="6412" width="16.5546875" style="85" customWidth="1"/>
    <col min="6413" max="6413" width="17.109375" style="85" customWidth="1"/>
    <col min="6414" max="6418" width="14.6640625" style="85" customWidth="1"/>
    <col min="6419" max="6419" width="10.109375" style="85" customWidth="1"/>
    <col min="6420" max="6420" width="12.33203125" style="85" customWidth="1"/>
    <col min="6421" max="6422" width="13.6640625" style="85" customWidth="1"/>
    <col min="6423" max="6424" width="10.109375" style="85" customWidth="1"/>
    <col min="6425" max="6425" width="12.44140625" style="85" customWidth="1"/>
    <col min="6426" max="6426" width="10.109375" style="85" customWidth="1"/>
    <col min="6427" max="6427" width="8.88671875" style="85" customWidth="1"/>
    <col min="6428" max="6429" width="9.6640625" style="85" customWidth="1"/>
    <col min="6430" max="6430" width="8.88671875" style="85" customWidth="1"/>
    <col min="6431" max="6432" width="10.109375" style="85" customWidth="1"/>
    <col min="6433" max="6443" width="10.109375" style="85" bestFit="1" customWidth="1"/>
    <col min="6444" max="6444" width="8.88671875" style="85" bestFit="1" customWidth="1"/>
    <col min="6445" max="6445" width="9" style="85" bestFit="1" customWidth="1"/>
    <col min="6446" max="6451" width="8.88671875" style="85" bestFit="1" customWidth="1"/>
    <col min="6452" max="6452" width="10.109375" style="85" bestFit="1" customWidth="1"/>
    <col min="6453" max="6453" width="8.88671875" style="85" bestFit="1" customWidth="1"/>
    <col min="6454" max="6455" width="9.6640625" style="85" bestFit="1" customWidth="1"/>
    <col min="6456" max="6457" width="8.88671875" style="85" bestFit="1" customWidth="1"/>
    <col min="6458" max="6458" width="9" style="85" bestFit="1" customWidth="1"/>
    <col min="6459" max="6464" width="8.88671875" style="85" bestFit="1" customWidth="1"/>
    <col min="6465" max="6465" width="10.109375" style="85" bestFit="1" customWidth="1"/>
    <col min="6466" max="6466" width="8.88671875" style="85" bestFit="1" customWidth="1"/>
    <col min="6467" max="6468" width="9.6640625" style="85" bestFit="1" customWidth="1"/>
    <col min="6469" max="6470" width="8.88671875" style="85" bestFit="1" customWidth="1"/>
    <col min="6471" max="6471" width="9" style="85" bestFit="1" customWidth="1"/>
    <col min="6472" max="6477" width="8.88671875" style="85" bestFit="1" customWidth="1"/>
    <col min="6478" max="6478" width="10.109375" style="85" bestFit="1" customWidth="1"/>
    <col min="6479" max="6479" width="8.88671875" style="85" bestFit="1" customWidth="1"/>
    <col min="6480" max="6481" width="9.6640625" style="85" bestFit="1" customWidth="1"/>
    <col min="6482" max="6483" width="8.88671875" style="85" bestFit="1" customWidth="1"/>
    <col min="6484" max="6484" width="9" style="85" bestFit="1" customWidth="1"/>
    <col min="6485" max="6490" width="8.88671875" style="85" bestFit="1" customWidth="1"/>
    <col min="6491" max="6491" width="10.109375" style="85" bestFit="1" customWidth="1"/>
    <col min="6492" max="6492" width="8.88671875" style="85" bestFit="1" customWidth="1"/>
    <col min="6493" max="6494" width="9.6640625" style="85" bestFit="1" customWidth="1"/>
    <col min="6495" max="6496" width="8.88671875" style="85" bestFit="1" customWidth="1"/>
    <col min="6497" max="6497" width="9" style="85" bestFit="1" customWidth="1"/>
    <col min="6498" max="6503" width="8.88671875" style="85" bestFit="1" customWidth="1"/>
    <col min="6504" max="6504" width="10.109375" style="85" bestFit="1" customWidth="1"/>
    <col min="6505" max="6505" width="8.88671875" style="85" bestFit="1" customWidth="1"/>
    <col min="6506" max="6507" width="9.6640625" style="85" bestFit="1" customWidth="1"/>
    <col min="6508" max="6508" width="8.88671875" style="85" bestFit="1" customWidth="1"/>
    <col min="6509" max="6509" width="12.44140625" style="85" bestFit="1" customWidth="1"/>
    <col min="6510" max="6656" width="9.109375" style="85"/>
    <col min="6657" max="6657" width="2.6640625" style="85" customWidth="1"/>
    <col min="6658" max="6658" width="1.109375" style="85" customWidth="1"/>
    <col min="6659" max="6659" width="20.109375" style="85" customWidth="1"/>
    <col min="6660" max="6660" width="10.5546875" style="85" customWidth="1"/>
    <col min="6661" max="6661" width="5.33203125" style="85" customWidth="1"/>
    <col min="6662" max="6662" width="19.109375" style="85" customWidth="1"/>
    <col min="6663" max="6663" width="29.6640625" style="85" customWidth="1"/>
    <col min="6664" max="6664" width="19.44140625" style="85" customWidth="1"/>
    <col min="6665" max="6665" width="27.6640625" style="85" customWidth="1"/>
    <col min="6666" max="6667" width="10.109375" style="85" customWidth="1"/>
    <col min="6668" max="6668" width="16.5546875" style="85" customWidth="1"/>
    <col min="6669" max="6669" width="17.109375" style="85" customWidth="1"/>
    <col min="6670" max="6674" width="14.6640625" style="85" customWidth="1"/>
    <col min="6675" max="6675" width="10.109375" style="85" customWidth="1"/>
    <col min="6676" max="6676" width="12.33203125" style="85" customWidth="1"/>
    <col min="6677" max="6678" width="13.6640625" style="85" customWidth="1"/>
    <col min="6679" max="6680" width="10.109375" style="85" customWidth="1"/>
    <col min="6681" max="6681" width="12.44140625" style="85" customWidth="1"/>
    <col min="6682" max="6682" width="10.109375" style="85" customWidth="1"/>
    <col min="6683" max="6683" width="8.88671875" style="85" customWidth="1"/>
    <col min="6684" max="6685" width="9.6640625" style="85" customWidth="1"/>
    <col min="6686" max="6686" width="8.88671875" style="85" customWidth="1"/>
    <col min="6687" max="6688" width="10.109375" style="85" customWidth="1"/>
    <col min="6689" max="6699" width="10.109375" style="85" bestFit="1" customWidth="1"/>
    <col min="6700" max="6700" width="8.88671875" style="85" bestFit="1" customWidth="1"/>
    <col min="6701" max="6701" width="9" style="85" bestFit="1" customWidth="1"/>
    <col min="6702" max="6707" width="8.88671875" style="85" bestFit="1" customWidth="1"/>
    <col min="6708" max="6708" width="10.109375" style="85" bestFit="1" customWidth="1"/>
    <col min="6709" max="6709" width="8.88671875" style="85" bestFit="1" customWidth="1"/>
    <col min="6710" max="6711" width="9.6640625" style="85" bestFit="1" customWidth="1"/>
    <col min="6712" max="6713" width="8.88671875" style="85" bestFit="1" customWidth="1"/>
    <col min="6714" max="6714" width="9" style="85" bestFit="1" customWidth="1"/>
    <col min="6715" max="6720" width="8.88671875" style="85" bestFit="1" customWidth="1"/>
    <col min="6721" max="6721" width="10.109375" style="85" bestFit="1" customWidth="1"/>
    <col min="6722" max="6722" width="8.88671875" style="85" bestFit="1" customWidth="1"/>
    <col min="6723" max="6724" width="9.6640625" style="85" bestFit="1" customWidth="1"/>
    <col min="6725" max="6726" width="8.88671875" style="85" bestFit="1" customWidth="1"/>
    <col min="6727" max="6727" width="9" style="85" bestFit="1" customWidth="1"/>
    <col min="6728" max="6733" width="8.88671875" style="85" bestFit="1" customWidth="1"/>
    <col min="6734" max="6734" width="10.109375" style="85" bestFit="1" customWidth="1"/>
    <col min="6735" max="6735" width="8.88671875" style="85" bestFit="1" customWidth="1"/>
    <col min="6736" max="6737" width="9.6640625" style="85" bestFit="1" customWidth="1"/>
    <col min="6738" max="6739" width="8.88671875" style="85" bestFit="1" customWidth="1"/>
    <col min="6740" max="6740" width="9" style="85" bestFit="1" customWidth="1"/>
    <col min="6741" max="6746" width="8.88671875" style="85" bestFit="1" customWidth="1"/>
    <col min="6747" max="6747" width="10.109375" style="85" bestFit="1" customWidth="1"/>
    <col min="6748" max="6748" width="8.88671875" style="85" bestFit="1" customWidth="1"/>
    <col min="6749" max="6750" width="9.6640625" style="85" bestFit="1" customWidth="1"/>
    <col min="6751" max="6752" width="8.88671875" style="85" bestFit="1" customWidth="1"/>
    <col min="6753" max="6753" width="9" style="85" bestFit="1" customWidth="1"/>
    <col min="6754" max="6759" width="8.88671875" style="85" bestFit="1" customWidth="1"/>
    <col min="6760" max="6760" width="10.109375" style="85" bestFit="1" customWidth="1"/>
    <col min="6761" max="6761" width="8.88671875" style="85" bestFit="1" customWidth="1"/>
    <col min="6762" max="6763" width="9.6640625" style="85" bestFit="1" customWidth="1"/>
    <col min="6764" max="6764" width="8.88671875" style="85" bestFit="1" customWidth="1"/>
    <col min="6765" max="6765" width="12.44140625" style="85" bestFit="1" customWidth="1"/>
    <col min="6766" max="6912" width="9.109375" style="85"/>
    <col min="6913" max="6913" width="2.6640625" style="85" customWidth="1"/>
    <col min="6914" max="6914" width="1.109375" style="85" customWidth="1"/>
    <col min="6915" max="6915" width="20.109375" style="85" customWidth="1"/>
    <col min="6916" max="6916" width="10.5546875" style="85" customWidth="1"/>
    <col min="6917" max="6917" width="5.33203125" style="85" customWidth="1"/>
    <col min="6918" max="6918" width="19.109375" style="85" customWidth="1"/>
    <col min="6919" max="6919" width="29.6640625" style="85" customWidth="1"/>
    <col min="6920" max="6920" width="19.44140625" style="85" customWidth="1"/>
    <col min="6921" max="6921" width="27.6640625" style="85" customWidth="1"/>
    <col min="6922" max="6923" width="10.109375" style="85" customWidth="1"/>
    <col min="6924" max="6924" width="16.5546875" style="85" customWidth="1"/>
    <col min="6925" max="6925" width="17.109375" style="85" customWidth="1"/>
    <col min="6926" max="6930" width="14.6640625" style="85" customWidth="1"/>
    <col min="6931" max="6931" width="10.109375" style="85" customWidth="1"/>
    <col min="6932" max="6932" width="12.33203125" style="85" customWidth="1"/>
    <col min="6933" max="6934" width="13.6640625" style="85" customWidth="1"/>
    <col min="6935" max="6936" width="10.109375" style="85" customWidth="1"/>
    <col min="6937" max="6937" width="12.44140625" style="85" customWidth="1"/>
    <col min="6938" max="6938" width="10.109375" style="85" customWidth="1"/>
    <col min="6939" max="6939" width="8.88671875" style="85" customWidth="1"/>
    <col min="6940" max="6941" width="9.6640625" style="85" customWidth="1"/>
    <col min="6942" max="6942" width="8.88671875" style="85" customWidth="1"/>
    <col min="6943" max="6944" width="10.109375" style="85" customWidth="1"/>
    <col min="6945" max="6955" width="10.109375" style="85" bestFit="1" customWidth="1"/>
    <col min="6956" max="6956" width="8.88671875" style="85" bestFit="1" customWidth="1"/>
    <col min="6957" max="6957" width="9" style="85" bestFit="1" customWidth="1"/>
    <col min="6958" max="6963" width="8.88671875" style="85" bestFit="1" customWidth="1"/>
    <col min="6964" max="6964" width="10.109375" style="85" bestFit="1" customWidth="1"/>
    <col min="6965" max="6965" width="8.88671875" style="85" bestFit="1" customWidth="1"/>
    <col min="6966" max="6967" width="9.6640625" style="85" bestFit="1" customWidth="1"/>
    <col min="6968" max="6969" width="8.88671875" style="85" bestFit="1" customWidth="1"/>
    <col min="6970" max="6970" width="9" style="85" bestFit="1" customWidth="1"/>
    <col min="6971" max="6976" width="8.88671875" style="85" bestFit="1" customWidth="1"/>
    <col min="6977" max="6977" width="10.109375" style="85" bestFit="1" customWidth="1"/>
    <col min="6978" max="6978" width="8.88671875" style="85" bestFit="1" customWidth="1"/>
    <col min="6979" max="6980" width="9.6640625" style="85" bestFit="1" customWidth="1"/>
    <col min="6981" max="6982" width="8.88671875" style="85" bestFit="1" customWidth="1"/>
    <col min="6983" max="6983" width="9" style="85" bestFit="1" customWidth="1"/>
    <col min="6984" max="6989" width="8.88671875" style="85" bestFit="1" customWidth="1"/>
    <col min="6990" max="6990" width="10.109375" style="85" bestFit="1" customWidth="1"/>
    <col min="6991" max="6991" width="8.88671875" style="85" bestFit="1" customWidth="1"/>
    <col min="6992" max="6993" width="9.6640625" style="85" bestFit="1" customWidth="1"/>
    <col min="6994" max="6995" width="8.88671875" style="85" bestFit="1" customWidth="1"/>
    <col min="6996" max="6996" width="9" style="85" bestFit="1" customWidth="1"/>
    <col min="6997" max="7002" width="8.88671875" style="85" bestFit="1" customWidth="1"/>
    <col min="7003" max="7003" width="10.109375" style="85" bestFit="1" customWidth="1"/>
    <col min="7004" max="7004" width="8.88671875" style="85" bestFit="1" customWidth="1"/>
    <col min="7005" max="7006" width="9.6640625" style="85" bestFit="1" customWidth="1"/>
    <col min="7007" max="7008" width="8.88671875" style="85" bestFit="1" customWidth="1"/>
    <col min="7009" max="7009" width="9" style="85" bestFit="1" customWidth="1"/>
    <col min="7010" max="7015" width="8.88671875" style="85" bestFit="1" customWidth="1"/>
    <col min="7016" max="7016" width="10.109375" style="85" bestFit="1" customWidth="1"/>
    <col min="7017" max="7017" width="8.88671875" style="85" bestFit="1" customWidth="1"/>
    <col min="7018" max="7019" width="9.6640625" style="85" bestFit="1" customWidth="1"/>
    <col min="7020" max="7020" width="8.88671875" style="85" bestFit="1" customWidth="1"/>
    <col min="7021" max="7021" width="12.44140625" style="85" bestFit="1" customWidth="1"/>
    <col min="7022" max="7168" width="9.109375" style="85"/>
    <col min="7169" max="7169" width="2.6640625" style="85" customWidth="1"/>
    <col min="7170" max="7170" width="1.109375" style="85" customWidth="1"/>
    <col min="7171" max="7171" width="20.109375" style="85" customWidth="1"/>
    <col min="7172" max="7172" width="10.5546875" style="85" customWidth="1"/>
    <col min="7173" max="7173" width="5.33203125" style="85" customWidth="1"/>
    <col min="7174" max="7174" width="19.109375" style="85" customWidth="1"/>
    <col min="7175" max="7175" width="29.6640625" style="85" customWidth="1"/>
    <col min="7176" max="7176" width="19.44140625" style="85" customWidth="1"/>
    <col min="7177" max="7177" width="27.6640625" style="85" customWidth="1"/>
    <col min="7178" max="7179" width="10.109375" style="85" customWidth="1"/>
    <col min="7180" max="7180" width="16.5546875" style="85" customWidth="1"/>
    <col min="7181" max="7181" width="17.109375" style="85" customWidth="1"/>
    <col min="7182" max="7186" width="14.6640625" style="85" customWidth="1"/>
    <col min="7187" max="7187" width="10.109375" style="85" customWidth="1"/>
    <col min="7188" max="7188" width="12.33203125" style="85" customWidth="1"/>
    <col min="7189" max="7190" width="13.6640625" style="85" customWidth="1"/>
    <col min="7191" max="7192" width="10.109375" style="85" customWidth="1"/>
    <col min="7193" max="7193" width="12.44140625" style="85" customWidth="1"/>
    <col min="7194" max="7194" width="10.109375" style="85" customWidth="1"/>
    <col min="7195" max="7195" width="8.88671875" style="85" customWidth="1"/>
    <col min="7196" max="7197" width="9.6640625" style="85" customWidth="1"/>
    <col min="7198" max="7198" width="8.88671875" style="85" customWidth="1"/>
    <col min="7199" max="7200" width="10.109375" style="85" customWidth="1"/>
    <col min="7201" max="7211" width="10.109375" style="85" bestFit="1" customWidth="1"/>
    <col min="7212" max="7212" width="8.88671875" style="85" bestFit="1" customWidth="1"/>
    <col min="7213" max="7213" width="9" style="85" bestFit="1" customWidth="1"/>
    <col min="7214" max="7219" width="8.88671875" style="85" bestFit="1" customWidth="1"/>
    <col min="7220" max="7220" width="10.109375" style="85" bestFit="1" customWidth="1"/>
    <col min="7221" max="7221" width="8.88671875" style="85" bestFit="1" customWidth="1"/>
    <col min="7222" max="7223" width="9.6640625" style="85" bestFit="1" customWidth="1"/>
    <col min="7224" max="7225" width="8.88671875" style="85" bestFit="1" customWidth="1"/>
    <col min="7226" max="7226" width="9" style="85" bestFit="1" customWidth="1"/>
    <col min="7227" max="7232" width="8.88671875" style="85" bestFit="1" customWidth="1"/>
    <col min="7233" max="7233" width="10.109375" style="85" bestFit="1" customWidth="1"/>
    <col min="7234" max="7234" width="8.88671875" style="85" bestFit="1" customWidth="1"/>
    <col min="7235" max="7236" width="9.6640625" style="85" bestFit="1" customWidth="1"/>
    <col min="7237" max="7238" width="8.88671875" style="85" bestFit="1" customWidth="1"/>
    <col min="7239" max="7239" width="9" style="85" bestFit="1" customWidth="1"/>
    <col min="7240" max="7245" width="8.88671875" style="85" bestFit="1" customWidth="1"/>
    <col min="7246" max="7246" width="10.109375" style="85" bestFit="1" customWidth="1"/>
    <col min="7247" max="7247" width="8.88671875" style="85" bestFit="1" customWidth="1"/>
    <col min="7248" max="7249" width="9.6640625" style="85" bestFit="1" customWidth="1"/>
    <col min="7250" max="7251" width="8.88671875" style="85" bestFit="1" customWidth="1"/>
    <col min="7252" max="7252" width="9" style="85" bestFit="1" customWidth="1"/>
    <col min="7253" max="7258" width="8.88671875" style="85" bestFit="1" customWidth="1"/>
    <col min="7259" max="7259" width="10.109375" style="85" bestFit="1" customWidth="1"/>
    <col min="7260" max="7260" width="8.88671875" style="85" bestFit="1" customWidth="1"/>
    <col min="7261" max="7262" width="9.6640625" style="85" bestFit="1" customWidth="1"/>
    <col min="7263" max="7264" width="8.88671875" style="85" bestFit="1" customWidth="1"/>
    <col min="7265" max="7265" width="9" style="85" bestFit="1" customWidth="1"/>
    <col min="7266" max="7271" width="8.88671875" style="85" bestFit="1" customWidth="1"/>
    <col min="7272" max="7272" width="10.109375" style="85" bestFit="1" customWidth="1"/>
    <col min="7273" max="7273" width="8.88671875" style="85" bestFit="1" customWidth="1"/>
    <col min="7274" max="7275" width="9.6640625" style="85" bestFit="1" customWidth="1"/>
    <col min="7276" max="7276" width="8.88671875" style="85" bestFit="1" customWidth="1"/>
    <col min="7277" max="7277" width="12.44140625" style="85" bestFit="1" customWidth="1"/>
    <col min="7278" max="7424" width="9.109375" style="85"/>
    <col min="7425" max="7425" width="2.6640625" style="85" customWidth="1"/>
    <col min="7426" max="7426" width="1.109375" style="85" customWidth="1"/>
    <col min="7427" max="7427" width="20.109375" style="85" customWidth="1"/>
    <col min="7428" max="7428" width="10.5546875" style="85" customWidth="1"/>
    <col min="7429" max="7429" width="5.33203125" style="85" customWidth="1"/>
    <col min="7430" max="7430" width="19.109375" style="85" customWidth="1"/>
    <col min="7431" max="7431" width="29.6640625" style="85" customWidth="1"/>
    <col min="7432" max="7432" width="19.44140625" style="85" customWidth="1"/>
    <col min="7433" max="7433" width="27.6640625" style="85" customWidth="1"/>
    <col min="7434" max="7435" width="10.109375" style="85" customWidth="1"/>
    <col min="7436" max="7436" width="16.5546875" style="85" customWidth="1"/>
    <col min="7437" max="7437" width="17.109375" style="85" customWidth="1"/>
    <col min="7438" max="7442" width="14.6640625" style="85" customWidth="1"/>
    <col min="7443" max="7443" width="10.109375" style="85" customWidth="1"/>
    <col min="7444" max="7444" width="12.33203125" style="85" customWidth="1"/>
    <col min="7445" max="7446" width="13.6640625" style="85" customWidth="1"/>
    <col min="7447" max="7448" width="10.109375" style="85" customWidth="1"/>
    <col min="7449" max="7449" width="12.44140625" style="85" customWidth="1"/>
    <col min="7450" max="7450" width="10.109375" style="85" customWidth="1"/>
    <col min="7451" max="7451" width="8.88671875" style="85" customWidth="1"/>
    <col min="7452" max="7453" width="9.6640625" style="85" customWidth="1"/>
    <col min="7454" max="7454" width="8.88671875" style="85" customWidth="1"/>
    <col min="7455" max="7456" width="10.109375" style="85" customWidth="1"/>
    <col min="7457" max="7467" width="10.109375" style="85" bestFit="1" customWidth="1"/>
    <col min="7468" max="7468" width="8.88671875" style="85" bestFit="1" customWidth="1"/>
    <col min="7469" max="7469" width="9" style="85" bestFit="1" customWidth="1"/>
    <col min="7470" max="7475" width="8.88671875" style="85" bestFit="1" customWidth="1"/>
    <col min="7476" max="7476" width="10.109375" style="85" bestFit="1" customWidth="1"/>
    <col min="7477" max="7477" width="8.88671875" style="85" bestFit="1" customWidth="1"/>
    <col min="7478" max="7479" width="9.6640625" style="85" bestFit="1" customWidth="1"/>
    <col min="7480" max="7481" width="8.88671875" style="85" bestFit="1" customWidth="1"/>
    <col min="7482" max="7482" width="9" style="85" bestFit="1" customWidth="1"/>
    <col min="7483" max="7488" width="8.88671875" style="85" bestFit="1" customWidth="1"/>
    <col min="7489" max="7489" width="10.109375" style="85" bestFit="1" customWidth="1"/>
    <col min="7490" max="7490" width="8.88671875" style="85" bestFit="1" customWidth="1"/>
    <col min="7491" max="7492" width="9.6640625" style="85" bestFit="1" customWidth="1"/>
    <col min="7493" max="7494" width="8.88671875" style="85" bestFit="1" customWidth="1"/>
    <col min="7495" max="7495" width="9" style="85" bestFit="1" customWidth="1"/>
    <col min="7496" max="7501" width="8.88671875" style="85" bestFit="1" customWidth="1"/>
    <col min="7502" max="7502" width="10.109375" style="85" bestFit="1" customWidth="1"/>
    <col min="7503" max="7503" width="8.88671875" style="85" bestFit="1" customWidth="1"/>
    <col min="7504" max="7505" width="9.6640625" style="85" bestFit="1" customWidth="1"/>
    <col min="7506" max="7507" width="8.88671875" style="85" bestFit="1" customWidth="1"/>
    <col min="7508" max="7508" width="9" style="85" bestFit="1" customWidth="1"/>
    <col min="7509" max="7514" width="8.88671875" style="85" bestFit="1" customWidth="1"/>
    <col min="7515" max="7515" width="10.109375" style="85" bestFit="1" customWidth="1"/>
    <col min="7516" max="7516" width="8.88671875" style="85" bestFit="1" customWidth="1"/>
    <col min="7517" max="7518" width="9.6640625" style="85" bestFit="1" customWidth="1"/>
    <col min="7519" max="7520" width="8.88671875" style="85" bestFit="1" customWidth="1"/>
    <col min="7521" max="7521" width="9" style="85" bestFit="1" customWidth="1"/>
    <col min="7522" max="7527" width="8.88671875" style="85" bestFit="1" customWidth="1"/>
    <col min="7528" max="7528" width="10.109375" style="85" bestFit="1" customWidth="1"/>
    <col min="7529" max="7529" width="8.88671875" style="85" bestFit="1" customWidth="1"/>
    <col min="7530" max="7531" width="9.6640625" style="85" bestFit="1" customWidth="1"/>
    <col min="7532" max="7532" width="8.88671875" style="85" bestFit="1" customWidth="1"/>
    <col min="7533" max="7533" width="12.44140625" style="85" bestFit="1" customWidth="1"/>
    <col min="7534" max="7680" width="9.109375" style="85"/>
    <col min="7681" max="7681" width="2.6640625" style="85" customWidth="1"/>
    <col min="7682" max="7682" width="1.109375" style="85" customWidth="1"/>
    <col min="7683" max="7683" width="20.109375" style="85" customWidth="1"/>
    <col min="7684" max="7684" width="10.5546875" style="85" customWidth="1"/>
    <col min="7685" max="7685" width="5.33203125" style="85" customWidth="1"/>
    <col min="7686" max="7686" width="19.109375" style="85" customWidth="1"/>
    <col min="7687" max="7687" width="29.6640625" style="85" customWidth="1"/>
    <col min="7688" max="7688" width="19.44140625" style="85" customWidth="1"/>
    <col min="7689" max="7689" width="27.6640625" style="85" customWidth="1"/>
    <col min="7690" max="7691" width="10.109375" style="85" customWidth="1"/>
    <col min="7692" max="7692" width="16.5546875" style="85" customWidth="1"/>
    <col min="7693" max="7693" width="17.109375" style="85" customWidth="1"/>
    <col min="7694" max="7698" width="14.6640625" style="85" customWidth="1"/>
    <col min="7699" max="7699" width="10.109375" style="85" customWidth="1"/>
    <col min="7700" max="7700" width="12.33203125" style="85" customWidth="1"/>
    <col min="7701" max="7702" width="13.6640625" style="85" customWidth="1"/>
    <col min="7703" max="7704" width="10.109375" style="85" customWidth="1"/>
    <col min="7705" max="7705" width="12.44140625" style="85" customWidth="1"/>
    <col min="7706" max="7706" width="10.109375" style="85" customWidth="1"/>
    <col min="7707" max="7707" width="8.88671875" style="85" customWidth="1"/>
    <col min="7708" max="7709" width="9.6640625" style="85" customWidth="1"/>
    <col min="7710" max="7710" width="8.88671875" style="85" customWidth="1"/>
    <col min="7711" max="7712" width="10.109375" style="85" customWidth="1"/>
    <col min="7713" max="7723" width="10.109375" style="85" bestFit="1" customWidth="1"/>
    <col min="7724" max="7724" width="8.88671875" style="85" bestFit="1" customWidth="1"/>
    <col min="7725" max="7725" width="9" style="85" bestFit="1" customWidth="1"/>
    <col min="7726" max="7731" width="8.88671875" style="85" bestFit="1" customWidth="1"/>
    <col min="7732" max="7732" width="10.109375" style="85" bestFit="1" customWidth="1"/>
    <col min="7733" max="7733" width="8.88671875" style="85" bestFit="1" customWidth="1"/>
    <col min="7734" max="7735" width="9.6640625" style="85" bestFit="1" customWidth="1"/>
    <col min="7736" max="7737" width="8.88671875" style="85" bestFit="1" customWidth="1"/>
    <col min="7738" max="7738" width="9" style="85" bestFit="1" customWidth="1"/>
    <col min="7739" max="7744" width="8.88671875" style="85" bestFit="1" customWidth="1"/>
    <col min="7745" max="7745" width="10.109375" style="85" bestFit="1" customWidth="1"/>
    <col min="7746" max="7746" width="8.88671875" style="85" bestFit="1" customWidth="1"/>
    <col min="7747" max="7748" width="9.6640625" style="85" bestFit="1" customWidth="1"/>
    <col min="7749" max="7750" width="8.88671875" style="85" bestFit="1" customWidth="1"/>
    <col min="7751" max="7751" width="9" style="85" bestFit="1" customWidth="1"/>
    <col min="7752" max="7757" width="8.88671875" style="85" bestFit="1" customWidth="1"/>
    <col min="7758" max="7758" width="10.109375" style="85" bestFit="1" customWidth="1"/>
    <col min="7759" max="7759" width="8.88671875" style="85" bestFit="1" customWidth="1"/>
    <col min="7760" max="7761" width="9.6640625" style="85" bestFit="1" customWidth="1"/>
    <col min="7762" max="7763" width="8.88671875" style="85" bestFit="1" customWidth="1"/>
    <col min="7764" max="7764" width="9" style="85" bestFit="1" customWidth="1"/>
    <col min="7765" max="7770" width="8.88671875" style="85" bestFit="1" customWidth="1"/>
    <col min="7771" max="7771" width="10.109375" style="85" bestFit="1" customWidth="1"/>
    <col min="7772" max="7772" width="8.88671875" style="85" bestFit="1" customWidth="1"/>
    <col min="7773" max="7774" width="9.6640625" style="85" bestFit="1" customWidth="1"/>
    <col min="7775" max="7776" width="8.88671875" style="85" bestFit="1" customWidth="1"/>
    <col min="7777" max="7777" width="9" style="85" bestFit="1" customWidth="1"/>
    <col min="7778" max="7783" width="8.88671875" style="85" bestFit="1" customWidth="1"/>
    <col min="7784" max="7784" width="10.109375" style="85" bestFit="1" customWidth="1"/>
    <col min="7785" max="7785" width="8.88671875" style="85" bestFit="1" customWidth="1"/>
    <col min="7786" max="7787" width="9.6640625" style="85" bestFit="1" customWidth="1"/>
    <col min="7788" max="7788" width="8.88671875" style="85" bestFit="1" customWidth="1"/>
    <col min="7789" max="7789" width="12.44140625" style="85" bestFit="1" customWidth="1"/>
    <col min="7790" max="7936" width="9.109375" style="85"/>
    <col min="7937" max="7937" width="2.6640625" style="85" customWidth="1"/>
    <col min="7938" max="7938" width="1.109375" style="85" customWidth="1"/>
    <col min="7939" max="7939" width="20.109375" style="85" customWidth="1"/>
    <col min="7940" max="7940" width="10.5546875" style="85" customWidth="1"/>
    <col min="7941" max="7941" width="5.33203125" style="85" customWidth="1"/>
    <col min="7942" max="7942" width="19.109375" style="85" customWidth="1"/>
    <col min="7943" max="7943" width="29.6640625" style="85" customWidth="1"/>
    <col min="7944" max="7944" width="19.44140625" style="85" customWidth="1"/>
    <col min="7945" max="7945" width="27.6640625" style="85" customWidth="1"/>
    <col min="7946" max="7947" width="10.109375" style="85" customWidth="1"/>
    <col min="7948" max="7948" width="16.5546875" style="85" customWidth="1"/>
    <col min="7949" max="7949" width="17.109375" style="85" customWidth="1"/>
    <col min="7950" max="7954" width="14.6640625" style="85" customWidth="1"/>
    <col min="7955" max="7955" width="10.109375" style="85" customWidth="1"/>
    <col min="7956" max="7956" width="12.33203125" style="85" customWidth="1"/>
    <col min="7957" max="7958" width="13.6640625" style="85" customWidth="1"/>
    <col min="7959" max="7960" width="10.109375" style="85" customWidth="1"/>
    <col min="7961" max="7961" width="12.44140625" style="85" customWidth="1"/>
    <col min="7962" max="7962" width="10.109375" style="85" customWidth="1"/>
    <col min="7963" max="7963" width="8.88671875" style="85" customWidth="1"/>
    <col min="7964" max="7965" width="9.6640625" style="85" customWidth="1"/>
    <col min="7966" max="7966" width="8.88671875" style="85" customWidth="1"/>
    <col min="7967" max="7968" width="10.109375" style="85" customWidth="1"/>
    <col min="7969" max="7979" width="10.109375" style="85" bestFit="1" customWidth="1"/>
    <col min="7980" max="7980" width="8.88671875" style="85" bestFit="1" customWidth="1"/>
    <col min="7981" max="7981" width="9" style="85" bestFit="1" customWidth="1"/>
    <col min="7982" max="7987" width="8.88671875" style="85" bestFit="1" customWidth="1"/>
    <col min="7988" max="7988" width="10.109375" style="85" bestFit="1" customWidth="1"/>
    <col min="7989" max="7989" width="8.88671875" style="85" bestFit="1" customWidth="1"/>
    <col min="7990" max="7991" width="9.6640625" style="85" bestFit="1" customWidth="1"/>
    <col min="7992" max="7993" width="8.88671875" style="85" bestFit="1" customWidth="1"/>
    <col min="7994" max="7994" width="9" style="85" bestFit="1" customWidth="1"/>
    <col min="7995" max="8000" width="8.88671875" style="85" bestFit="1" customWidth="1"/>
    <col min="8001" max="8001" width="10.109375" style="85" bestFit="1" customWidth="1"/>
    <col min="8002" max="8002" width="8.88671875" style="85" bestFit="1" customWidth="1"/>
    <col min="8003" max="8004" width="9.6640625" style="85" bestFit="1" customWidth="1"/>
    <col min="8005" max="8006" width="8.88671875" style="85" bestFit="1" customWidth="1"/>
    <col min="8007" max="8007" width="9" style="85" bestFit="1" customWidth="1"/>
    <col min="8008" max="8013" width="8.88671875" style="85" bestFit="1" customWidth="1"/>
    <col min="8014" max="8014" width="10.109375" style="85" bestFit="1" customWidth="1"/>
    <col min="8015" max="8015" width="8.88671875" style="85" bestFit="1" customWidth="1"/>
    <col min="8016" max="8017" width="9.6640625" style="85" bestFit="1" customWidth="1"/>
    <col min="8018" max="8019" width="8.88671875" style="85" bestFit="1" customWidth="1"/>
    <col min="8020" max="8020" width="9" style="85" bestFit="1" customWidth="1"/>
    <col min="8021" max="8026" width="8.88671875" style="85" bestFit="1" customWidth="1"/>
    <col min="8027" max="8027" width="10.109375" style="85" bestFit="1" customWidth="1"/>
    <col min="8028" max="8028" width="8.88671875" style="85" bestFit="1" customWidth="1"/>
    <col min="8029" max="8030" width="9.6640625" style="85" bestFit="1" customWidth="1"/>
    <col min="8031" max="8032" width="8.88671875" style="85" bestFit="1" customWidth="1"/>
    <col min="8033" max="8033" width="9" style="85" bestFit="1" customWidth="1"/>
    <col min="8034" max="8039" width="8.88671875" style="85" bestFit="1" customWidth="1"/>
    <col min="8040" max="8040" width="10.109375" style="85" bestFit="1" customWidth="1"/>
    <col min="8041" max="8041" width="8.88671875" style="85" bestFit="1" customWidth="1"/>
    <col min="8042" max="8043" width="9.6640625" style="85" bestFit="1" customWidth="1"/>
    <col min="8044" max="8044" width="8.88671875" style="85" bestFit="1" customWidth="1"/>
    <col min="8045" max="8045" width="12.44140625" style="85" bestFit="1" customWidth="1"/>
    <col min="8046" max="8192" width="9.109375" style="85"/>
    <col min="8193" max="8193" width="2.6640625" style="85" customWidth="1"/>
    <col min="8194" max="8194" width="1.109375" style="85" customWidth="1"/>
    <col min="8195" max="8195" width="20.109375" style="85" customWidth="1"/>
    <col min="8196" max="8196" width="10.5546875" style="85" customWidth="1"/>
    <col min="8197" max="8197" width="5.33203125" style="85" customWidth="1"/>
    <col min="8198" max="8198" width="19.109375" style="85" customWidth="1"/>
    <col min="8199" max="8199" width="29.6640625" style="85" customWidth="1"/>
    <col min="8200" max="8200" width="19.44140625" style="85" customWidth="1"/>
    <col min="8201" max="8201" width="27.6640625" style="85" customWidth="1"/>
    <col min="8202" max="8203" width="10.109375" style="85" customWidth="1"/>
    <col min="8204" max="8204" width="16.5546875" style="85" customWidth="1"/>
    <col min="8205" max="8205" width="17.109375" style="85" customWidth="1"/>
    <col min="8206" max="8210" width="14.6640625" style="85" customWidth="1"/>
    <col min="8211" max="8211" width="10.109375" style="85" customWidth="1"/>
    <col min="8212" max="8212" width="12.33203125" style="85" customWidth="1"/>
    <col min="8213" max="8214" width="13.6640625" style="85" customWidth="1"/>
    <col min="8215" max="8216" width="10.109375" style="85" customWidth="1"/>
    <col min="8217" max="8217" width="12.44140625" style="85" customWidth="1"/>
    <col min="8218" max="8218" width="10.109375" style="85" customWidth="1"/>
    <col min="8219" max="8219" width="8.88671875" style="85" customWidth="1"/>
    <col min="8220" max="8221" width="9.6640625" style="85" customWidth="1"/>
    <col min="8222" max="8222" width="8.88671875" style="85" customWidth="1"/>
    <col min="8223" max="8224" width="10.109375" style="85" customWidth="1"/>
    <col min="8225" max="8235" width="10.109375" style="85" bestFit="1" customWidth="1"/>
    <col min="8236" max="8236" width="8.88671875" style="85" bestFit="1" customWidth="1"/>
    <col min="8237" max="8237" width="9" style="85" bestFit="1" customWidth="1"/>
    <col min="8238" max="8243" width="8.88671875" style="85" bestFit="1" customWidth="1"/>
    <col min="8244" max="8244" width="10.109375" style="85" bestFit="1" customWidth="1"/>
    <col min="8245" max="8245" width="8.88671875" style="85" bestFit="1" customWidth="1"/>
    <col min="8246" max="8247" width="9.6640625" style="85" bestFit="1" customWidth="1"/>
    <col min="8248" max="8249" width="8.88671875" style="85" bestFit="1" customWidth="1"/>
    <col min="8250" max="8250" width="9" style="85" bestFit="1" customWidth="1"/>
    <col min="8251" max="8256" width="8.88671875" style="85" bestFit="1" customWidth="1"/>
    <col min="8257" max="8257" width="10.109375" style="85" bestFit="1" customWidth="1"/>
    <col min="8258" max="8258" width="8.88671875" style="85" bestFit="1" customWidth="1"/>
    <col min="8259" max="8260" width="9.6640625" style="85" bestFit="1" customWidth="1"/>
    <col min="8261" max="8262" width="8.88671875" style="85" bestFit="1" customWidth="1"/>
    <col min="8263" max="8263" width="9" style="85" bestFit="1" customWidth="1"/>
    <col min="8264" max="8269" width="8.88671875" style="85" bestFit="1" customWidth="1"/>
    <col min="8270" max="8270" width="10.109375" style="85" bestFit="1" customWidth="1"/>
    <col min="8271" max="8271" width="8.88671875" style="85" bestFit="1" customWidth="1"/>
    <col min="8272" max="8273" width="9.6640625" style="85" bestFit="1" customWidth="1"/>
    <col min="8274" max="8275" width="8.88671875" style="85" bestFit="1" customWidth="1"/>
    <col min="8276" max="8276" width="9" style="85" bestFit="1" customWidth="1"/>
    <col min="8277" max="8282" width="8.88671875" style="85" bestFit="1" customWidth="1"/>
    <col min="8283" max="8283" width="10.109375" style="85" bestFit="1" customWidth="1"/>
    <col min="8284" max="8284" width="8.88671875" style="85" bestFit="1" customWidth="1"/>
    <col min="8285" max="8286" width="9.6640625" style="85" bestFit="1" customWidth="1"/>
    <col min="8287" max="8288" width="8.88671875" style="85" bestFit="1" customWidth="1"/>
    <col min="8289" max="8289" width="9" style="85" bestFit="1" customWidth="1"/>
    <col min="8290" max="8295" width="8.88671875" style="85" bestFit="1" customWidth="1"/>
    <col min="8296" max="8296" width="10.109375" style="85" bestFit="1" customWidth="1"/>
    <col min="8297" max="8297" width="8.88671875" style="85" bestFit="1" customWidth="1"/>
    <col min="8298" max="8299" width="9.6640625" style="85" bestFit="1" customWidth="1"/>
    <col min="8300" max="8300" width="8.88671875" style="85" bestFit="1" customWidth="1"/>
    <col min="8301" max="8301" width="12.44140625" style="85" bestFit="1" customWidth="1"/>
    <col min="8302" max="8448" width="9.109375" style="85"/>
    <col min="8449" max="8449" width="2.6640625" style="85" customWidth="1"/>
    <col min="8450" max="8450" width="1.109375" style="85" customWidth="1"/>
    <col min="8451" max="8451" width="20.109375" style="85" customWidth="1"/>
    <col min="8452" max="8452" width="10.5546875" style="85" customWidth="1"/>
    <col min="8453" max="8453" width="5.33203125" style="85" customWidth="1"/>
    <col min="8454" max="8454" width="19.109375" style="85" customWidth="1"/>
    <col min="8455" max="8455" width="29.6640625" style="85" customWidth="1"/>
    <col min="8456" max="8456" width="19.44140625" style="85" customWidth="1"/>
    <col min="8457" max="8457" width="27.6640625" style="85" customWidth="1"/>
    <col min="8458" max="8459" width="10.109375" style="85" customWidth="1"/>
    <col min="8460" max="8460" width="16.5546875" style="85" customWidth="1"/>
    <col min="8461" max="8461" width="17.109375" style="85" customWidth="1"/>
    <col min="8462" max="8466" width="14.6640625" style="85" customWidth="1"/>
    <col min="8467" max="8467" width="10.109375" style="85" customWidth="1"/>
    <col min="8468" max="8468" width="12.33203125" style="85" customWidth="1"/>
    <col min="8469" max="8470" width="13.6640625" style="85" customWidth="1"/>
    <col min="8471" max="8472" width="10.109375" style="85" customWidth="1"/>
    <col min="8473" max="8473" width="12.44140625" style="85" customWidth="1"/>
    <col min="8474" max="8474" width="10.109375" style="85" customWidth="1"/>
    <col min="8475" max="8475" width="8.88671875" style="85" customWidth="1"/>
    <col min="8476" max="8477" width="9.6640625" style="85" customWidth="1"/>
    <col min="8478" max="8478" width="8.88671875" style="85" customWidth="1"/>
    <col min="8479" max="8480" width="10.109375" style="85" customWidth="1"/>
    <col min="8481" max="8491" width="10.109375" style="85" bestFit="1" customWidth="1"/>
    <col min="8492" max="8492" width="8.88671875" style="85" bestFit="1" customWidth="1"/>
    <col min="8493" max="8493" width="9" style="85" bestFit="1" customWidth="1"/>
    <col min="8494" max="8499" width="8.88671875" style="85" bestFit="1" customWidth="1"/>
    <col min="8500" max="8500" width="10.109375" style="85" bestFit="1" customWidth="1"/>
    <col min="8501" max="8501" width="8.88671875" style="85" bestFit="1" customWidth="1"/>
    <col min="8502" max="8503" width="9.6640625" style="85" bestFit="1" customWidth="1"/>
    <col min="8504" max="8505" width="8.88671875" style="85" bestFit="1" customWidth="1"/>
    <col min="8506" max="8506" width="9" style="85" bestFit="1" customWidth="1"/>
    <col min="8507" max="8512" width="8.88671875" style="85" bestFit="1" customWidth="1"/>
    <col min="8513" max="8513" width="10.109375" style="85" bestFit="1" customWidth="1"/>
    <col min="8514" max="8514" width="8.88671875" style="85" bestFit="1" customWidth="1"/>
    <col min="8515" max="8516" width="9.6640625" style="85" bestFit="1" customWidth="1"/>
    <col min="8517" max="8518" width="8.88671875" style="85" bestFit="1" customWidth="1"/>
    <col min="8519" max="8519" width="9" style="85" bestFit="1" customWidth="1"/>
    <col min="8520" max="8525" width="8.88671875" style="85" bestFit="1" customWidth="1"/>
    <col min="8526" max="8526" width="10.109375" style="85" bestFit="1" customWidth="1"/>
    <col min="8527" max="8527" width="8.88671875" style="85" bestFit="1" customWidth="1"/>
    <col min="8528" max="8529" width="9.6640625" style="85" bestFit="1" customWidth="1"/>
    <col min="8530" max="8531" width="8.88671875" style="85" bestFit="1" customWidth="1"/>
    <col min="8532" max="8532" width="9" style="85" bestFit="1" customWidth="1"/>
    <col min="8533" max="8538" width="8.88671875" style="85" bestFit="1" customWidth="1"/>
    <col min="8539" max="8539" width="10.109375" style="85" bestFit="1" customWidth="1"/>
    <col min="8540" max="8540" width="8.88671875" style="85" bestFit="1" customWidth="1"/>
    <col min="8541" max="8542" width="9.6640625" style="85" bestFit="1" customWidth="1"/>
    <col min="8543" max="8544" width="8.88671875" style="85" bestFit="1" customWidth="1"/>
    <col min="8545" max="8545" width="9" style="85" bestFit="1" customWidth="1"/>
    <col min="8546" max="8551" width="8.88671875" style="85" bestFit="1" customWidth="1"/>
    <col min="8552" max="8552" width="10.109375" style="85" bestFit="1" customWidth="1"/>
    <col min="8553" max="8553" width="8.88671875" style="85" bestFit="1" customWidth="1"/>
    <col min="8554" max="8555" width="9.6640625" style="85" bestFit="1" customWidth="1"/>
    <col min="8556" max="8556" width="8.88671875" style="85" bestFit="1" customWidth="1"/>
    <col min="8557" max="8557" width="12.44140625" style="85" bestFit="1" customWidth="1"/>
    <col min="8558" max="8704" width="9.109375" style="85"/>
    <col min="8705" max="8705" width="2.6640625" style="85" customWidth="1"/>
    <col min="8706" max="8706" width="1.109375" style="85" customWidth="1"/>
    <col min="8707" max="8707" width="20.109375" style="85" customWidth="1"/>
    <col min="8708" max="8708" width="10.5546875" style="85" customWidth="1"/>
    <col min="8709" max="8709" width="5.33203125" style="85" customWidth="1"/>
    <col min="8710" max="8710" width="19.109375" style="85" customWidth="1"/>
    <col min="8711" max="8711" width="29.6640625" style="85" customWidth="1"/>
    <col min="8712" max="8712" width="19.44140625" style="85" customWidth="1"/>
    <col min="8713" max="8713" width="27.6640625" style="85" customWidth="1"/>
    <col min="8714" max="8715" width="10.109375" style="85" customWidth="1"/>
    <col min="8716" max="8716" width="16.5546875" style="85" customWidth="1"/>
    <col min="8717" max="8717" width="17.109375" style="85" customWidth="1"/>
    <col min="8718" max="8722" width="14.6640625" style="85" customWidth="1"/>
    <col min="8723" max="8723" width="10.109375" style="85" customWidth="1"/>
    <col min="8724" max="8724" width="12.33203125" style="85" customWidth="1"/>
    <col min="8725" max="8726" width="13.6640625" style="85" customWidth="1"/>
    <col min="8727" max="8728" width="10.109375" style="85" customWidth="1"/>
    <col min="8729" max="8729" width="12.44140625" style="85" customWidth="1"/>
    <col min="8730" max="8730" width="10.109375" style="85" customWidth="1"/>
    <col min="8731" max="8731" width="8.88671875" style="85" customWidth="1"/>
    <col min="8732" max="8733" width="9.6640625" style="85" customWidth="1"/>
    <col min="8734" max="8734" width="8.88671875" style="85" customWidth="1"/>
    <col min="8735" max="8736" width="10.109375" style="85" customWidth="1"/>
    <col min="8737" max="8747" width="10.109375" style="85" bestFit="1" customWidth="1"/>
    <col min="8748" max="8748" width="8.88671875" style="85" bestFit="1" customWidth="1"/>
    <col min="8749" max="8749" width="9" style="85" bestFit="1" customWidth="1"/>
    <col min="8750" max="8755" width="8.88671875" style="85" bestFit="1" customWidth="1"/>
    <col min="8756" max="8756" width="10.109375" style="85" bestFit="1" customWidth="1"/>
    <col min="8757" max="8757" width="8.88671875" style="85" bestFit="1" customWidth="1"/>
    <col min="8758" max="8759" width="9.6640625" style="85" bestFit="1" customWidth="1"/>
    <col min="8760" max="8761" width="8.88671875" style="85" bestFit="1" customWidth="1"/>
    <col min="8762" max="8762" width="9" style="85" bestFit="1" customWidth="1"/>
    <col min="8763" max="8768" width="8.88671875" style="85" bestFit="1" customWidth="1"/>
    <col min="8769" max="8769" width="10.109375" style="85" bestFit="1" customWidth="1"/>
    <col min="8770" max="8770" width="8.88671875" style="85" bestFit="1" customWidth="1"/>
    <col min="8771" max="8772" width="9.6640625" style="85" bestFit="1" customWidth="1"/>
    <col min="8773" max="8774" width="8.88671875" style="85" bestFit="1" customWidth="1"/>
    <col min="8775" max="8775" width="9" style="85" bestFit="1" customWidth="1"/>
    <col min="8776" max="8781" width="8.88671875" style="85" bestFit="1" customWidth="1"/>
    <col min="8782" max="8782" width="10.109375" style="85" bestFit="1" customWidth="1"/>
    <col min="8783" max="8783" width="8.88671875" style="85" bestFit="1" customWidth="1"/>
    <col min="8784" max="8785" width="9.6640625" style="85" bestFit="1" customWidth="1"/>
    <col min="8786" max="8787" width="8.88671875" style="85" bestFit="1" customWidth="1"/>
    <col min="8788" max="8788" width="9" style="85" bestFit="1" customWidth="1"/>
    <col min="8789" max="8794" width="8.88671875" style="85" bestFit="1" customWidth="1"/>
    <col min="8795" max="8795" width="10.109375" style="85" bestFit="1" customWidth="1"/>
    <col min="8796" max="8796" width="8.88671875" style="85" bestFit="1" customWidth="1"/>
    <col min="8797" max="8798" width="9.6640625" style="85" bestFit="1" customWidth="1"/>
    <col min="8799" max="8800" width="8.88671875" style="85" bestFit="1" customWidth="1"/>
    <col min="8801" max="8801" width="9" style="85" bestFit="1" customWidth="1"/>
    <col min="8802" max="8807" width="8.88671875" style="85" bestFit="1" customWidth="1"/>
    <col min="8808" max="8808" width="10.109375" style="85" bestFit="1" customWidth="1"/>
    <col min="8809" max="8809" width="8.88671875" style="85" bestFit="1" customWidth="1"/>
    <col min="8810" max="8811" width="9.6640625" style="85" bestFit="1" customWidth="1"/>
    <col min="8812" max="8812" width="8.88671875" style="85" bestFit="1" customWidth="1"/>
    <col min="8813" max="8813" width="12.44140625" style="85" bestFit="1" customWidth="1"/>
    <col min="8814" max="8960" width="9.109375" style="85"/>
    <col min="8961" max="8961" width="2.6640625" style="85" customWidth="1"/>
    <col min="8962" max="8962" width="1.109375" style="85" customWidth="1"/>
    <col min="8963" max="8963" width="20.109375" style="85" customWidth="1"/>
    <col min="8964" max="8964" width="10.5546875" style="85" customWidth="1"/>
    <col min="8965" max="8965" width="5.33203125" style="85" customWidth="1"/>
    <col min="8966" max="8966" width="19.109375" style="85" customWidth="1"/>
    <col min="8967" max="8967" width="29.6640625" style="85" customWidth="1"/>
    <col min="8968" max="8968" width="19.44140625" style="85" customWidth="1"/>
    <col min="8969" max="8969" width="27.6640625" style="85" customWidth="1"/>
    <col min="8970" max="8971" width="10.109375" style="85" customWidth="1"/>
    <col min="8972" max="8972" width="16.5546875" style="85" customWidth="1"/>
    <col min="8973" max="8973" width="17.109375" style="85" customWidth="1"/>
    <col min="8974" max="8978" width="14.6640625" style="85" customWidth="1"/>
    <col min="8979" max="8979" width="10.109375" style="85" customWidth="1"/>
    <col min="8980" max="8980" width="12.33203125" style="85" customWidth="1"/>
    <col min="8981" max="8982" width="13.6640625" style="85" customWidth="1"/>
    <col min="8983" max="8984" width="10.109375" style="85" customWidth="1"/>
    <col min="8985" max="8985" width="12.44140625" style="85" customWidth="1"/>
    <col min="8986" max="8986" width="10.109375" style="85" customWidth="1"/>
    <col min="8987" max="8987" width="8.88671875" style="85" customWidth="1"/>
    <col min="8988" max="8989" width="9.6640625" style="85" customWidth="1"/>
    <col min="8990" max="8990" width="8.88671875" style="85" customWidth="1"/>
    <col min="8991" max="8992" width="10.109375" style="85" customWidth="1"/>
    <col min="8993" max="9003" width="10.109375" style="85" bestFit="1" customWidth="1"/>
    <col min="9004" max="9004" width="8.88671875" style="85" bestFit="1" customWidth="1"/>
    <col min="9005" max="9005" width="9" style="85" bestFit="1" customWidth="1"/>
    <col min="9006" max="9011" width="8.88671875" style="85" bestFit="1" customWidth="1"/>
    <col min="9012" max="9012" width="10.109375" style="85" bestFit="1" customWidth="1"/>
    <col min="9013" max="9013" width="8.88671875" style="85" bestFit="1" customWidth="1"/>
    <col min="9014" max="9015" width="9.6640625" style="85" bestFit="1" customWidth="1"/>
    <col min="9016" max="9017" width="8.88671875" style="85" bestFit="1" customWidth="1"/>
    <col min="9018" max="9018" width="9" style="85" bestFit="1" customWidth="1"/>
    <col min="9019" max="9024" width="8.88671875" style="85" bestFit="1" customWidth="1"/>
    <col min="9025" max="9025" width="10.109375" style="85" bestFit="1" customWidth="1"/>
    <col min="9026" max="9026" width="8.88671875" style="85" bestFit="1" customWidth="1"/>
    <col min="9027" max="9028" width="9.6640625" style="85" bestFit="1" customWidth="1"/>
    <col min="9029" max="9030" width="8.88671875" style="85" bestFit="1" customWidth="1"/>
    <col min="9031" max="9031" width="9" style="85" bestFit="1" customWidth="1"/>
    <col min="9032" max="9037" width="8.88671875" style="85" bestFit="1" customWidth="1"/>
    <col min="9038" max="9038" width="10.109375" style="85" bestFit="1" customWidth="1"/>
    <col min="9039" max="9039" width="8.88671875" style="85" bestFit="1" customWidth="1"/>
    <col min="9040" max="9041" width="9.6640625" style="85" bestFit="1" customWidth="1"/>
    <col min="9042" max="9043" width="8.88671875" style="85" bestFit="1" customWidth="1"/>
    <col min="9044" max="9044" width="9" style="85" bestFit="1" customWidth="1"/>
    <col min="9045" max="9050" width="8.88671875" style="85" bestFit="1" customWidth="1"/>
    <col min="9051" max="9051" width="10.109375" style="85" bestFit="1" customWidth="1"/>
    <col min="9052" max="9052" width="8.88671875" style="85" bestFit="1" customWidth="1"/>
    <col min="9053" max="9054" width="9.6640625" style="85" bestFit="1" customWidth="1"/>
    <col min="9055" max="9056" width="8.88671875" style="85" bestFit="1" customWidth="1"/>
    <col min="9057" max="9057" width="9" style="85" bestFit="1" customWidth="1"/>
    <col min="9058" max="9063" width="8.88671875" style="85" bestFit="1" customWidth="1"/>
    <col min="9064" max="9064" width="10.109375" style="85" bestFit="1" customWidth="1"/>
    <col min="9065" max="9065" width="8.88671875" style="85" bestFit="1" customWidth="1"/>
    <col min="9066" max="9067" width="9.6640625" style="85" bestFit="1" customWidth="1"/>
    <col min="9068" max="9068" width="8.88671875" style="85" bestFit="1" customWidth="1"/>
    <col min="9069" max="9069" width="12.44140625" style="85" bestFit="1" customWidth="1"/>
    <col min="9070" max="9216" width="9.109375" style="85"/>
    <col min="9217" max="9217" width="2.6640625" style="85" customWidth="1"/>
    <col min="9218" max="9218" width="1.109375" style="85" customWidth="1"/>
    <col min="9219" max="9219" width="20.109375" style="85" customWidth="1"/>
    <col min="9220" max="9220" width="10.5546875" style="85" customWidth="1"/>
    <col min="9221" max="9221" width="5.33203125" style="85" customWidth="1"/>
    <col min="9222" max="9222" width="19.109375" style="85" customWidth="1"/>
    <col min="9223" max="9223" width="29.6640625" style="85" customWidth="1"/>
    <col min="9224" max="9224" width="19.44140625" style="85" customWidth="1"/>
    <col min="9225" max="9225" width="27.6640625" style="85" customWidth="1"/>
    <col min="9226" max="9227" width="10.109375" style="85" customWidth="1"/>
    <col min="9228" max="9228" width="16.5546875" style="85" customWidth="1"/>
    <col min="9229" max="9229" width="17.109375" style="85" customWidth="1"/>
    <col min="9230" max="9234" width="14.6640625" style="85" customWidth="1"/>
    <col min="9235" max="9235" width="10.109375" style="85" customWidth="1"/>
    <col min="9236" max="9236" width="12.33203125" style="85" customWidth="1"/>
    <col min="9237" max="9238" width="13.6640625" style="85" customWidth="1"/>
    <col min="9239" max="9240" width="10.109375" style="85" customWidth="1"/>
    <col min="9241" max="9241" width="12.44140625" style="85" customWidth="1"/>
    <col min="9242" max="9242" width="10.109375" style="85" customWidth="1"/>
    <col min="9243" max="9243" width="8.88671875" style="85" customWidth="1"/>
    <col min="9244" max="9245" width="9.6640625" style="85" customWidth="1"/>
    <col min="9246" max="9246" width="8.88671875" style="85" customWidth="1"/>
    <col min="9247" max="9248" width="10.109375" style="85" customWidth="1"/>
    <col min="9249" max="9259" width="10.109375" style="85" bestFit="1" customWidth="1"/>
    <col min="9260" max="9260" width="8.88671875" style="85" bestFit="1" customWidth="1"/>
    <col min="9261" max="9261" width="9" style="85" bestFit="1" customWidth="1"/>
    <col min="9262" max="9267" width="8.88671875" style="85" bestFit="1" customWidth="1"/>
    <col min="9268" max="9268" width="10.109375" style="85" bestFit="1" customWidth="1"/>
    <col min="9269" max="9269" width="8.88671875" style="85" bestFit="1" customWidth="1"/>
    <col min="9270" max="9271" width="9.6640625" style="85" bestFit="1" customWidth="1"/>
    <col min="9272" max="9273" width="8.88671875" style="85" bestFit="1" customWidth="1"/>
    <col min="9274" max="9274" width="9" style="85" bestFit="1" customWidth="1"/>
    <col min="9275" max="9280" width="8.88671875" style="85" bestFit="1" customWidth="1"/>
    <col min="9281" max="9281" width="10.109375" style="85" bestFit="1" customWidth="1"/>
    <col min="9282" max="9282" width="8.88671875" style="85" bestFit="1" customWidth="1"/>
    <col min="9283" max="9284" width="9.6640625" style="85" bestFit="1" customWidth="1"/>
    <col min="9285" max="9286" width="8.88671875" style="85" bestFit="1" customWidth="1"/>
    <col min="9287" max="9287" width="9" style="85" bestFit="1" customWidth="1"/>
    <col min="9288" max="9293" width="8.88671875" style="85" bestFit="1" customWidth="1"/>
    <col min="9294" max="9294" width="10.109375" style="85" bestFit="1" customWidth="1"/>
    <col min="9295" max="9295" width="8.88671875" style="85" bestFit="1" customWidth="1"/>
    <col min="9296" max="9297" width="9.6640625" style="85" bestFit="1" customWidth="1"/>
    <col min="9298" max="9299" width="8.88671875" style="85" bestFit="1" customWidth="1"/>
    <col min="9300" max="9300" width="9" style="85" bestFit="1" customWidth="1"/>
    <col min="9301" max="9306" width="8.88671875" style="85" bestFit="1" customWidth="1"/>
    <col min="9307" max="9307" width="10.109375" style="85" bestFit="1" customWidth="1"/>
    <col min="9308" max="9308" width="8.88671875" style="85" bestFit="1" customWidth="1"/>
    <col min="9309" max="9310" width="9.6640625" style="85" bestFit="1" customWidth="1"/>
    <col min="9311" max="9312" width="8.88671875" style="85" bestFit="1" customWidth="1"/>
    <col min="9313" max="9313" width="9" style="85" bestFit="1" customWidth="1"/>
    <col min="9314" max="9319" width="8.88671875" style="85" bestFit="1" customWidth="1"/>
    <col min="9320" max="9320" width="10.109375" style="85" bestFit="1" customWidth="1"/>
    <col min="9321" max="9321" width="8.88671875" style="85" bestFit="1" customWidth="1"/>
    <col min="9322" max="9323" width="9.6640625" style="85" bestFit="1" customWidth="1"/>
    <col min="9324" max="9324" width="8.88671875" style="85" bestFit="1" customWidth="1"/>
    <col min="9325" max="9325" width="12.44140625" style="85" bestFit="1" customWidth="1"/>
    <col min="9326" max="9472" width="9.109375" style="85"/>
    <col min="9473" max="9473" width="2.6640625" style="85" customWidth="1"/>
    <col min="9474" max="9474" width="1.109375" style="85" customWidth="1"/>
    <col min="9475" max="9475" width="20.109375" style="85" customWidth="1"/>
    <col min="9476" max="9476" width="10.5546875" style="85" customWidth="1"/>
    <col min="9477" max="9477" width="5.33203125" style="85" customWidth="1"/>
    <col min="9478" max="9478" width="19.109375" style="85" customWidth="1"/>
    <col min="9479" max="9479" width="29.6640625" style="85" customWidth="1"/>
    <col min="9480" max="9480" width="19.44140625" style="85" customWidth="1"/>
    <col min="9481" max="9481" width="27.6640625" style="85" customWidth="1"/>
    <col min="9482" max="9483" width="10.109375" style="85" customWidth="1"/>
    <col min="9484" max="9484" width="16.5546875" style="85" customWidth="1"/>
    <col min="9485" max="9485" width="17.109375" style="85" customWidth="1"/>
    <col min="9486" max="9490" width="14.6640625" style="85" customWidth="1"/>
    <col min="9491" max="9491" width="10.109375" style="85" customWidth="1"/>
    <col min="9492" max="9492" width="12.33203125" style="85" customWidth="1"/>
    <col min="9493" max="9494" width="13.6640625" style="85" customWidth="1"/>
    <col min="9495" max="9496" width="10.109375" style="85" customWidth="1"/>
    <col min="9497" max="9497" width="12.44140625" style="85" customWidth="1"/>
    <col min="9498" max="9498" width="10.109375" style="85" customWidth="1"/>
    <col min="9499" max="9499" width="8.88671875" style="85" customWidth="1"/>
    <col min="9500" max="9501" width="9.6640625" style="85" customWidth="1"/>
    <col min="9502" max="9502" width="8.88671875" style="85" customWidth="1"/>
    <col min="9503" max="9504" width="10.109375" style="85" customWidth="1"/>
    <col min="9505" max="9515" width="10.109375" style="85" bestFit="1" customWidth="1"/>
    <col min="9516" max="9516" width="8.88671875" style="85" bestFit="1" customWidth="1"/>
    <col min="9517" max="9517" width="9" style="85" bestFit="1" customWidth="1"/>
    <col min="9518" max="9523" width="8.88671875" style="85" bestFit="1" customWidth="1"/>
    <col min="9524" max="9524" width="10.109375" style="85" bestFit="1" customWidth="1"/>
    <col min="9525" max="9525" width="8.88671875" style="85" bestFit="1" customWidth="1"/>
    <col min="9526" max="9527" width="9.6640625" style="85" bestFit="1" customWidth="1"/>
    <col min="9528" max="9529" width="8.88671875" style="85" bestFit="1" customWidth="1"/>
    <col min="9530" max="9530" width="9" style="85" bestFit="1" customWidth="1"/>
    <col min="9531" max="9536" width="8.88671875" style="85" bestFit="1" customWidth="1"/>
    <col min="9537" max="9537" width="10.109375" style="85" bestFit="1" customWidth="1"/>
    <col min="9538" max="9538" width="8.88671875" style="85" bestFit="1" customWidth="1"/>
    <col min="9539" max="9540" width="9.6640625" style="85" bestFit="1" customWidth="1"/>
    <col min="9541" max="9542" width="8.88671875" style="85" bestFit="1" customWidth="1"/>
    <col min="9543" max="9543" width="9" style="85" bestFit="1" customWidth="1"/>
    <col min="9544" max="9549" width="8.88671875" style="85" bestFit="1" customWidth="1"/>
    <col min="9550" max="9550" width="10.109375" style="85" bestFit="1" customWidth="1"/>
    <col min="9551" max="9551" width="8.88671875" style="85" bestFit="1" customWidth="1"/>
    <col min="9552" max="9553" width="9.6640625" style="85" bestFit="1" customWidth="1"/>
    <col min="9554" max="9555" width="8.88671875" style="85" bestFit="1" customWidth="1"/>
    <col min="9556" max="9556" width="9" style="85" bestFit="1" customWidth="1"/>
    <col min="9557" max="9562" width="8.88671875" style="85" bestFit="1" customWidth="1"/>
    <col min="9563" max="9563" width="10.109375" style="85" bestFit="1" customWidth="1"/>
    <col min="9564" max="9564" width="8.88671875" style="85" bestFit="1" customWidth="1"/>
    <col min="9565" max="9566" width="9.6640625" style="85" bestFit="1" customWidth="1"/>
    <col min="9567" max="9568" width="8.88671875" style="85" bestFit="1" customWidth="1"/>
    <col min="9569" max="9569" width="9" style="85" bestFit="1" customWidth="1"/>
    <col min="9570" max="9575" width="8.88671875" style="85" bestFit="1" customWidth="1"/>
    <col min="9576" max="9576" width="10.109375" style="85" bestFit="1" customWidth="1"/>
    <col min="9577" max="9577" width="8.88671875" style="85" bestFit="1" customWidth="1"/>
    <col min="9578" max="9579" width="9.6640625" style="85" bestFit="1" customWidth="1"/>
    <col min="9580" max="9580" width="8.88671875" style="85" bestFit="1" customWidth="1"/>
    <col min="9581" max="9581" width="12.44140625" style="85" bestFit="1" customWidth="1"/>
    <col min="9582" max="9728" width="9.109375" style="85"/>
    <col min="9729" max="9729" width="2.6640625" style="85" customWidth="1"/>
    <col min="9730" max="9730" width="1.109375" style="85" customWidth="1"/>
    <col min="9731" max="9731" width="20.109375" style="85" customWidth="1"/>
    <col min="9732" max="9732" width="10.5546875" style="85" customWidth="1"/>
    <col min="9733" max="9733" width="5.33203125" style="85" customWidth="1"/>
    <col min="9734" max="9734" width="19.109375" style="85" customWidth="1"/>
    <col min="9735" max="9735" width="29.6640625" style="85" customWidth="1"/>
    <col min="9736" max="9736" width="19.44140625" style="85" customWidth="1"/>
    <col min="9737" max="9737" width="27.6640625" style="85" customWidth="1"/>
    <col min="9738" max="9739" width="10.109375" style="85" customWidth="1"/>
    <col min="9740" max="9740" width="16.5546875" style="85" customWidth="1"/>
    <col min="9741" max="9741" width="17.109375" style="85" customWidth="1"/>
    <col min="9742" max="9746" width="14.6640625" style="85" customWidth="1"/>
    <col min="9747" max="9747" width="10.109375" style="85" customWidth="1"/>
    <col min="9748" max="9748" width="12.33203125" style="85" customWidth="1"/>
    <col min="9749" max="9750" width="13.6640625" style="85" customWidth="1"/>
    <col min="9751" max="9752" width="10.109375" style="85" customWidth="1"/>
    <col min="9753" max="9753" width="12.44140625" style="85" customWidth="1"/>
    <col min="9754" max="9754" width="10.109375" style="85" customWidth="1"/>
    <col min="9755" max="9755" width="8.88671875" style="85" customWidth="1"/>
    <col min="9756" max="9757" width="9.6640625" style="85" customWidth="1"/>
    <col min="9758" max="9758" width="8.88671875" style="85" customWidth="1"/>
    <col min="9759" max="9760" width="10.109375" style="85" customWidth="1"/>
    <col min="9761" max="9771" width="10.109375" style="85" bestFit="1" customWidth="1"/>
    <col min="9772" max="9772" width="8.88671875" style="85" bestFit="1" customWidth="1"/>
    <col min="9773" max="9773" width="9" style="85" bestFit="1" customWidth="1"/>
    <col min="9774" max="9779" width="8.88671875" style="85" bestFit="1" customWidth="1"/>
    <col min="9780" max="9780" width="10.109375" style="85" bestFit="1" customWidth="1"/>
    <col min="9781" max="9781" width="8.88671875" style="85" bestFit="1" customWidth="1"/>
    <col min="9782" max="9783" width="9.6640625" style="85" bestFit="1" customWidth="1"/>
    <col min="9784" max="9785" width="8.88671875" style="85" bestFit="1" customWidth="1"/>
    <col min="9786" max="9786" width="9" style="85" bestFit="1" customWidth="1"/>
    <col min="9787" max="9792" width="8.88671875" style="85" bestFit="1" customWidth="1"/>
    <col min="9793" max="9793" width="10.109375" style="85" bestFit="1" customWidth="1"/>
    <col min="9794" max="9794" width="8.88671875" style="85" bestFit="1" customWidth="1"/>
    <col min="9795" max="9796" width="9.6640625" style="85" bestFit="1" customWidth="1"/>
    <col min="9797" max="9798" width="8.88671875" style="85" bestFit="1" customWidth="1"/>
    <col min="9799" max="9799" width="9" style="85" bestFit="1" customWidth="1"/>
    <col min="9800" max="9805" width="8.88671875" style="85" bestFit="1" customWidth="1"/>
    <col min="9806" max="9806" width="10.109375" style="85" bestFit="1" customWidth="1"/>
    <col min="9807" max="9807" width="8.88671875" style="85" bestFit="1" customWidth="1"/>
    <col min="9808" max="9809" width="9.6640625" style="85" bestFit="1" customWidth="1"/>
    <col min="9810" max="9811" width="8.88671875" style="85" bestFit="1" customWidth="1"/>
    <col min="9812" max="9812" width="9" style="85" bestFit="1" customWidth="1"/>
    <col min="9813" max="9818" width="8.88671875" style="85" bestFit="1" customWidth="1"/>
    <col min="9819" max="9819" width="10.109375" style="85" bestFit="1" customWidth="1"/>
    <col min="9820" max="9820" width="8.88671875" style="85" bestFit="1" customWidth="1"/>
    <col min="9821" max="9822" width="9.6640625" style="85" bestFit="1" customWidth="1"/>
    <col min="9823" max="9824" width="8.88671875" style="85" bestFit="1" customWidth="1"/>
    <col min="9825" max="9825" width="9" style="85" bestFit="1" customWidth="1"/>
    <col min="9826" max="9831" width="8.88671875" style="85" bestFit="1" customWidth="1"/>
    <col min="9832" max="9832" width="10.109375" style="85" bestFit="1" customWidth="1"/>
    <col min="9833" max="9833" width="8.88671875" style="85" bestFit="1" customWidth="1"/>
    <col min="9834" max="9835" width="9.6640625" style="85" bestFit="1" customWidth="1"/>
    <col min="9836" max="9836" width="8.88671875" style="85" bestFit="1" customWidth="1"/>
    <col min="9837" max="9837" width="12.44140625" style="85" bestFit="1" customWidth="1"/>
    <col min="9838" max="9984" width="9.109375" style="85"/>
    <col min="9985" max="9985" width="2.6640625" style="85" customWidth="1"/>
    <col min="9986" max="9986" width="1.109375" style="85" customWidth="1"/>
    <col min="9987" max="9987" width="20.109375" style="85" customWidth="1"/>
    <col min="9988" max="9988" width="10.5546875" style="85" customWidth="1"/>
    <col min="9989" max="9989" width="5.33203125" style="85" customWidth="1"/>
    <col min="9990" max="9990" width="19.109375" style="85" customWidth="1"/>
    <col min="9991" max="9991" width="29.6640625" style="85" customWidth="1"/>
    <col min="9992" max="9992" width="19.44140625" style="85" customWidth="1"/>
    <col min="9993" max="9993" width="27.6640625" style="85" customWidth="1"/>
    <col min="9994" max="9995" width="10.109375" style="85" customWidth="1"/>
    <col min="9996" max="9996" width="16.5546875" style="85" customWidth="1"/>
    <col min="9997" max="9997" width="17.109375" style="85" customWidth="1"/>
    <col min="9998" max="10002" width="14.6640625" style="85" customWidth="1"/>
    <col min="10003" max="10003" width="10.109375" style="85" customWidth="1"/>
    <col min="10004" max="10004" width="12.33203125" style="85" customWidth="1"/>
    <col min="10005" max="10006" width="13.6640625" style="85" customWidth="1"/>
    <col min="10007" max="10008" width="10.109375" style="85" customWidth="1"/>
    <col min="10009" max="10009" width="12.44140625" style="85" customWidth="1"/>
    <col min="10010" max="10010" width="10.109375" style="85" customWidth="1"/>
    <col min="10011" max="10011" width="8.88671875" style="85" customWidth="1"/>
    <col min="10012" max="10013" width="9.6640625" style="85" customWidth="1"/>
    <col min="10014" max="10014" width="8.88671875" style="85" customWidth="1"/>
    <col min="10015" max="10016" width="10.109375" style="85" customWidth="1"/>
    <col min="10017" max="10027" width="10.109375" style="85" bestFit="1" customWidth="1"/>
    <col min="10028" max="10028" width="8.88671875" style="85" bestFit="1" customWidth="1"/>
    <col min="10029" max="10029" width="9" style="85" bestFit="1" customWidth="1"/>
    <col min="10030" max="10035" width="8.88671875" style="85" bestFit="1" customWidth="1"/>
    <col min="10036" max="10036" width="10.109375" style="85" bestFit="1" customWidth="1"/>
    <col min="10037" max="10037" width="8.88671875" style="85" bestFit="1" customWidth="1"/>
    <col min="10038" max="10039" width="9.6640625" style="85" bestFit="1" customWidth="1"/>
    <col min="10040" max="10041" width="8.88671875" style="85" bestFit="1" customWidth="1"/>
    <col min="10042" max="10042" width="9" style="85" bestFit="1" customWidth="1"/>
    <col min="10043" max="10048" width="8.88671875" style="85" bestFit="1" customWidth="1"/>
    <col min="10049" max="10049" width="10.109375" style="85" bestFit="1" customWidth="1"/>
    <col min="10050" max="10050" width="8.88671875" style="85" bestFit="1" customWidth="1"/>
    <col min="10051" max="10052" width="9.6640625" style="85" bestFit="1" customWidth="1"/>
    <col min="10053" max="10054" width="8.88671875" style="85" bestFit="1" customWidth="1"/>
    <col min="10055" max="10055" width="9" style="85" bestFit="1" customWidth="1"/>
    <col min="10056" max="10061" width="8.88671875" style="85" bestFit="1" customWidth="1"/>
    <col min="10062" max="10062" width="10.109375" style="85" bestFit="1" customWidth="1"/>
    <col min="10063" max="10063" width="8.88671875" style="85" bestFit="1" customWidth="1"/>
    <col min="10064" max="10065" width="9.6640625" style="85" bestFit="1" customWidth="1"/>
    <col min="10066" max="10067" width="8.88671875" style="85" bestFit="1" customWidth="1"/>
    <col min="10068" max="10068" width="9" style="85" bestFit="1" customWidth="1"/>
    <col min="10069" max="10074" width="8.88671875" style="85" bestFit="1" customWidth="1"/>
    <col min="10075" max="10075" width="10.109375" style="85" bestFit="1" customWidth="1"/>
    <col min="10076" max="10076" width="8.88671875" style="85" bestFit="1" customWidth="1"/>
    <col min="10077" max="10078" width="9.6640625" style="85" bestFit="1" customWidth="1"/>
    <col min="10079" max="10080" width="8.88671875" style="85" bestFit="1" customWidth="1"/>
    <col min="10081" max="10081" width="9" style="85" bestFit="1" customWidth="1"/>
    <col min="10082" max="10087" width="8.88671875" style="85" bestFit="1" customWidth="1"/>
    <col min="10088" max="10088" width="10.109375" style="85" bestFit="1" customWidth="1"/>
    <col min="10089" max="10089" width="8.88671875" style="85" bestFit="1" customWidth="1"/>
    <col min="10090" max="10091" width="9.6640625" style="85" bestFit="1" customWidth="1"/>
    <col min="10092" max="10092" width="8.88671875" style="85" bestFit="1" customWidth="1"/>
    <col min="10093" max="10093" width="12.44140625" style="85" bestFit="1" customWidth="1"/>
    <col min="10094" max="10240" width="9.109375" style="85"/>
    <col min="10241" max="10241" width="2.6640625" style="85" customWidth="1"/>
    <col min="10242" max="10242" width="1.109375" style="85" customWidth="1"/>
    <col min="10243" max="10243" width="20.109375" style="85" customWidth="1"/>
    <col min="10244" max="10244" width="10.5546875" style="85" customWidth="1"/>
    <col min="10245" max="10245" width="5.33203125" style="85" customWidth="1"/>
    <col min="10246" max="10246" width="19.109375" style="85" customWidth="1"/>
    <col min="10247" max="10247" width="29.6640625" style="85" customWidth="1"/>
    <col min="10248" max="10248" width="19.44140625" style="85" customWidth="1"/>
    <col min="10249" max="10249" width="27.6640625" style="85" customWidth="1"/>
    <col min="10250" max="10251" width="10.109375" style="85" customWidth="1"/>
    <col min="10252" max="10252" width="16.5546875" style="85" customWidth="1"/>
    <col min="10253" max="10253" width="17.109375" style="85" customWidth="1"/>
    <col min="10254" max="10258" width="14.6640625" style="85" customWidth="1"/>
    <col min="10259" max="10259" width="10.109375" style="85" customWidth="1"/>
    <col min="10260" max="10260" width="12.33203125" style="85" customWidth="1"/>
    <col min="10261" max="10262" width="13.6640625" style="85" customWidth="1"/>
    <col min="10263" max="10264" width="10.109375" style="85" customWidth="1"/>
    <col min="10265" max="10265" width="12.44140625" style="85" customWidth="1"/>
    <col min="10266" max="10266" width="10.109375" style="85" customWidth="1"/>
    <col min="10267" max="10267" width="8.88671875" style="85" customWidth="1"/>
    <col min="10268" max="10269" width="9.6640625" style="85" customWidth="1"/>
    <col min="10270" max="10270" width="8.88671875" style="85" customWidth="1"/>
    <col min="10271" max="10272" width="10.109375" style="85" customWidth="1"/>
    <col min="10273" max="10283" width="10.109375" style="85" bestFit="1" customWidth="1"/>
    <col min="10284" max="10284" width="8.88671875" style="85" bestFit="1" customWidth="1"/>
    <col min="10285" max="10285" width="9" style="85" bestFit="1" customWidth="1"/>
    <col min="10286" max="10291" width="8.88671875" style="85" bestFit="1" customWidth="1"/>
    <col min="10292" max="10292" width="10.109375" style="85" bestFit="1" customWidth="1"/>
    <col min="10293" max="10293" width="8.88671875" style="85" bestFit="1" customWidth="1"/>
    <col min="10294" max="10295" width="9.6640625" style="85" bestFit="1" customWidth="1"/>
    <col min="10296" max="10297" width="8.88671875" style="85" bestFit="1" customWidth="1"/>
    <col min="10298" max="10298" width="9" style="85" bestFit="1" customWidth="1"/>
    <col min="10299" max="10304" width="8.88671875" style="85" bestFit="1" customWidth="1"/>
    <col min="10305" max="10305" width="10.109375" style="85" bestFit="1" customWidth="1"/>
    <col min="10306" max="10306" width="8.88671875" style="85" bestFit="1" customWidth="1"/>
    <col min="10307" max="10308" width="9.6640625" style="85" bestFit="1" customWidth="1"/>
    <col min="10309" max="10310" width="8.88671875" style="85" bestFit="1" customWidth="1"/>
    <col min="10311" max="10311" width="9" style="85" bestFit="1" customWidth="1"/>
    <col min="10312" max="10317" width="8.88671875" style="85" bestFit="1" customWidth="1"/>
    <col min="10318" max="10318" width="10.109375" style="85" bestFit="1" customWidth="1"/>
    <col min="10319" max="10319" width="8.88671875" style="85" bestFit="1" customWidth="1"/>
    <col min="10320" max="10321" width="9.6640625" style="85" bestFit="1" customWidth="1"/>
    <col min="10322" max="10323" width="8.88671875" style="85" bestFit="1" customWidth="1"/>
    <col min="10324" max="10324" width="9" style="85" bestFit="1" customWidth="1"/>
    <col min="10325" max="10330" width="8.88671875" style="85" bestFit="1" customWidth="1"/>
    <col min="10331" max="10331" width="10.109375" style="85" bestFit="1" customWidth="1"/>
    <col min="10332" max="10332" width="8.88671875" style="85" bestFit="1" customWidth="1"/>
    <col min="10333" max="10334" width="9.6640625" style="85" bestFit="1" customWidth="1"/>
    <col min="10335" max="10336" width="8.88671875" style="85" bestFit="1" customWidth="1"/>
    <col min="10337" max="10337" width="9" style="85" bestFit="1" customWidth="1"/>
    <col min="10338" max="10343" width="8.88671875" style="85" bestFit="1" customWidth="1"/>
    <col min="10344" max="10344" width="10.109375" style="85" bestFit="1" customWidth="1"/>
    <col min="10345" max="10345" width="8.88671875" style="85" bestFit="1" customWidth="1"/>
    <col min="10346" max="10347" width="9.6640625" style="85" bestFit="1" customWidth="1"/>
    <col min="10348" max="10348" width="8.88671875" style="85" bestFit="1" customWidth="1"/>
    <col min="10349" max="10349" width="12.44140625" style="85" bestFit="1" customWidth="1"/>
    <col min="10350" max="10496" width="9.109375" style="85"/>
    <col min="10497" max="10497" width="2.6640625" style="85" customWidth="1"/>
    <col min="10498" max="10498" width="1.109375" style="85" customWidth="1"/>
    <col min="10499" max="10499" width="20.109375" style="85" customWidth="1"/>
    <col min="10500" max="10500" width="10.5546875" style="85" customWidth="1"/>
    <col min="10501" max="10501" width="5.33203125" style="85" customWidth="1"/>
    <col min="10502" max="10502" width="19.109375" style="85" customWidth="1"/>
    <col min="10503" max="10503" width="29.6640625" style="85" customWidth="1"/>
    <col min="10504" max="10504" width="19.44140625" style="85" customWidth="1"/>
    <col min="10505" max="10505" width="27.6640625" style="85" customWidth="1"/>
    <col min="10506" max="10507" width="10.109375" style="85" customWidth="1"/>
    <col min="10508" max="10508" width="16.5546875" style="85" customWidth="1"/>
    <col min="10509" max="10509" width="17.109375" style="85" customWidth="1"/>
    <col min="10510" max="10514" width="14.6640625" style="85" customWidth="1"/>
    <col min="10515" max="10515" width="10.109375" style="85" customWidth="1"/>
    <col min="10516" max="10516" width="12.33203125" style="85" customWidth="1"/>
    <col min="10517" max="10518" width="13.6640625" style="85" customWidth="1"/>
    <col min="10519" max="10520" width="10.109375" style="85" customWidth="1"/>
    <col min="10521" max="10521" width="12.44140625" style="85" customWidth="1"/>
    <col min="10522" max="10522" width="10.109375" style="85" customWidth="1"/>
    <col min="10523" max="10523" width="8.88671875" style="85" customWidth="1"/>
    <col min="10524" max="10525" width="9.6640625" style="85" customWidth="1"/>
    <col min="10526" max="10526" width="8.88671875" style="85" customWidth="1"/>
    <col min="10527" max="10528" width="10.109375" style="85" customWidth="1"/>
    <col min="10529" max="10539" width="10.109375" style="85" bestFit="1" customWidth="1"/>
    <col min="10540" max="10540" width="8.88671875" style="85" bestFit="1" customWidth="1"/>
    <col min="10541" max="10541" width="9" style="85" bestFit="1" customWidth="1"/>
    <col min="10542" max="10547" width="8.88671875" style="85" bestFit="1" customWidth="1"/>
    <col min="10548" max="10548" width="10.109375" style="85" bestFit="1" customWidth="1"/>
    <col min="10549" max="10549" width="8.88671875" style="85" bestFit="1" customWidth="1"/>
    <col min="10550" max="10551" width="9.6640625" style="85" bestFit="1" customWidth="1"/>
    <col min="10552" max="10553" width="8.88671875" style="85" bestFit="1" customWidth="1"/>
    <col min="10554" max="10554" width="9" style="85" bestFit="1" customWidth="1"/>
    <col min="10555" max="10560" width="8.88671875" style="85" bestFit="1" customWidth="1"/>
    <col min="10561" max="10561" width="10.109375" style="85" bestFit="1" customWidth="1"/>
    <col min="10562" max="10562" width="8.88671875" style="85" bestFit="1" customWidth="1"/>
    <col min="10563" max="10564" width="9.6640625" style="85" bestFit="1" customWidth="1"/>
    <col min="10565" max="10566" width="8.88671875" style="85" bestFit="1" customWidth="1"/>
    <col min="10567" max="10567" width="9" style="85" bestFit="1" customWidth="1"/>
    <col min="10568" max="10573" width="8.88671875" style="85" bestFit="1" customWidth="1"/>
    <col min="10574" max="10574" width="10.109375" style="85" bestFit="1" customWidth="1"/>
    <col min="10575" max="10575" width="8.88671875" style="85" bestFit="1" customWidth="1"/>
    <col min="10576" max="10577" width="9.6640625" style="85" bestFit="1" customWidth="1"/>
    <col min="10578" max="10579" width="8.88671875" style="85" bestFit="1" customWidth="1"/>
    <col min="10580" max="10580" width="9" style="85" bestFit="1" customWidth="1"/>
    <col min="10581" max="10586" width="8.88671875" style="85" bestFit="1" customWidth="1"/>
    <col min="10587" max="10587" width="10.109375" style="85" bestFit="1" customWidth="1"/>
    <col min="10588" max="10588" width="8.88671875" style="85" bestFit="1" customWidth="1"/>
    <col min="10589" max="10590" width="9.6640625" style="85" bestFit="1" customWidth="1"/>
    <col min="10591" max="10592" width="8.88671875" style="85" bestFit="1" customWidth="1"/>
    <col min="10593" max="10593" width="9" style="85" bestFit="1" customWidth="1"/>
    <col min="10594" max="10599" width="8.88671875" style="85" bestFit="1" customWidth="1"/>
    <col min="10600" max="10600" width="10.109375" style="85" bestFit="1" customWidth="1"/>
    <col min="10601" max="10601" width="8.88671875" style="85" bestFit="1" customWidth="1"/>
    <col min="10602" max="10603" width="9.6640625" style="85" bestFit="1" customWidth="1"/>
    <col min="10604" max="10604" width="8.88671875" style="85" bestFit="1" customWidth="1"/>
    <col min="10605" max="10605" width="12.44140625" style="85" bestFit="1" customWidth="1"/>
    <col min="10606" max="10752" width="9.109375" style="85"/>
    <col min="10753" max="10753" width="2.6640625" style="85" customWidth="1"/>
    <col min="10754" max="10754" width="1.109375" style="85" customWidth="1"/>
    <col min="10755" max="10755" width="20.109375" style="85" customWidth="1"/>
    <col min="10756" max="10756" width="10.5546875" style="85" customWidth="1"/>
    <col min="10757" max="10757" width="5.33203125" style="85" customWidth="1"/>
    <col min="10758" max="10758" width="19.109375" style="85" customWidth="1"/>
    <col min="10759" max="10759" width="29.6640625" style="85" customWidth="1"/>
    <col min="10760" max="10760" width="19.44140625" style="85" customWidth="1"/>
    <col min="10761" max="10761" width="27.6640625" style="85" customWidth="1"/>
    <col min="10762" max="10763" width="10.109375" style="85" customWidth="1"/>
    <col min="10764" max="10764" width="16.5546875" style="85" customWidth="1"/>
    <col min="10765" max="10765" width="17.109375" style="85" customWidth="1"/>
    <col min="10766" max="10770" width="14.6640625" style="85" customWidth="1"/>
    <col min="10771" max="10771" width="10.109375" style="85" customWidth="1"/>
    <col min="10772" max="10772" width="12.33203125" style="85" customWidth="1"/>
    <col min="10773" max="10774" width="13.6640625" style="85" customWidth="1"/>
    <col min="10775" max="10776" width="10.109375" style="85" customWidth="1"/>
    <col min="10777" max="10777" width="12.44140625" style="85" customWidth="1"/>
    <col min="10778" max="10778" width="10.109375" style="85" customWidth="1"/>
    <col min="10779" max="10779" width="8.88671875" style="85" customWidth="1"/>
    <col min="10780" max="10781" width="9.6640625" style="85" customWidth="1"/>
    <col min="10782" max="10782" width="8.88671875" style="85" customWidth="1"/>
    <col min="10783" max="10784" width="10.109375" style="85" customWidth="1"/>
    <col min="10785" max="10795" width="10.109375" style="85" bestFit="1" customWidth="1"/>
    <col min="10796" max="10796" width="8.88671875" style="85" bestFit="1" customWidth="1"/>
    <col min="10797" max="10797" width="9" style="85" bestFit="1" customWidth="1"/>
    <col min="10798" max="10803" width="8.88671875" style="85" bestFit="1" customWidth="1"/>
    <col min="10804" max="10804" width="10.109375" style="85" bestFit="1" customWidth="1"/>
    <col min="10805" max="10805" width="8.88671875" style="85" bestFit="1" customWidth="1"/>
    <col min="10806" max="10807" width="9.6640625" style="85" bestFit="1" customWidth="1"/>
    <col min="10808" max="10809" width="8.88671875" style="85" bestFit="1" customWidth="1"/>
    <col min="10810" max="10810" width="9" style="85" bestFit="1" customWidth="1"/>
    <col min="10811" max="10816" width="8.88671875" style="85" bestFit="1" customWidth="1"/>
    <col min="10817" max="10817" width="10.109375" style="85" bestFit="1" customWidth="1"/>
    <col min="10818" max="10818" width="8.88671875" style="85" bestFit="1" customWidth="1"/>
    <col min="10819" max="10820" width="9.6640625" style="85" bestFit="1" customWidth="1"/>
    <col min="10821" max="10822" width="8.88671875" style="85" bestFit="1" customWidth="1"/>
    <col min="10823" max="10823" width="9" style="85" bestFit="1" customWidth="1"/>
    <col min="10824" max="10829" width="8.88671875" style="85" bestFit="1" customWidth="1"/>
    <col min="10830" max="10830" width="10.109375" style="85" bestFit="1" customWidth="1"/>
    <col min="10831" max="10831" width="8.88671875" style="85" bestFit="1" customWidth="1"/>
    <col min="10832" max="10833" width="9.6640625" style="85" bestFit="1" customWidth="1"/>
    <col min="10834" max="10835" width="8.88671875" style="85" bestFit="1" customWidth="1"/>
    <col min="10836" max="10836" width="9" style="85" bestFit="1" customWidth="1"/>
    <col min="10837" max="10842" width="8.88671875" style="85" bestFit="1" customWidth="1"/>
    <col min="10843" max="10843" width="10.109375" style="85" bestFit="1" customWidth="1"/>
    <col min="10844" max="10844" width="8.88671875" style="85" bestFit="1" customWidth="1"/>
    <col min="10845" max="10846" width="9.6640625" style="85" bestFit="1" customWidth="1"/>
    <col min="10847" max="10848" width="8.88671875" style="85" bestFit="1" customWidth="1"/>
    <col min="10849" max="10849" width="9" style="85" bestFit="1" customWidth="1"/>
    <col min="10850" max="10855" width="8.88671875" style="85" bestFit="1" customWidth="1"/>
    <col min="10856" max="10856" width="10.109375" style="85" bestFit="1" customWidth="1"/>
    <col min="10857" max="10857" width="8.88671875" style="85" bestFit="1" customWidth="1"/>
    <col min="10858" max="10859" width="9.6640625" style="85" bestFit="1" customWidth="1"/>
    <col min="10860" max="10860" width="8.88671875" style="85" bestFit="1" customWidth="1"/>
    <col min="10861" max="10861" width="12.44140625" style="85" bestFit="1" customWidth="1"/>
    <col min="10862" max="11008" width="9.109375" style="85"/>
    <col min="11009" max="11009" width="2.6640625" style="85" customWidth="1"/>
    <col min="11010" max="11010" width="1.109375" style="85" customWidth="1"/>
    <col min="11011" max="11011" width="20.109375" style="85" customWidth="1"/>
    <col min="11012" max="11012" width="10.5546875" style="85" customWidth="1"/>
    <col min="11013" max="11013" width="5.33203125" style="85" customWidth="1"/>
    <col min="11014" max="11014" width="19.109375" style="85" customWidth="1"/>
    <col min="11015" max="11015" width="29.6640625" style="85" customWidth="1"/>
    <col min="11016" max="11016" width="19.44140625" style="85" customWidth="1"/>
    <col min="11017" max="11017" width="27.6640625" style="85" customWidth="1"/>
    <col min="11018" max="11019" width="10.109375" style="85" customWidth="1"/>
    <col min="11020" max="11020" width="16.5546875" style="85" customWidth="1"/>
    <col min="11021" max="11021" width="17.109375" style="85" customWidth="1"/>
    <col min="11022" max="11026" width="14.6640625" style="85" customWidth="1"/>
    <col min="11027" max="11027" width="10.109375" style="85" customWidth="1"/>
    <col min="11028" max="11028" width="12.33203125" style="85" customWidth="1"/>
    <col min="11029" max="11030" width="13.6640625" style="85" customWidth="1"/>
    <col min="11031" max="11032" width="10.109375" style="85" customWidth="1"/>
    <col min="11033" max="11033" width="12.44140625" style="85" customWidth="1"/>
    <col min="11034" max="11034" width="10.109375" style="85" customWidth="1"/>
    <col min="11035" max="11035" width="8.88671875" style="85" customWidth="1"/>
    <col min="11036" max="11037" width="9.6640625" style="85" customWidth="1"/>
    <col min="11038" max="11038" width="8.88671875" style="85" customWidth="1"/>
    <col min="11039" max="11040" width="10.109375" style="85" customWidth="1"/>
    <col min="11041" max="11051" width="10.109375" style="85" bestFit="1" customWidth="1"/>
    <col min="11052" max="11052" width="8.88671875" style="85" bestFit="1" customWidth="1"/>
    <col min="11053" max="11053" width="9" style="85" bestFit="1" customWidth="1"/>
    <col min="11054" max="11059" width="8.88671875" style="85" bestFit="1" customWidth="1"/>
    <col min="11060" max="11060" width="10.109375" style="85" bestFit="1" customWidth="1"/>
    <col min="11061" max="11061" width="8.88671875" style="85" bestFit="1" customWidth="1"/>
    <col min="11062" max="11063" width="9.6640625" style="85" bestFit="1" customWidth="1"/>
    <col min="11064" max="11065" width="8.88671875" style="85" bestFit="1" customWidth="1"/>
    <col min="11066" max="11066" width="9" style="85" bestFit="1" customWidth="1"/>
    <col min="11067" max="11072" width="8.88671875" style="85" bestFit="1" customWidth="1"/>
    <col min="11073" max="11073" width="10.109375" style="85" bestFit="1" customWidth="1"/>
    <col min="11074" max="11074" width="8.88671875" style="85" bestFit="1" customWidth="1"/>
    <col min="11075" max="11076" width="9.6640625" style="85" bestFit="1" customWidth="1"/>
    <col min="11077" max="11078" width="8.88671875" style="85" bestFit="1" customWidth="1"/>
    <col min="11079" max="11079" width="9" style="85" bestFit="1" customWidth="1"/>
    <col min="11080" max="11085" width="8.88671875" style="85" bestFit="1" customWidth="1"/>
    <col min="11086" max="11086" width="10.109375" style="85" bestFit="1" customWidth="1"/>
    <col min="11087" max="11087" width="8.88671875" style="85" bestFit="1" customWidth="1"/>
    <col min="11088" max="11089" width="9.6640625" style="85" bestFit="1" customWidth="1"/>
    <col min="11090" max="11091" width="8.88671875" style="85" bestFit="1" customWidth="1"/>
    <col min="11092" max="11092" width="9" style="85" bestFit="1" customWidth="1"/>
    <col min="11093" max="11098" width="8.88671875" style="85" bestFit="1" customWidth="1"/>
    <col min="11099" max="11099" width="10.109375" style="85" bestFit="1" customWidth="1"/>
    <col min="11100" max="11100" width="8.88671875" style="85" bestFit="1" customWidth="1"/>
    <col min="11101" max="11102" width="9.6640625" style="85" bestFit="1" customWidth="1"/>
    <col min="11103" max="11104" width="8.88671875" style="85" bestFit="1" customWidth="1"/>
    <col min="11105" max="11105" width="9" style="85" bestFit="1" customWidth="1"/>
    <col min="11106" max="11111" width="8.88671875" style="85" bestFit="1" customWidth="1"/>
    <col min="11112" max="11112" width="10.109375" style="85" bestFit="1" customWidth="1"/>
    <col min="11113" max="11113" width="8.88671875" style="85" bestFit="1" customWidth="1"/>
    <col min="11114" max="11115" width="9.6640625" style="85" bestFit="1" customWidth="1"/>
    <col min="11116" max="11116" width="8.88671875" style="85" bestFit="1" customWidth="1"/>
    <col min="11117" max="11117" width="12.44140625" style="85" bestFit="1" customWidth="1"/>
    <col min="11118" max="11264" width="9.109375" style="85"/>
    <col min="11265" max="11265" width="2.6640625" style="85" customWidth="1"/>
    <col min="11266" max="11266" width="1.109375" style="85" customWidth="1"/>
    <col min="11267" max="11267" width="20.109375" style="85" customWidth="1"/>
    <col min="11268" max="11268" width="10.5546875" style="85" customWidth="1"/>
    <col min="11269" max="11269" width="5.33203125" style="85" customWidth="1"/>
    <col min="11270" max="11270" width="19.109375" style="85" customWidth="1"/>
    <col min="11271" max="11271" width="29.6640625" style="85" customWidth="1"/>
    <col min="11272" max="11272" width="19.44140625" style="85" customWidth="1"/>
    <col min="11273" max="11273" width="27.6640625" style="85" customWidth="1"/>
    <col min="11274" max="11275" width="10.109375" style="85" customWidth="1"/>
    <col min="11276" max="11276" width="16.5546875" style="85" customWidth="1"/>
    <col min="11277" max="11277" width="17.109375" style="85" customWidth="1"/>
    <col min="11278" max="11282" width="14.6640625" style="85" customWidth="1"/>
    <col min="11283" max="11283" width="10.109375" style="85" customWidth="1"/>
    <col min="11284" max="11284" width="12.33203125" style="85" customWidth="1"/>
    <col min="11285" max="11286" width="13.6640625" style="85" customWidth="1"/>
    <col min="11287" max="11288" width="10.109375" style="85" customWidth="1"/>
    <col min="11289" max="11289" width="12.44140625" style="85" customWidth="1"/>
    <col min="11290" max="11290" width="10.109375" style="85" customWidth="1"/>
    <col min="11291" max="11291" width="8.88671875" style="85" customWidth="1"/>
    <col min="11292" max="11293" width="9.6640625" style="85" customWidth="1"/>
    <col min="11294" max="11294" width="8.88671875" style="85" customWidth="1"/>
    <col min="11295" max="11296" width="10.109375" style="85" customWidth="1"/>
    <col min="11297" max="11307" width="10.109375" style="85" bestFit="1" customWidth="1"/>
    <col min="11308" max="11308" width="8.88671875" style="85" bestFit="1" customWidth="1"/>
    <col min="11309" max="11309" width="9" style="85" bestFit="1" customWidth="1"/>
    <col min="11310" max="11315" width="8.88671875" style="85" bestFit="1" customWidth="1"/>
    <col min="11316" max="11316" width="10.109375" style="85" bestFit="1" customWidth="1"/>
    <col min="11317" max="11317" width="8.88671875" style="85" bestFit="1" customWidth="1"/>
    <col min="11318" max="11319" width="9.6640625" style="85" bestFit="1" customWidth="1"/>
    <col min="11320" max="11321" width="8.88671875" style="85" bestFit="1" customWidth="1"/>
    <col min="11322" max="11322" width="9" style="85" bestFit="1" customWidth="1"/>
    <col min="11323" max="11328" width="8.88671875" style="85" bestFit="1" customWidth="1"/>
    <col min="11329" max="11329" width="10.109375" style="85" bestFit="1" customWidth="1"/>
    <col min="11330" max="11330" width="8.88671875" style="85" bestFit="1" customWidth="1"/>
    <col min="11331" max="11332" width="9.6640625" style="85" bestFit="1" customWidth="1"/>
    <col min="11333" max="11334" width="8.88671875" style="85" bestFit="1" customWidth="1"/>
    <col min="11335" max="11335" width="9" style="85" bestFit="1" customWidth="1"/>
    <col min="11336" max="11341" width="8.88671875" style="85" bestFit="1" customWidth="1"/>
    <col min="11342" max="11342" width="10.109375" style="85" bestFit="1" customWidth="1"/>
    <col min="11343" max="11343" width="8.88671875" style="85" bestFit="1" customWidth="1"/>
    <col min="11344" max="11345" width="9.6640625" style="85" bestFit="1" customWidth="1"/>
    <col min="11346" max="11347" width="8.88671875" style="85" bestFit="1" customWidth="1"/>
    <col min="11348" max="11348" width="9" style="85" bestFit="1" customWidth="1"/>
    <col min="11349" max="11354" width="8.88671875" style="85" bestFit="1" customWidth="1"/>
    <col min="11355" max="11355" width="10.109375" style="85" bestFit="1" customWidth="1"/>
    <col min="11356" max="11356" width="8.88671875" style="85" bestFit="1" customWidth="1"/>
    <col min="11357" max="11358" width="9.6640625" style="85" bestFit="1" customWidth="1"/>
    <col min="11359" max="11360" width="8.88671875" style="85" bestFit="1" customWidth="1"/>
    <col min="11361" max="11361" width="9" style="85" bestFit="1" customWidth="1"/>
    <col min="11362" max="11367" width="8.88671875" style="85" bestFit="1" customWidth="1"/>
    <col min="11368" max="11368" width="10.109375" style="85" bestFit="1" customWidth="1"/>
    <col min="11369" max="11369" width="8.88671875" style="85" bestFit="1" customWidth="1"/>
    <col min="11370" max="11371" width="9.6640625" style="85" bestFit="1" customWidth="1"/>
    <col min="11372" max="11372" width="8.88671875" style="85" bestFit="1" customWidth="1"/>
    <col min="11373" max="11373" width="12.44140625" style="85" bestFit="1" customWidth="1"/>
    <col min="11374" max="11520" width="9.109375" style="85"/>
    <col min="11521" max="11521" width="2.6640625" style="85" customWidth="1"/>
    <col min="11522" max="11522" width="1.109375" style="85" customWidth="1"/>
    <col min="11523" max="11523" width="20.109375" style="85" customWidth="1"/>
    <col min="11524" max="11524" width="10.5546875" style="85" customWidth="1"/>
    <col min="11525" max="11525" width="5.33203125" style="85" customWidth="1"/>
    <col min="11526" max="11526" width="19.109375" style="85" customWidth="1"/>
    <col min="11527" max="11527" width="29.6640625" style="85" customWidth="1"/>
    <col min="11528" max="11528" width="19.44140625" style="85" customWidth="1"/>
    <col min="11529" max="11529" width="27.6640625" style="85" customWidth="1"/>
    <col min="11530" max="11531" width="10.109375" style="85" customWidth="1"/>
    <col min="11532" max="11532" width="16.5546875" style="85" customWidth="1"/>
    <col min="11533" max="11533" width="17.109375" style="85" customWidth="1"/>
    <col min="11534" max="11538" width="14.6640625" style="85" customWidth="1"/>
    <col min="11539" max="11539" width="10.109375" style="85" customWidth="1"/>
    <col min="11540" max="11540" width="12.33203125" style="85" customWidth="1"/>
    <col min="11541" max="11542" width="13.6640625" style="85" customWidth="1"/>
    <col min="11543" max="11544" width="10.109375" style="85" customWidth="1"/>
    <col min="11545" max="11545" width="12.44140625" style="85" customWidth="1"/>
    <col min="11546" max="11546" width="10.109375" style="85" customWidth="1"/>
    <col min="11547" max="11547" width="8.88671875" style="85" customWidth="1"/>
    <col min="11548" max="11549" width="9.6640625" style="85" customWidth="1"/>
    <col min="11550" max="11550" width="8.88671875" style="85" customWidth="1"/>
    <col min="11551" max="11552" width="10.109375" style="85" customWidth="1"/>
    <col min="11553" max="11563" width="10.109375" style="85" bestFit="1" customWidth="1"/>
    <col min="11564" max="11564" width="8.88671875" style="85" bestFit="1" customWidth="1"/>
    <col min="11565" max="11565" width="9" style="85" bestFit="1" customWidth="1"/>
    <col min="11566" max="11571" width="8.88671875" style="85" bestFit="1" customWidth="1"/>
    <col min="11572" max="11572" width="10.109375" style="85" bestFit="1" customWidth="1"/>
    <col min="11573" max="11573" width="8.88671875" style="85" bestFit="1" customWidth="1"/>
    <col min="11574" max="11575" width="9.6640625" style="85" bestFit="1" customWidth="1"/>
    <col min="11576" max="11577" width="8.88671875" style="85" bestFit="1" customWidth="1"/>
    <col min="11578" max="11578" width="9" style="85" bestFit="1" customWidth="1"/>
    <col min="11579" max="11584" width="8.88671875" style="85" bestFit="1" customWidth="1"/>
    <col min="11585" max="11585" width="10.109375" style="85" bestFit="1" customWidth="1"/>
    <col min="11586" max="11586" width="8.88671875" style="85" bestFit="1" customWidth="1"/>
    <col min="11587" max="11588" width="9.6640625" style="85" bestFit="1" customWidth="1"/>
    <col min="11589" max="11590" width="8.88671875" style="85" bestFit="1" customWidth="1"/>
    <col min="11591" max="11591" width="9" style="85" bestFit="1" customWidth="1"/>
    <col min="11592" max="11597" width="8.88671875" style="85" bestFit="1" customWidth="1"/>
    <col min="11598" max="11598" width="10.109375" style="85" bestFit="1" customWidth="1"/>
    <col min="11599" max="11599" width="8.88671875" style="85" bestFit="1" customWidth="1"/>
    <col min="11600" max="11601" width="9.6640625" style="85" bestFit="1" customWidth="1"/>
    <col min="11602" max="11603" width="8.88671875" style="85" bestFit="1" customWidth="1"/>
    <col min="11604" max="11604" width="9" style="85" bestFit="1" customWidth="1"/>
    <col min="11605" max="11610" width="8.88671875" style="85" bestFit="1" customWidth="1"/>
    <col min="11611" max="11611" width="10.109375" style="85" bestFit="1" customWidth="1"/>
    <col min="11612" max="11612" width="8.88671875" style="85" bestFit="1" customWidth="1"/>
    <col min="11613" max="11614" width="9.6640625" style="85" bestFit="1" customWidth="1"/>
    <col min="11615" max="11616" width="8.88671875" style="85" bestFit="1" customWidth="1"/>
    <col min="11617" max="11617" width="9" style="85" bestFit="1" customWidth="1"/>
    <col min="11618" max="11623" width="8.88671875" style="85" bestFit="1" customWidth="1"/>
    <col min="11624" max="11624" width="10.109375" style="85" bestFit="1" customWidth="1"/>
    <col min="11625" max="11625" width="8.88671875" style="85" bestFit="1" customWidth="1"/>
    <col min="11626" max="11627" width="9.6640625" style="85" bestFit="1" customWidth="1"/>
    <col min="11628" max="11628" width="8.88671875" style="85" bestFit="1" customWidth="1"/>
    <col min="11629" max="11629" width="12.44140625" style="85" bestFit="1" customWidth="1"/>
    <col min="11630" max="11776" width="9.109375" style="85"/>
    <col min="11777" max="11777" width="2.6640625" style="85" customWidth="1"/>
    <col min="11778" max="11778" width="1.109375" style="85" customWidth="1"/>
    <col min="11779" max="11779" width="20.109375" style="85" customWidth="1"/>
    <col min="11780" max="11780" width="10.5546875" style="85" customWidth="1"/>
    <col min="11781" max="11781" width="5.33203125" style="85" customWidth="1"/>
    <col min="11782" max="11782" width="19.109375" style="85" customWidth="1"/>
    <col min="11783" max="11783" width="29.6640625" style="85" customWidth="1"/>
    <col min="11784" max="11784" width="19.44140625" style="85" customWidth="1"/>
    <col min="11785" max="11785" width="27.6640625" style="85" customWidth="1"/>
    <col min="11786" max="11787" width="10.109375" style="85" customWidth="1"/>
    <col min="11788" max="11788" width="16.5546875" style="85" customWidth="1"/>
    <col min="11789" max="11789" width="17.109375" style="85" customWidth="1"/>
    <col min="11790" max="11794" width="14.6640625" style="85" customWidth="1"/>
    <col min="11795" max="11795" width="10.109375" style="85" customWidth="1"/>
    <col min="11796" max="11796" width="12.33203125" style="85" customWidth="1"/>
    <col min="11797" max="11798" width="13.6640625" style="85" customWidth="1"/>
    <col min="11799" max="11800" width="10.109375" style="85" customWidth="1"/>
    <col min="11801" max="11801" width="12.44140625" style="85" customWidth="1"/>
    <col min="11802" max="11802" width="10.109375" style="85" customWidth="1"/>
    <col min="11803" max="11803" width="8.88671875" style="85" customWidth="1"/>
    <col min="11804" max="11805" width="9.6640625" style="85" customWidth="1"/>
    <col min="11806" max="11806" width="8.88671875" style="85" customWidth="1"/>
    <col min="11807" max="11808" width="10.109375" style="85" customWidth="1"/>
    <col min="11809" max="11819" width="10.109375" style="85" bestFit="1" customWidth="1"/>
    <col min="11820" max="11820" width="8.88671875" style="85" bestFit="1" customWidth="1"/>
    <col min="11821" max="11821" width="9" style="85" bestFit="1" customWidth="1"/>
    <col min="11822" max="11827" width="8.88671875" style="85" bestFit="1" customWidth="1"/>
    <col min="11828" max="11828" width="10.109375" style="85" bestFit="1" customWidth="1"/>
    <col min="11829" max="11829" width="8.88671875" style="85" bestFit="1" customWidth="1"/>
    <col min="11830" max="11831" width="9.6640625" style="85" bestFit="1" customWidth="1"/>
    <col min="11832" max="11833" width="8.88671875" style="85" bestFit="1" customWidth="1"/>
    <col min="11834" max="11834" width="9" style="85" bestFit="1" customWidth="1"/>
    <col min="11835" max="11840" width="8.88671875" style="85" bestFit="1" customWidth="1"/>
    <col min="11841" max="11841" width="10.109375" style="85" bestFit="1" customWidth="1"/>
    <col min="11842" max="11842" width="8.88671875" style="85" bestFit="1" customWidth="1"/>
    <col min="11843" max="11844" width="9.6640625" style="85" bestFit="1" customWidth="1"/>
    <col min="11845" max="11846" width="8.88671875" style="85" bestFit="1" customWidth="1"/>
    <col min="11847" max="11847" width="9" style="85" bestFit="1" customWidth="1"/>
    <col min="11848" max="11853" width="8.88671875" style="85" bestFit="1" customWidth="1"/>
    <col min="11854" max="11854" width="10.109375" style="85" bestFit="1" customWidth="1"/>
    <col min="11855" max="11855" width="8.88671875" style="85" bestFit="1" customWidth="1"/>
    <col min="11856" max="11857" width="9.6640625" style="85" bestFit="1" customWidth="1"/>
    <col min="11858" max="11859" width="8.88671875" style="85" bestFit="1" customWidth="1"/>
    <col min="11860" max="11860" width="9" style="85" bestFit="1" customWidth="1"/>
    <col min="11861" max="11866" width="8.88671875" style="85" bestFit="1" customWidth="1"/>
    <col min="11867" max="11867" width="10.109375" style="85" bestFit="1" customWidth="1"/>
    <col min="11868" max="11868" width="8.88671875" style="85" bestFit="1" customWidth="1"/>
    <col min="11869" max="11870" width="9.6640625" style="85" bestFit="1" customWidth="1"/>
    <col min="11871" max="11872" width="8.88671875" style="85" bestFit="1" customWidth="1"/>
    <col min="11873" max="11873" width="9" style="85" bestFit="1" customWidth="1"/>
    <col min="11874" max="11879" width="8.88671875" style="85" bestFit="1" customWidth="1"/>
    <col min="11880" max="11880" width="10.109375" style="85" bestFit="1" customWidth="1"/>
    <col min="11881" max="11881" width="8.88671875" style="85" bestFit="1" customWidth="1"/>
    <col min="11882" max="11883" width="9.6640625" style="85" bestFit="1" customWidth="1"/>
    <col min="11884" max="11884" width="8.88671875" style="85" bestFit="1" customWidth="1"/>
    <col min="11885" max="11885" width="12.44140625" style="85" bestFit="1" customWidth="1"/>
    <col min="11886" max="12032" width="9.109375" style="85"/>
    <col min="12033" max="12033" width="2.6640625" style="85" customWidth="1"/>
    <col min="12034" max="12034" width="1.109375" style="85" customWidth="1"/>
    <col min="12035" max="12035" width="20.109375" style="85" customWidth="1"/>
    <col min="12036" max="12036" width="10.5546875" style="85" customWidth="1"/>
    <col min="12037" max="12037" width="5.33203125" style="85" customWidth="1"/>
    <col min="12038" max="12038" width="19.109375" style="85" customWidth="1"/>
    <col min="12039" max="12039" width="29.6640625" style="85" customWidth="1"/>
    <col min="12040" max="12040" width="19.44140625" style="85" customWidth="1"/>
    <col min="12041" max="12041" width="27.6640625" style="85" customWidth="1"/>
    <col min="12042" max="12043" width="10.109375" style="85" customWidth="1"/>
    <col min="12044" max="12044" width="16.5546875" style="85" customWidth="1"/>
    <col min="12045" max="12045" width="17.109375" style="85" customWidth="1"/>
    <col min="12046" max="12050" width="14.6640625" style="85" customWidth="1"/>
    <col min="12051" max="12051" width="10.109375" style="85" customWidth="1"/>
    <col min="12052" max="12052" width="12.33203125" style="85" customWidth="1"/>
    <col min="12053" max="12054" width="13.6640625" style="85" customWidth="1"/>
    <col min="12055" max="12056" width="10.109375" style="85" customWidth="1"/>
    <col min="12057" max="12057" width="12.44140625" style="85" customWidth="1"/>
    <col min="12058" max="12058" width="10.109375" style="85" customWidth="1"/>
    <col min="12059" max="12059" width="8.88671875" style="85" customWidth="1"/>
    <col min="12060" max="12061" width="9.6640625" style="85" customWidth="1"/>
    <col min="12062" max="12062" width="8.88671875" style="85" customWidth="1"/>
    <col min="12063" max="12064" width="10.109375" style="85" customWidth="1"/>
    <col min="12065" max="12075" width="10.109375" style="85" bestFit="1" customWidth="1"/>
    <col min="12076" max="12076" width="8.88671875" style="85" bestFit="1" customWidth="1"/>
    <col min="12077" max="12077" width="9" style="85" bestFit="1" customWidth="1"/>
    <col min="12078" max="12083" width="8.88671875" style="85" bestFit="1" customWidth="1"/>
    <col min="12084" max="12084" width="10.109375" style="85" bestFit="1" customWidth="1"/>
    <col min="12085" max="12085" width="8.88671875" style="85" bestFit="1" customWidth="1"/>
    <col min="12086" max="12087" width="9.6640625" style="85" bestFit="1" customWidth="1"/>
    <col min="12088" max="12089" width="8.88671875" style="85" bestFit="1" customWidth="1"/>
    <col min="12090" max="12090" width="9" style="85" bestFit="1" customWidth="1"/>
    <col min="12091" max="12096" width="8.88671875" style="85" bestFit="1" customWidth="1"/>
    <col min="12097" max="12097" width="10.109375" style="85" bestFit="1" customWidth="1"/>
    <col min="12098" max="12098" width="8.88671875" style="85" bestFit="1" customWidth="1"/>
    <col min="12099" max="12100" width="9.6640625" style="85" bestFit="1" customWidth="1"/>
    <col min="12101" max="12102" width="8.88671875" style="85" bestFit="1" customWidth="1"/>
    <col min="12103" max="12103" width="9" style="85" bestFit="1" customWidth="1"/>
    <col min="12104" max="12109" width="8.88671875" style="85" bestFit="1" customWidth="1"/>
    <col min="12110" max="12110" width="10.109375" style="85" bestFit="1" customWidth="1"/>
    <col min="12111" max="12111" width="8.88671875" style="85" bestFit="1" customWidth="1"/>
    <col min="12112" max="12113" width="9.6640625" style="85" bestFit="1" customWidth="1"/>
    <col min="12114" max="12115" width="8.88671875" style="85" bestFit="1" customWidth="1"/>
    <col min="12116" max="12116" width="9" style="85" bestFit="1" customWidth="1"/>
    <col min="12117" max="12122" width="8.88671875" style="85" bestFit="1" customWidth="1"/>
    <col min="12123" max="12123" width="10.109375" style="85" bestFit="1" customWidth="1"/>
    <col min="12124" max="12124" width="8.88671875" style="85" bestFit="1" customWidth="1"/>
    <col min="12125" max="12126" width="9.6640625" style="85" bestFit="1" customWidth="1"/>
    <col min="12127" max="12128" width="8.88671875" style="85" bestFit="1" customWidth="1"/>
    <col min="12129" max="12129" width="9" style="85" bestFit="1" customWidth="1"/>
    <col min="12130" max="12135" width="8.88671875" style="85" bestFit="1" customWidth="1"/>
    <col min="12136" max="12136" width="10.109375" style="85" bestFit="1" customWidth="1"/>
    <col min="12137" max="12137" width="8.88671875" style="85" bestFit="1" customWidth="1"/>
    <col min="12138" max="12139" width="9.6640625" style="85" bestFit="1" customWidth="1"/>
    <col min="12140" max="12140" width="8.88671875" style="85" bestFit="1" customWidth="1"/>
    <col min="12141" max="12141" width="12.44140625" style="85" bestFit="1" customWidth="1"/>
    <col min="12142" max="12288" width="9.109375" style="85"/>
    <col min="12289" max="12289" width="2.6640625" style="85" customWidth="1"/>
    <col min="12290" max="12290" width="1.109375" style="85" customWidth="1"/>
    <col min="12291" max="12291" width="20.109375" style="85" customWidth="1"/>
    <col min="12292" max="12292" width="10.5546875" style="85" customWidth="1"/>
    <col min="12293" max="12293" width="5.33203125" style="85" customWidth="1"/>
    <col min="12294" max="12294" width="19.109375" style="85" customWidth="1"/>
    <col min="12295" max="12295" width="29.6640625" style="85" customWidth="1"/>
    <col min="12296" max="12296" width="19.44140625" style="85" customWidth="1"/>
    <col min="12297" max="12297" width="27.6640625" style="85" customWidth="1"/>
    <col min="12298" max="12299" width="10.109375" style="85" customWidth="1"/>
    <col min="12300" max="12300" width="16.5546875" style="85" customWidth="1"/>
    <col min="12301" max="12301" width="17.109375" style="85" customWidth="1"/>
    <col min="12302" max="12306" width="14.6640625" style="85" customWidth="1"/>
    <col min="12307" max="12307" width="10.109375" style="85" customWidth="1"/>
    <col min="12308" max="12308" width="12.33203125" style="85" customWidth="1"/>
    <col min="12309" max="12310" width="13.6640625" style="85" customWidth="1"/>
    <col min="12311" max="12312" width="10.109375" style="85" customWidth="1"/>
    <col min="12313" max="12313" width="12.44140625" style="85" customWidth="1"/>
    <col min="12314" max="12314" width="10.109375" style="85" customWidth="1"/>
    <col min="12315" max="12315" width="8.88671875" style="85" customWidth="1"/>
    <col min="12316" max="12317" width="9.6640625" style="85" customWidth="1"/>
    <col min="12318" max="12318" width="8.88671875" style="85" customWidth="1"/>
    <col min="12319" max="12320" width="10.109375" style="85" customWidth="1"/>
    <col min="12321" max="12331" width="10.109375" style="85" bestFit="1" customWidth="1"/>
    <col min="12332" max="12332" width="8.88671875" style="85" bestFit="1" customWidth="1"/>
    <col min="12333" max="12333" width="9" style="85" bestFit="1" customWidth="1"/>
    <col min="12334" max="12339" width="8.88671875" style="85" bestFit="1" customWidth="1"/>
    <col min="12340" max="12340" width="10.109375" style="85" bestFit="1" customWidth="1"/>
    <col min="12341" max="12341" width="8.88671875" style="85" bestFit="1" customWidth="1"/>
    <col min="12342" max="12343" width="9.6640625" style="85" bestFit="1" customWidth="1"/>
    <col min="12344" max="12345" width="8.88671875" style="85" bestFit="1" customWidth="1"/>
    <col min="12346" max="12346" width="9" style="85" bestFit="1" customWidth="1"/>
    <col min="12347" max="12352" width="8.88671875" style="85" bestFit="1" customWidth="1"/>
    <col min="12353" max="12353" width="10.109375" style="85" bestFit="1" customWidth="1"/>
    <col min="12354" max="12354" width="8.88671875" style="85" bestFit="1" customWidth="1"/>
    <col min="12355" max="12356" width="9.6640625" style="85" bestFit="1" customWidth="1"/>
    <col min="12357" max="12358" width="8.88671875" style="85" bestFit="1" customWidth="1"/>
    <col min="12359" max="12359" width="9" style="85" bestFit="1" customWidth="1"/>
    <col min="12360" max="12365" width="8.88671875" style="85" bestFit="1" customWidth="1"/>
    <col min="12366" max="12366" width="10.109375" style="85" bestFit="1" customWidth="1"/>
    <col min="12367" max="12367" width="8.88671875" style="85" bestFit="1" customWidth="1"/>
    <col min="12368" max="12369" width="9.6640625" style="85" bestFit="1" customWidth="1"/>
    <col min="12370" max="12371" width="8.88671875" style="85" bestFit="1" customWidth="1"/>
    <col min="12372" max="12372" width="9" style="85" bestFit="1" customWidth="1"/>
    <col min="12373" max="12378" width="8.88671875" style="85" bestFit="1" customWidth="1"/>
    <col min="12379" max="12379" width="10.109375" style="85" bestFit="1" customWidth="1"/>
    <col min="12380" max="12380" width="8.88671875" style="85" bestFit="1" customWidth="1"/>
    <col min="12381" max="12382" width="9.6640625" style="85" bestFit="1" customWidth="1"/>
    <col min="12383" max="12384" width="8.88671875" style="85" bestFit="1" customWidth="1"/>
    <col min="12385" max="12385" width="9" style="85" bestFit="1" customWidth="1"/>
    <col min="12386" max="12391" width="8.88671875" style="85" bestFit="1" customWidth="1"/>
    <col min="12392" max="12392" width="10.109375" style="85" bestFit="1" customWidth="1"/>
    <col min="12393" max="12393" width="8.88671875" style="85" bestFit="1" customWidth="1"/>
    <col min="12394" max="12395" width="9.6640625" style="85" bestFit="1" customWidth="1"/>
    <col min="12396" max="12396" width="8.88671875" style="85" bestFit="1" customWidth="1"/>
    <col min="12397" max="12397" width="12.44140625" style="85" bestFit="1" customWidth="1"/>
    <col min="12398" max="12544" width="9.109375" style="85"/>
    <col min="12545" max="12545" width="2.6640625" style="85" customWidth="1"/>
    <col min="12546" max="12546" width="1.109375" style="85" customWidth="1"/>
    <col min="12547" max="12547" width="20.109375" style="85" customWidth="1"/>
    <col min="12548" max="12548" width="10.5546875" style="85" customWidth="1"/>
    <col min="12549" max="12549" width="5.33203125" style="85" customWidth="1"/>
    <col min="12550" max="12550" width="19.109375" style="85" customWidth="1"/>
    <col min="12551" max="12551" width="29.6640625" style="85" customWidth="1"/>
    <col min="12552" max="12552" width="19.44140625" style="85" customWidth="1"/>
    <col min="12553" max="12553" width="27.6640625" style="85" customWidth="1"/>
    <col min="12554" max="12555" width="10.109375" style="85" customWidth="1"/>
    <col min="12556" max="12556" width="16.5546875" style="85" customWidth="1"/>
    <col min="12557" max="12557" width="17.109375" style="85" customWidth="1"/>
    <col min="12558" max="12562" width="14.6640625" style="85" customWidth="1"/>
    <col min="12563" max="12563" width="10.109375" style="85" customWidth="1"/>
    <col min="12564" max="12564" width="12.33203125" style="85" customWidth="1"/>
    <col min="12565" max="12566" width="13.6640625" style="85" customWidth="1"/>
    <col min="12567" max="12568" width="10.109375" style="85" customWidth="1"/>
    <col min="12569" max="12569" width="12.44140625" style="85" customWidth="1"/>
    <col min="12570" max="12570" width="10.109375" style="85" customWidth="1"/>
    <col min="12571" max="12571" width="8.88671875" style="85" customWidth="1"/>
    <col min="12572" max="12573" width="9.6640625" style="85" customWidth="1"/>
    <col min="12574" max="12574" width="8.88671875" style="85" customWidth="1"/>
    <col min="12575" max="12576" width="10.109375" style="85" customWidth="1"/>
    <col min="12577" max="12587" width="10.109375" style="85" bestFit="1" customWidth="1"/>
    <col min="12588" max="12588" width="8.88671875" style="85" bestFit="1" customWidth="1"/>
    <col min="12589" max="12589" width="9" style="85" bestFit="1" customWidth="1"/>
    <col min="12590" max="12595" width="8.88671875" style="85" bestFit="1" customWidth="1"/>
    <col min="12596" max="12596" width="10.109375" style="85" bestFit="1" customWidth="1"/>
    <col min="12597" max="12597" width="8.88671875" style="85" bestFit="1" customWidth="1"/>
    <col min="12598" max="12599" width="9.6640625" style="85" bestFit="1" customWidth="1"/>
    <col min="12600" max="12601" width="8.88671875" style="85" bestFit="1" customWidth="1"/>
    <col min="12602" max="12602" width="9" style="85" bestFit="1" customWidth="1"/>
    <col min="12603" max="12608" width="8.88671875" style="85" bestFit="1" customWidth="1"/>
    <col min="12609" max="12609" width="10.109375" style="85" bestFit="1" customWidth="1"/>
    <col min="12610" max="12610" width="8.88671875" style="85" bestFit="1" customWidth="1"/>
    <col min="12611" max="12612" width="9.6640625" style="85" bestFit="1" customWidth="1"/>
    <col min="12613" max="12614" width="8.88671875" style="85" bestFit="1" customWidth="1"/>
    <col min="12615" max="12615" width="9" style="85" bestFit="1" customWidth="1"/>
    <col min="12616" max="12621" width="8.88671875" style="85" bestFit="1" customWidth="1"/>
    <col min="12622" max="12622" width="10.109375" style="85" bestFit="1" customWidth="1"/>
    <col min="12623" max="12623" width="8.88671875" style="85" bestFit="1" customWidth="1"/>
    <col min="12624" max="12625" width="9.6640625" style="85" bestFit="1" customWidth="1"/>
    <col min="12626" max="12627" width="8.88671875" style="85" bestFit="1" customWidth="1"/>
    <col min="12628" max="12628" width="9" style="85" bestFit="1" customWidth="1"/>
    <col min="12629" max="12634" width="8.88671875" style="85" bestFit="1" customWidth="1"/>
    <col min="12635" max="12635" width="10.109375" style="85" bestFit="1" customWidth="1"/>
    <col min="12636" max="12636" width="8.88671875" style="85" bestFit="1" customWidth="1"/>
    <col min="12637" max="12638" width="9.6640625" style="85" bestFit="1" customWidth="1"/>
    <col min="12639" max="12640" width="8.88671875" style="85" bestFit="1" customWidth="1"/>
    <col min="12641" max="12641" width="9" style="85" bestFit="1" customWidth="1"/>
    <col min="12642" max="12647" width="8.88671875" style="85" bestFit="1" customWidth="1"/>
    <col min="12648" max="12648" width="10.109375" style="85" bestFit="1" customWidth="1"/>
    <col min="12649" max="12649" width="8.88671875" style="85" bestFit="1" customWidth="1"/>
    <col min="12650" max="12651" width="9.6640625" style="85" bestFit="1" customWidth="1"/>
    <col min="12652" max="12652" width="8.88671875" style="85" bestFit="1" customWidth="1"/>
    <col min="12653" max="12653" width="12.44140625" style="85" bestFit="1" customWidth="1"/>
    <col min="12654" max="12800" width="9.109375" style="85"/>
    <col min="12801" max="12801" width="2.6640625" style="85" customWidth="1"/>
    <col min="12802" max="12802" width="1.109375" style="85" customWidth="1"/>
    <col min="12803" max="12803" width="20.109375" style="85" customWidth="1"/>
    <col min="12804" max="12804" width="10.5546875" style="85" customWidth="1"/>
    <col min="12805" max="12805" width="5.33203125" style="85" customWidth="1"/>
    <col min="12806" max="12806" width="19.109375" style="85" customWidth="1"/>
    <col min="12807" max="12807" width="29.6640625" style="85" customWidth="1"/>
    <col min="12808" max="12808" width="19.44140625" style="85" customWidth="1"/>
    <col min="12809" max="12809" width="27.6640625" style="85" customWidth="1"/>
    <col min="12810" max="12811" width="10.109375" style="85" customWidth="1"/>
    <col min="12812" max="12812" width="16.5546875" style="85" customWidth="1"/>
    <col min="12813" max="12813" width="17.109375" style="85" customWidth="1"/>
    <col min="12814" max="12818" width="14.6640625" style="85" customWidth="1"/>
    <col min="12819" max="12819" width="10.109375" style="85" customWidth="1"/>
    <col min="12820" max="12820" width="12.33203125" style="85" customWidth="1"/>
    <col min="12821" max="12822" width="13.6640625" style="85" customWidth="1"/>
    <col min="12823" max="12824" width="10.109375" style="85" customWidth="1"/>
    <col min="12825" max="12825" width="12.44140625" style="85" customWidth="1"/>
    <col min="12826" max="12826" width="10.109375" style="85" customWidth="1"/>
    <col min="12827" max="12827" width="8.88671875" style="85" customWidth="1"/>
    <col min="12828" max="12829" width="9.6640625" style="85" customWidth="1"/>
    <col min="12830" max="12830" width="8.88671875" style="85" customWidth="1"/>
    <col min="12831" max="12832" width="10.109375" style="85" customWidth="1"/>
    <col min="12833" max="12843" width="10.109375" style="85" bestFit="1" customWidth="1"/>
    <col min="12844" max="12844" width="8.88671875" style="85" bestFit="1" customWidth="1"/>
    <col min="12845" max="12845" width="9" style="85" bestFit="1" customWidth="1"/>
    <col min="12846" max="12851" width="8.88671875" style="85" bestFit="1" customWidth="1"/>
    <col min="12852" max="12852" width="10.109375" style="85" bestFit="1" customWidth="1"/>
    <col min="12853" max="12853" width="8.88671875" style="85" bestFit="1" customWidth="1"/>
    <col min="12854" max="12855" width="9.6640625" style="85" bestFit="1" customWidth="1"/>
    <col min="12856" max="12857" width="8.88671875" style="85" bestFit="1" customWidth="1"/>
    <col min="12858" max="12858" width="9" style="85" bestFit="1" customWidth="1"/>
    <col min="12859" max="12864" width="8.88671875" style="85" bestFit="1" customWidth="1"/>
    <col min="12865" max="12865" width="10.109375" style="85" bestFit="1" customWidth="1"/>
    <col min="12866" max="12866" width="8.88671875" style="85" bestFit="1" customWidth="1"/>
    <col min="12867" max="12868" width="9.6640625" style="85" bestFit="1" customWidth="1"/>
    <col min="12869" max="12870" width="8.88671875" style="85" bestFit="1" customWidth="1"/>
    <col min="12871" max="12871" width="9" style="85" bestFit="1" customWidth="1"/>
    <col min="12872" max="12877" width="8.88671875" style="85" bestFit="1" customWidth="1"/>
    <col min="12878" max="12878" width="10.109375" style="85" bestFit="1" customWidth="1"/>
    <col min="12879" max="12879" width="8.88671875" style="85" bestFit="1" customWidth="1"/>
    <col min="12880" max="12881" width="9.6640625" style="85" bestFit="1" customWidth="1"/>
    <col min="12882" max="12883" width="8.88671875" style="85" bestFit="1" customWidth="1"/>
    <col min="12884" max="12884" width="9" style="85" bestFit="1" customWidth="1"/>
    <col min="12885" max="12890" width="8.88671875" style="85" bestFit="1" customWidth="1"/>
    <col min="12891" max="12891" width="10.109375" style="85" bestFit="1" customWidth="1"/>
    <col min="12892" max="12892" width="8.88671875" style="85" bestFit="1" customWidth="1"/>
    <col min="12893" max="12894" width="9.6640625" style="85" bestFit="1" customWidth="1"/>
    <col min="12895" max="12896" width="8.88671875" style="85" bestFit="1" customWidth="1"/>
    <col min="12897" max="12897" width="9" style="85" bestFit="1" customWidth="1"/>
    <col min="12898" max="12903" width="8.88671875" style="85" bestFit="1" customWidth="1"/>
    <col min="12904" max="12904" width="10.109375" style="85" bestFit="1" customWidth="1"/>
    <col min="12905" max="12905" width="8.88671875" style="85" bestFit="1" customWidth="1"/>
    <col min="12906" max="12907" width="9.6640625" style="85" bestFit="1" customWidth="1"/>
    <col min="12908" max="12908" width="8.88671875" style="85" bestFit="1" customWidth="1"/>
    <col min="12909" max="12909" width="12.44140625" style="85" bestFit="1" customWidth="1"/>
    <col min="12910" max="13056" width="9.109375" style="85"/>
    <col min="13057" max="13057" width="2.6640625" style="85" customWidth="1"/>
    <col min="13058" max="13058" width="1.109375" style="85" customWidth="1"/>
    <col min="13059" max="13059" width="20.109375" style="85" customWidth="1"/>
    <col min="13060" max="13060" width="10.5546875" style="85" customWidth="1"/>
    <col min="13061" max="13061" width="5.33203125" style="85" customWidth="1"/>
    <col min="13062" max="13062" width="19.109375" style="85" customWidth="1"/>
    <col min="13063" max="13063" width="29.6640625" style="85" customWidth="1"/>
    <col min="13064" max="13064" width="19.44140625" style="85" customWidth="1"/>
    <col min="13065" max="13065" width="27.6640625" style="85" customWidth="1"/>
    <col min="13066" max="13067" width="10.109375" style="85" customWidth="1"/>
    <col min="13068" max="13068" width="16.5546875" style="85" customWidth="1"/>
    <col min="13069" max="13069" width="17.109375" style="85" customWidth="1"/>
    <col min="13070" max="13074" width="14.6640625" style="85" customWidth="1"/>
    <col min="13075" max="13075" width="10.109375" style="85" customWidth="1"/>
    <col min="13076" max="13076" width="12.33203125" style="85" customWidth="1"/>
    <col min="13077" max="13078" width="13.6640625" style="85" customWidth="1"/>
    <col min="13079" max="13080" width="10.109375" style="85" customWidth="1"/>
    <col min="13081" max="13081" width="12.44140625" style="85" customWidth="1"/>
    <col min="13082" max="13082" width="10.109375" style="85" customWidth="1"/>
    <col min="13083" max="13083" width="8.88671875" style="85" customWidth="1"/>
    <col min="13084" max="13085" width="9.6640625" style="85" customWidth="1"/>
    <col min="13086" max="13086" width="8.88671875" style="85" customWidth="1"/>
    <col min="13087" max="13088" width="10.109375" style="85" customWidth="1"/>
    <col min="13089" max="13099" width="10.109375" style="85" bestFit="1" customWidth="1"/>
    <col min="13100" max="13100" width="8.88671875" style="85" bestFit="1" customWidth="1"/>
    <col min="13101" max="13101" width="9" style="85" bestFit="1" customWidth="1"/>
    <col min="13102" max="13107" width="8.88671875" style="85" bestFit="1" customWidth="1"/>
    <col min="13108" max="13108" width="10.109375" style="85" bestFit="1" customWidth="1"/>
    <col min="13109" max="13109" width="8.88671875" style="85" bestFit="1" customWidth="1"/>
    <col min="13110" max="13111" width="9.6640625" style="85" bestFit="1" customWidth="1"/>
    <col min="13112" max="13113" width="8.88671875" style="85" bestFit="1" customWidth="1"/>
    <col min="13114" max="13114" width="9" style="85" bestFit="1" customWidth="1"/>
    <col min="13115" max="13120" width="8.88671875" style="85" bestFit="1" customWidth="1"/>
    <col min="13121" max="13121" width="10.109375" style="85" bestFit="1" customWidth="1"/>
    <col min="13122" max="13122" width="8.88671875" style="85" bestFit="1" customWidth="1"/>
    <col min="13123" max="13124" width="9.6640625" style="85" bestFit="1" customWidth="1"/>
    <col min="13125" max="13126" width="8.88671875" style="85" bestFit="1" customWidth="1"/>
    <col min="13127" max="13127" width="9" style="85" bestFit="1" customWidth="1"/>
    <col min="13128" max="13133" width="8.88671875" style="85" bestFit="1" customWidth="1"/>
    <col min="13134" max="13134" width="10.109375" style="85" bestFit="1" customWidth="1"/>
    <col min="13135" max="13135" width="8.88671875" style="85" bestFit="1" customWidth="1"/>
    <col min="13136" max="13137" width="9.6640625" style="85" bestFit="1" customWidth="1"/>
    <col min="13138" max="13139" width="8.88671875" style="85" bestFit="1" customWidth="1"/>
    <col min="13140" max="13140" width="9" style="85" bestFit="1" customWidth="1"/>
    <col min="13141" max="13146" width="8.88671875" style="85" bestFit="1" customWidth="1"/>
    <col min="13147" max="13147" width="10.109375" style="85" bestFit="1" customWidth="1"/>
    <col min="13148" max="13148" width="8.88671875" style="85" bestFit="1" customWidth="1"/>
    <col min="13149" max="13150" width="9.6640625" style="85" bestFit="1" customWidth="1"/>
    <col min="13151" max="13152" width="8.88671875" style="85" bestFit="1" customWidth="1"/>
    <col min="13153" max="13153" width="9" style="85" bestFit="1" customWidth="1"/>
    <col min="13154" max="13159" width="8.88671875" style="85" bestFit="1" customWidth="1"/>
    <col min="13160" max="13160" width="10.109375" style="85" bestFit="1" customWidth="1"/>
    <col min="13161" max="13161" width="8.88671875" style="85" bestFit="1" customWidth="1"/>
    <col min="13162" max="13163" width="9.6640625" style="85" bestFit="1" customWidth="1"/>
    <col min="13164" max="13164" width="8.88671875" style="85" bestFit="1" customWidth="1"/>
    <col min="13165" max="13165" width="12.44140625" style="85" bestFit="1" customWidth="1"/>
    <col min="13166" max="13312" width="9.109375" style="85"/>
    <col min="13313" max="13313" width="2.6640625" style="85" customWidth="1"/>
    <col min="13314" max="13314" width="1.109375" style="85" customWidth="1"/>
    <col min="13315" max="13315" width="20.109375" style="85" customWidth="1"/>
    <col min="13316" max="13316" width="10.5546875" style="85" customWidth="1"/>
    <col min="13317" max="13317" width="5.33203125" style="85" customWidth="1"/>
    <col min="13318" max="13318" width="19.109375" style="85" customWidth="1"/>
    <col min="13319" max="13319" width="29.6640625" style="85" customWidth="1"/>
    <col min="13320" max="13320" width="19.44140625" style="85" customWidth="1"/>
    <col min="13321" max="13321" width="27.6640625" style="85" customWidth="1"/>
    <col min="13322" max="13323" width="10.109375" style="85" customWidth="1"/>
    <col min="13324" max="13324" width="16.5546875" style="85" customWidth="1"/>
    <col min="13325" max="13325" width="17.109375" style="85" customWidth="1"/>
    <col min="13326" max="13330" width="14.6640625" style="85" customWidth="1"/>
    <col min="13331" max="13331" width="10.109375" style="85" customWidth="1"/>
    <col min="13332" max="13332" width="12.33203125" style="85" customWidth="1"/>
    <col min="13333" max="13334" width="13.6640625" style="85" customWidth="1"/>
    <col min="13335" max="13336" width="10.109375" style="85" customWidth="1"/>
    <col min="13337" max="13337" width="12.44140625" style="85" customWidth="1"/>
    <col min="13338" max="13338" width="10.109375" style="85" customWidth="1"/>
    <col min="13339" max="13339" width="8.88671875" style="85" customWidth="1"/>
    <col min="13340" max="13341" width="9.6640625" style="85" customWidth="1"/>
    <col min="13342" max="13342" width="8.88671875" style="85" customWidth="1"/>
    <col min="13343" max="13344" width="10.109375" style="85" customWidth="1"/>
    <col min="13345" max="13355" width="10.109375" style="85" bestFit="1" customWidth="1"/>
    <col min="13356" max="13356" width="8.88671875" style="85" bestFit="1" customWidth="1"/>
    <col min="13357" max="13357" width="9" style="85" bestFit="1" customWidth="1"/>
    <col min="13358" max="13363" width="8.88671875" style="85" bestFit="1" customWidth="1"/>
    <col min="13364" max="13364" width="10.109375" style="85" bestFit="1" customWidth="1"/>
    <col min="13365" max="13365" width="8.88671875" style="85" bestFit="1" customWidth="1"/>
    <col min="13366" max="13367" width="9.6640625" style="85" bestFit="1" customWidth="1"/>
    <col min="13368" max="13369" width="8.88671875" style="85" bestFit="1" customWidth="1"/>
    <col min="13370" max="13370" width="9" style="85" bestFit="1" customWidth="1"/>
    <col min="13371" max="13376" width="8.88671875" style="85" bestFit="1" customWidth="1"/>
    <col min="13377" max="13377" width="10.109375" style="85" bestFit="1" customWidth="1"/>
    <col min="13378" max="13378" width="8.88671875" style="85" bestFit="1" customWidth="1"/>
    <col min="13379" max="13380" width="9.6640625" style="85" bestFit="1" customWidth="1"/>
    <col min="13381" max="13382" width="8.88671875" style="85" bestFit="1" customWidth="1"/>
    <col min="13383" max="13383" width="9" style="85" bestFit="1" customWidth="1"/>
    <col min="13384" max="13389" width="8.88671875" style="85" bestFit="1" customWidth="1"/>
    <col min="13390" max="13390" width="10.109375" style="85" bestFit="1" customWidth="1"/>
    <col min="13391" max="13391" width="8.88671875" style="85" bestFit="1" customWidth="1"/>
    <col min="13392" max="13393" width="9.6640625" style="85" bestFit="1" customWidth="1"/>
    <col min="13394" max="13395" width="8.88671875" style="85" bestFit="1" customWidth="1"/>
    <col min="13396" max="13396" width="9" style="85" bestFit="1" customWidth="1"/>
    <col min="13397" max="13402" width="8.88671875" style="85" bestFit="1" customWidth="1"/>
    <col min="13403" max="13403" width="10.109375" style="85" bestFit="1" customWidth="1"/>
    <col min="13404" max="13404" width="8.88671875" style="85" bestFit="1" customWidth="1"/>
    <col min="13405" max="13406" width="9.6640625" style="85" bestFit="1" customWidth="1"/>
    <col min="13407" max="13408" width="8.88671875" style="85" bestFit="1" customWidth="1"/>
    <col min="13409" max="13409" width="9" style="85" bestFit="1" customWidth="1"/>
    <col min="13410" max="13415" width="8.88671875" style="85" bestFit="1" customWidth="1"/>
    <col min="13416" max="13416" width="10.109375" style="85" bestFit="1" customWidth="1"/>
    <col min="13417" max="13417" width="8.88671875" style="85" bestFit="1" customWidth="1"/>
    <col min="13418" max="13419" width="9.6640625" style="85" bestFit="1" customWidth="1"/>
    <col min="13420" max="13420" width="8.88671875" style="85" bestFit="1" customWidth="1"/>
    <col min="13421" max="13421" width="12.44140625" style="85" bestFit="1" customWidth="1"/>
    <col min="13422" max="13568" width="9.109375" style="85"/>
    <col min="13569" max="13569" width="2.6640625" style="85" customWidth="1"/>
    <col min="13570" max="13570" width="1.109375" style="85" customWidth="1"/>
    <col min="13571" max="13571" width="20.109375" style="85" customWidth="1"/>
    <col min="13572" max="13572" width="10.5546875" style="85" customWidth="1"/>
    <col min="13573" max="13573" width="5.33203125" style="85" customWidth="1"/>
    <col min="13574" max="13574" width="19.109375" style="85" customWidth="1"/>
    <col min="13575" max="13575" width="29.6640625" style="85" customWidth="1"/>
    <col min="13576" max="13576" width="19.44140625" style="85" customWidth="1"/>
    <col min="13577" max="13577" width="27.6640625" style="85" customWidth="1"/>
    <col min="13578" max="13579" width="10.109375" style="85" customWidth="1"/>
    <col min="13580" max="13580" width="16.5546875" style="85" customWidth="1"/>
    <col min="13581" max="13581" width="17.109375" style="85" customWidth="1"/>
    <col min="13582" max="13586" width="14.6640625" style="85" customWidth="1"/>
    <col min="13587" max="13587" width="10.109375" style="85" customWidth="1"/>
    <col min="13588" max="13588" width="12.33203125" style="85" customWidth="1"/>
    <col min="13589" max="13590" width="13.6640625" style="85" customWidth="1"/>
    <col min="13591" max="13592" width="10.109375" style="85" customWidth="1"/>
    <col min="13593" max="13593" width="12.44140625" style="85" customWidth="1"/>
    <col min="13594" max="13594" width="10.109375" style="85" customWidth="1"/>
    <col min="13595" max="13595" width="8.88671875" style="85" customWidth="1"/>
    <col min="13596" max="13597" width="9.6640625" style="85" customWidth="1"/>
    <col min="13598" max="13598" width="8.88671875" style="85" customWidth="1"/>
    <col min="13599" max="13600" width="10.109375" style="85" customWidth="1"/>
    <col min="13601" max="13611" width="10.109375" style="85" bestFit="1" customWidth="1"/>
    <col min="13612" max="13612" width="8.88671875" style="85" bestFit="1" customWidth="1"/>
    <col min="13613" max="13613" width="9" style="85" bestFit="1" customWidth="1"/>
    <col min="13614" max="13619" width="8.88671875" style="85" bestFit="1" customWidth="1"/>
    <col min="13620" max="13620" width="10.109375" style="85" bestFit="1" customWidth="1"/>
    <col min="13621" max="13621" width="8.88671875" style="85" bestFit="1" customWidth="1"/>
    <col min="13622" max="13623" width="9.6640625" style="85" bestFit="1" customWidth="1"/>
    <col min="13624" max="13625" width="8.88671875" style="85" bestFit="1" customWidth="1"/>
    <col min="13626" max="13626" width="9" style="85" bestFit="1" customWidth="1"/>
    <col min="13627" max="13632" width="8.88671875" style="85" bestFit="1" customWidth="1"/>
    <col min="13633" max="13633" width="10.109375" style="85" bestFit="1" customWidth="1"/>
    <col min="13634" max="13634" width="8.88671875" style="85" bestFit="1" customWidth="1"/>
    <col min="13635" max="13636" width="9.6640625" style="85" bestFit="1" customWidth="1"/>
    <col min="13637" max="13638" width="8.88671875" style="85" bestFit="1" customWidth="1"/>
    <col min="13639" max="13639" width="9" style="85" bestFit="1" customWidth="1"/>
    <col min="13640" max="13645" width="8.88671875" style="85" bestFit="1" customWidth="1"/>
    <col min="13646" max="13646" width="10.109375" style="85" bestFit="1" customWidth="1"/>
    <col min="13647" max="13647" width="8.88671875" style="85" bestFit="1" customWidth="1"/>
    <col min="13648" max="13649" width="9.6640625" style="85" bestFit="1" customWidth="1"/>
    <col min="13650" max="13651" width="8.88671875" style="85" bestFit="1" customWidth="1"/>
    <col min="13652" max="13652" width="9" style="85" bestFit="1" customWidth="1"/>
    <col min="13653" max="13658" width="8.88671875" style="85" bestFit="1" customWidth="1"/>
    <col min="13659" max="13659" width="10.109375" style="85" bestFit="1" customWidth="1"/>
    <col min="13660" max="13660" width="8.88671875" style="85" bestFit="1" customWidth="1"/>
    <col min="13661" max="13662" width="9.6640625" style="85" bestFit="1" customWidth="1"/>
    <col min="13663" max="13664" width="8.88671875" style="85" bestFit="1" customWidth="1"/>
    <col min="13665" max="13665" width="9" style="85" bestFit="1" customWidth="1"/>
    <col min="13666" max="13671" width="8.88671875" style="85" bestFit="1" customWidth="1"/>
    <col min="13672" max="13672" width="10.109375" style="85" bestFit="1" customWidth="1"/>
    <col min="13673" max="13673" width="8.88671875" style="85" bestFit="1" customWidth="1"/>
    <col min="13674" max="13675" width="9.6640625" style="85" bestFit="1" customWidth="1"/>
    <col min="13676" max="13676" width="8.88671875" style="85" bestFit="1" customWidth="1"/>
    <col min="13677" max="13677" width="12.44140625" style="85" bestFit="1" customWidth="1"/>
    <col min="13678" max="13824" width="9.109375" style="85"/>
    <col min="13825" max="13825" width="2.6640625" style="85" customWidth="1"/>
    <col min="13826" max="13826" width="1.109375" style="85" customWidth="1"/>
    <col min="13827" max="13827" width="20.109375" style="85" customWidth="1"/>
    <col min="13828" max="13828" width="10.5546875" style="85" customWidth="1"/>
    <col min="13829" max="13829" width="5.33203125" style="85" customWidth="1"/>
    <col min="13830" max="13830" width="19.109375" style="85" customWidth="1"/>
    <col min="13831" max="13831" width="29.6640625" style="85" customWidth="1"/>
    <col min="13832" max="13832" width="19.44140625" style="85" customWidth="1"/>
    <col min="13833" max="13833" width="27.6640625" style="85" customWidth="1"/>
    <col min="13834" max="13835" width="10.109375" style="85" customWidth="1"/>
    <col min="13836" max="13836" width="16.5546875" style="85" customWidth="1"/>
    <col min="13837" max="13837" width="17.109375" style="85" customWidth="1"/>
    <col min="13838" max="13842" width="14.6640625" style="85" customWidth="1"/>
    <col min="13843" max="13843" width="10.109375" style="85" customWidth="1"/>
    <col min="13844" max="13844" width="12.33203125" style="85" customWidth="1"/>
    <col min="13845" max="13846" width="13.6640625" style="85" customWidth="1"/>
    <col min="13847" max="13848" width="10.109375" style="85" customWidth="1"/>
    <col min="13849" max="13849" width="12.44140625" style="85" customWidth="1"/>
    <col min="13850" max="13850" width="10.109375" style="85" customWidth="1"/>
    <col min="13851" max="13851" width="8.88671875" style="85" customWidth="1"/>
    <col min="13852" max="13853" width="9.6640625" style="85" customWidth="1"/>
    <col min="13854" max="13854" width="8.88671875" style="85" customWidth="1"/>
    <col min="13855" max="13856" width="10.109375" style="85" customWidth="1"/>
    <col min="13857" max="13867" width="10.109375" style="85" bestFit="1" customWidth="1"/>
    <col min="13868" max="13868" width="8.88671875" style="85" bestFit="1" customWidth="1"/>
    <col min="13869" max="13869" width="9" style="85" bestFit="1" customWidth="1"/>
    <col min="13870" max="13875" width="8.88671875" style="85" bestFit="1" customWidth="1"/>
    <col min="13876" max="13876" width="10.109375" style="85" bestFit="1" customWidth="1"/>
    <col min="13877" max="13877" width="8.88671875" style="85" bestFit="1" customWidth="1"/>
    <col min="13878" max="13879" width="9.6640625" style="85" bestFit="1" customWidth="1"/>
    <col min="13880" max="13881" width="8.88671875" style="85" bestFit="1" customWidth="1"/>
    <col min="13882" max="13882" width="9" style="85" bestFit="1" customWidth="1"/>
    <col min="13883" max="13888" width="8.88671875" style="85" bestFit="1" customWidth="1"/>
    <col min="13889" max="13889" width="10.109375" style="85" bestFit="1" customWidth="1"/>
    <col min="13890" max="13890" width="8.88671875" style="85" bestFit="1" customWidth="1"/>
    <col min="13891" max="13892" width="9.6640625" style="85" bestFit="1" customWidth="1"/>
    <col min="13893" max="13894" width="8.88671875" style="85" bestFit="1" customWidth="1"/>
    <col min="13895" max="13895" width="9" style="85" bestFit="1" customWidth="1"/>
    <col min="13896" max="13901" width="8.88671875" style="85" bestFit="1" customWidth="1"/>
    <col min="13902" max="13902" width="10.109375" style="85" bestFit="1" customWidth="1"/>
    <col min="13903" max="13903" width="8.88671875" style="85" bestFit="1" customWidth="1"/>
    <col min="13904" max="13905" width="9.6640625" style="85" bestFit="1" customWidth="1"/>
    <col min="13906" max="13907" width="8.88671875" style="85" bestFit="1" customWidth="1"/>
    <col min="13908" max="13908" width="9" style="85" bestFit="1" customWidth="1"/>
    <col min="13909" max="13914" width="8.88671875" style="85" bestFit="1" customWidth="1"/>
    <col min="13915" max="13915" width="10.109375" style="85" bestFit="1" customWidth="1"/>
    <col min="13916" max="13916" width="8.88671875" style="85" bestFit="1" customWidth="1"/>
    <col min="13917" max="13918" width="9.6640625" style="85" bestFit="1" customWidth="1"/>
    <col min="13919" max="13920" width="8.88671875" style="85" bestFit="1" customWidth="1"/>
    <col min="13921" max="13921" width="9" style="85" bestFit="1" customWidth="1"/>
    <col min="13922" max="13927" width="8.88671875" style="85" bestFit="1" customWidth="1"/>
    <col min="13928" max="13928" width="10.109375" style="85" bestFit="1" customWidth="1"/>
    <col min="13929" max="13929" width="8.88671875" style="85" bestFit="1" customWidth="1"/>
    <col min="13930" max="13931" width="9.6640625" style="85" bestFit="1" customWidth="1"/>
    <col min="13932" max="13932" width="8.88671875" style="85" bestFit="1" customWidth="1"/>
    <col min="13933" max="13933" width="12.44140625" style="85" bestFit="1" customWidth="1"/>
    <col min="13934" max="14080" width="9.109375" style="85"/>
    <col min="14081" max="14081" width="2.6640625" style="85" customWidth="1"/>
    <col min="14082" max="14082" width="1.109375" style="85" customWidth="1"/>
    <col min="14083" max="14083" width="20.109375" style="85" customWidth="1"/>
    <col min="14084" max="14084" width="10.5546875" style="85" customWidth="1"/>
    <col min="14085" max="14085" width="5.33203125" style="85" customWidth="1"/>
    <col min="14086" max="14086" width="19.109375" style="85" customWidth="1"/>
    <col min="14087" max="14087" width="29.6640625" style="85" customWidth="1"/>
    <col min="14088" max="14088" width="19.44140625" style="85" customWidth="1"/>
    <col min="14089" max="14089" width="27.6640625" style="85" customWidth="1"/>
    <col min="14090" max="14091" width="10.109375" style="85" customWidth="1"/>
    <col min="14092" max="14092" width="16.5546875" style="85" customWidth="1"/>
    <col min="14093" max="14093" width="17.109375" style="85" customWidth="1"/>
    <col min="14094" max="14098" width="14.6640625" style="85" customWidth="1"/>
    <col min="14099" max="14099" width="10.109375" style="85" customWidth="1"/>
    <col min="14100" max="14100" width="12.33203125" style="85" customWidth="1"/>
    <col min="14101" max="14102" width="13.6640625" style="85" customWidth="1"/>
    <col min="14103" max="14104" width="10.109375" style="85" customWidth="1"/>
    <col min="14105" max="14105" width="12.44140625" style="85" customWidth="1"/>
    <col min="14106" max="14106" width="10.109375" style="85" customWidth="1"/>
    <col min="14107" max="14107" width="8.88671875" style="85" customWidth="1"/>
    <col min="14108" max="14109" width="9.6640625" style="85" customWidth="1"/>
    <col min="14110" max="14110" width="8.88671875" style="85" customWidth="1"/>
    <col min="14111" max="14112" width="10.109375" style="85" customWidth="1"/>
    <col min="14113" max="14123" width="10.109375" style="85" bestFit="1" customWidth="1"/>
    <col min="14124" max="14124" width="8.88671875" style="85" bestFit="1" customWidth="1"/>
    <col min="14125" max="14125" width="9" style="85" bestFit="1" customWidth="1"/>
    <col min="14126" max="14131" width="8.88671875" style="85" bestFit="1" customWidth="1"/>
    <col min="14132" max="14132" width="10.109375" style="85" bestFit="1" customWidth="1"/>
    <col min="14133" max="14133" width="8.88671875" style="85" bestFit="1" customWidth="1"/>
    <col min="14134" max="14135" width="9.6640625" style="85" bestFit="1" customWidth="1"/>
    <col min="14136" max="14137" width="8.88671875" style="85" bestFit="1" customWidth="1"/>
    <col min="14138" max="14138" width="9" style="85" bestFit="1" customWidth="1"/>
    <col min="14139" max="14144" width="8.88671875" style="85" bestFit="1" customWidth="1"/>
    <col min="14145" max="14145" width="10.109375" style="85" bestFit="1" customWidth="1"/>
    <col min="14146" max="14146" width="8.88671875" style="85" bestFit="1" customWidth="1"/>
    <col min="14147" max="14148" width="9.6640625" style="85" bestFit="1" customWidth="1"/>
    <col min="14149" max="14150" width="8.88671875" style="85" bestFit="1" customWidth="1"/>
    <col min="14151" max="14151" width="9" style="85" bestFit="1" customWidth="1"/>
    <col min="14152" max="14157" width="8.88671875" style="85" bestFit="1" customWidth="1"/>
    <col min="14158" max="14158" width="10.109375" style="85" bestFit="1" customWidth="1"/>
    <col min="14159" max="14159" width="8.88671875" style="85" bestFit="1" customWidth="1"/>
    <col min="14160" max="14161" width="9.6640625" style="85" bestFit="1" customWidth="1"/>
    <col min="14162" max="14163" width="8.88671875" style="85" bestFit="1" customWidth="1"/>
    <col min="14164" max="14164" width="9" style="85" bestFit="1" customWidth="1"/>
    <col min="14165" max="14170" width="8.88671875" style="85" bestFit="1" customWidth="1"/>
    <col min="14171" max="14171" width="10.109375" style="85" bestFit="1" customWidth="1"/>
    <col min="14172" max="14172" width="8.88671875" style="85" bestFit="1" customWidth="1"/>
    <col min="14173" max="14174" width="9.6640625" style="85" bestFit="1" customWidth="1"/>
    <col min="14175" max="14176" width="8.88671875" style="85" bestFit="1" customWidth="1"/>
    <col min="14177" max="14177" width="9" style="85" bestFit="1" customWidth="1"/>
    <col min="14178" max="14183" width="8.88671875" style="85" bestFit="1" customWidth="1"/>
    <col min="14184" max="14184" width="10.109375" style="85" bestFit="1" customWidth="1"/>
    <col min="14185" max="14185" width="8.88671875" style="85" bestFit="1" customWidth="1"/>
    <col min="14186" max="14187" width="9.6640625" style="85" bestFit="1" customWidth="1"/>
    <col min="14188" max="14188" width="8.88671875" style="85" bestFit="1" customWidth="1"/>
    <col min="14189" max="14189" width="12.44140625" style="85" bestFit="1" customWidth="1"/>
    <col min="14190" max="14336" width="9.109375" style="85"/>
    <col min="14337" max="14337" width="2.6640625" style="85" customWidth="1"/>
    <col min="14338" max="14338" width="1.109375" style="85" customWidth="1"/>
    <col min="14339" max="14339" width="20.109375" style="85" customWidth="1"/>
    <col min="14340" max="14340" width="10.5546875" style="85" customWidth="1"/>
    <col min="14341" max="14341" width="5.33203125" style="85" customWidth="1"/>
    <col min="14342" max="14342" width="19.109375" style="85" customWidth="1"/>
    <col min="14343" max="14343" width="29.6640625" style="85" customWidth="1"/>
    <col min="14344" max="14344" width="19.44140625" style="85" customWidth="1"/>
    <col min="14345" max="14345" width="27.6640625" style="85" customWidth="1"/>
    <col min="14346" max="14347" width="10.109375" style="85" customWidth="1"/>
    <col min="14348" max="14348" width="16.5546875" style="85" customWidth="1"/>
    <col min="14349" max="14349" width="17.109375" style="85" customWidth="1"/>
    <col min="14350" max="14354" width="14.6640625" style="85" customWidth="1"/>
    <col min="14355" max="14355" width="10.109375" style="85" customWidth="1"/>
    <col min="14356" max="14356" width="12.33203125" style="85" customWidth="1"/>
    <col min="14357" max="14358" width="13.6640625" style="85" customWidth="1"/>
    <col min="14359" max="14360" width="10.109375" style="85" customWidth="1"/>
    <col min="14361" max="14361" width="12.44140625" style="85" customWidth="1"/>
    <col min="14362" max="14362" width="10.109375" style="85" customWidth="1"/>
    <col min="14363" max="14363" width="8.88671875" style="85" customWidth="1"/>
    <col min="14364" max="14365" width="9.6640625" style="85" customWidth="1"/>
    <col min="14366" max="14366" width="8.88671875" style="85" customWidth="1"/>
    <col min="14367" max="14368" width="10.109375" style="85" customWidth="1"/>
    <col min="14369" max="14379" width="10.109375" style="85" bestFit="1" customWidth="1"/>
    <col min="14380" max="14380" width="8.88671875" style="85" bestFit="1" customWidth="1"/>
    <col min="14381" max="14381" width="9" style="85" bestFit="1" customWidth="1"/>
    <col min="14382" max="14387" width="8.88671875" style="85" bestFit="1" customWidth="1"/>
    <col min="14388" max="14388" width="10.109375" style="85" bestFit="1" customWidth="1"/>
    <col min="14389" max="14389" width="8.88671875" style="85" bestFit="1" customWidth="1"/>
    <col min="14390" max="14391" width="9.6640625" style="85" bestFit="1" customWidth="1"/>
    <col min="14392" max="14393" width="8.88671875" style="85" bestFit="1" customWidth="1"/>
    <col min="14394" max="14394" width="9" style="85" bestFit="1" customWidth="1"/>
    <col min="14395" max="14400" width="8.88671875" style="85" bestFit="1" customWidth="1"/>
    <col min="14401" max="14401" width="10.109375" style="85" bestFit="1" customWidth="1"/>
    <col min="14402" max="14402" width="8.88671875" style="85" bestFit="1" customWidth="1"/>
    <col min="14403" max="14404" width="9.6640625" style="85" bestFit="1" customWidth="1"/>
    <col min="14405" max="14406" width="8.88671875" style="85" bestFit="1" customWidth="1"/>
    <col min="14407" max="14407" width="9" style="85" bestFit="1" customWidth="1"/>
    <col min="14408" max="14413" width="8.88671875" style="85" bestFit="1" customWidth="1"/>
    <col min="14414" max="14414" width="10.109375" style="85" bestFit="1" customWidth="1"/>
    <col min="14415" max="14415" width="8.88671875" style="85" bestFit="1" customWidth="1"/>
    <col min="14416" max="14417" width="9.6640625" style="85" bestFit="1" customWidth="1"/>
    <col min="14418" max="14419" width="8.88671875" style="85" bestFit="1" customWidth="1"/>
    <col min="14420" max="14420" width="9" style="85" bestFit="1" customWidth="1"/>
    <col min="14421" max="14426" width="8.88671875" style="85" bestFit="1" customWidth="1"/>
    <col min="14427" max="14427" width="10.109375" style="85" bestFit="1" customWidth="1"/>
    <col min="14428" max="14428" width="8.88671875" style="85" bestFit="1" customWidth="1"/>
    <col min="14429" max="14430" width="9.6640625" style="85" bestFit="1" customWidth="1"/>
    <col min="14431" max="14432" width="8.88671875" style="85" bestFit="1" customWidth="1"/>
    <col min="14433" max="14433" width="9" style="85" bestFit="1" customWidth="1"/>
    <col min="14434" max="14439" width="8.88671875" style="85" bestFit="1" customWidth="1"/>
    <col min="14440" max="14440" width="10.109375" style="85" bestFit="1" customWidth="1"/>
    <col min="14441" max="14441" width="8.88671875" style="85" bestFit="1" customWidth="1"/>
    <col min="14442" max="14443" width="9.6640625" style="85" bestFit="1" customWidth="1"/>
    <col min="14444" max="14444" width="8.88671875" style="85" bestFit="1" customWidth="1"/>
    <col min="14445" max="14445" width="12.44140625" style="85" bestFit="1" customWidth="1"/>
    <col min="14446" max="14592" width="9.109375" style="85"/>
    <col min="14593" max="14593" width="2.6640625" style="85" customWidth="1"/>
    <col min="14594" max="14594" width="1.109375" style="85" customWidth="1"/>
    <col min="14595" max="14595" width="20.109375" style="85" customWidth="1"/>
    <col min="14596" max="14596" width="10.5546875" style="85" customWidth="1"/>
    <col min="14597" max="14597" width="5.33203125" style="85" customWidth="1"/>
    <col min="14598" max="14598" width="19.109375" style="85" customWidth="1"/>
    <col min="14599" max="14599" width="29.6640625" style="85" customWidth="1"/>
    <col min="14600" max="14600" width="19.44140625" style="85" customWidth="1"/>
    <col min="14601" max="14601" width="27.6640625" style="85" customWidth="1"/>
    <col min="14602" max="14603" width="10.109375" style="85" customWidth="1"/>
    <col min="14604" max="14604" width="16.5546875" style="85" customWidth="1"/>
    <col min="14605" max="14605" width="17.109375" style="85" customWidth="1"/>
    <col min="14606" max="14610" width="14.6640625" style="85" customWidth="1"/>
    <col min="14611" max="14611" width="10.109375" style="85" customWidth="1"/>
    <col min="14612" max="14612" width="12.33203125" style="85" customWidth="1"/>
    <col min="14613" max="14614" width="13.6640625" style="85" customWidth="1"/>
    <col min="14615" max="14616" width="10.109375" style="85" customWidth="1"/>
    <col min="14617" max="14617" width="12.44140625" style="85" customWidth="1"/>
    <col min="14618" max="14618" width="10.109375" style="85" customWidth="1"/>
    <col min="14619" max="14619" width="8.88671875" style="85" customWidth="1"/>
    <col min="14620" max="14621" width="9.6640625" style="85" customWidth="1"/>
    <col min="14622" max="14622" width="8.88671875" style="85" customWidth="1"/>
    <col min="14623" max="14624" width="10.109375" style="85" customWidth="1"/>
    <col min="14625" max="14635" width="10.109375" style="85" bestFit="1" customWidth="1"/>
    <col min="14636" max="14636" width="8.88671875" style="85" bestFit="1" customWidth="1"/>
    <col min="14637" max="14637" width="9" style="85" bestFit="1" customWidth="1"/>
    <col min="14638" max="14643" width="8.88671875" style="85" bestFit="1" customWidth="1"/>
    <col min="14644" max="14644" width="10.109375" style="85" bestFit="1" customWidth="1"/>
    <col min="14645" max="14645" width="8.88671875" style="85" bestFit="1" customWidth="1"/>
    <col min="14646" max="14647" width="9.6640625" style="85" bestFit="1" customWidth="1"/>
    <col min="14648" max="14649" width="8.88671875" style="85" bestFit="1" customWidth="1"/>
    <col min="14650" max="14650" width="9" style="85" bestFit="1" customWidth="1"/>
    <col min="14651" max="14656" width="8.88671875" style="85" bestFit="1" customWidth="1"/>
    <col min="14657" max="14657" width="10.109375" style="85" bestFit="1" customWidth="1"/>
    <col min="14658" max="14658" width="8.88671875" style="85" bestFit="1" customWidth="1"/>
    <col min="14659" max="14660" width="9.6640625" style="85" bestFit="1" customWidth="1"/>
    <col min="14661" max="14662" width="8.88671875" style="85" bestFit="1" customWidth="1"/>
    <col min="14663" max="14663" width="9" style="85" bestFit="1" customWidth="1"/>
    <col min="14664" max="14669" width="8.88671875" style="85" bestFit="1" customWidth="1"/>
    <col min="14670" max="14670" width="10.109375" style="85" bestFit="1" customWidth="1"/>
    <col min="14671" max="14671" width="8.88671875" style="85" bestFit="1" customWidth="1"/>
    <col min="14672" max="14673" width="9.6640625" style="85" bestFit="1" customWidth="1"/>
    <col min="14674" max="14675" width="8.88671875" style="85" bestFit="1" customWidth="1"/>
    <col min="14676" max="14676" width="9" style="85" bestFit="1" customWidth="1"/>
    <col min="14677" max="14682" width="8.88671875" style="85" bestFit="1" customWidth="1"/>
    <col min="14683" max="14683" width="10.109375" style="85" bestFit="1" customWidth="1"/>
    <col min="14684" max="14684" width="8.88671875" style="85" bestFit="1" customWidth="1"/>
    <col min="14685" max="14686" width="9.6640625" style="85" bestFit="1" customWidth="1"/>
    <col min="14687" max="14688" width="8.88671875" style="85" bestFit="1" customWidth="1"/>
    <col min="14689" max="14689" width="9" style="85" bestFit="1" customWidth="1"/>
    <col min="14690" max="14695" width="8.88671875" style="85" bestFit="1" customWidth="1"/>
    <col min="14696" max="14696" width="10.109375" style="85" bestFit="1" customWidth="1"/>
    <col min="14697" max="14697" width="8.88671875" style="85" bestFit="1" customWidth="1"/>
    <col min="14698" max="14699" width="9.6640625" style="85" bestFit="1" customWidth="1"/>
    <col min="14700" max="14700" width="8.88671875" style="85" bestFit="1" customWidth="1"/>
    <col min="14701" max="14701" width="12.44140625" style="85" bestFit="1" customWidth="1"/>
    <col min="14702" max="14848" width="9.109375" style="85"/>
    <col min="14849" max="14849" width="2.6640625" style="85" customWidth="1"/>
    <col min="14850" max="14850" width="1.109375" style="85" customWidth="1"/>
    <col min="14851" max="14851" width="20.109375" style="85" customWidth="1"/>
    <col min="14852" max="14852" width="10.5546875" style="85" customWidth="1"/>
    <col min="14853" max="14853" width="5.33203125" style="85" customWidth="1"/>
    <col min="14854" max="14854" width="19.109375" style="85" customWidth="1"/>
    <col min="14855" max="14855" width="29.6640625" style="85" customWidth="1"/>
    <col min="14856" max="14856" width="19.44140625" style="85" customWidth="1"/>
    <col min="14857" max="14857" width="27.6640625" style="85" customWidth="1"/>
    <col min="14858" max="14859" width="10.109375" style="85" customWidth="1"/>
    <col min="14860" max="14860" width="16.5546875" style="85" customWidth="1"/>
    <col min="14861" max="14861" width="17.109375" style="85" customWidth="1"/>
    <col min="14862" max="14866" width="14.6640625" style="85" customWidth="1"/>
    <col min="14867" max="14867" width="10.109375" style="85" customWidth="1"/>
    <col min="14868" max="14868" width="12.33203125" style="85" customWidth="1"/>
    <col min="14869" max="14870" width="13.6640625" style="85" customWidth="1"/>
    <col min="14871" max="14872" width="10.109375" style="85" customWidth="1"/>
    <col min="14873" max="14873" width="12.44140625" style="85" customWidth="1"/>
    <col min="14874" max="14874" width="10.109375" style="85" customWidth="1"/>
    <col min="14875" max="14875" width="8.88671875" style="85" customWidth="1"/>
    <col min="14876" max="14877" width="9.6640625" style="85" customWidth="1"/>
    <col min="14878" max="14878" width="8.88671875" style="85" customWidth="1"/>
    <col min="14879" max="14880" width="10.109375" style="85" customWidth="1"/>
    <col min="14881" max="14891" width="10.109375" style="85" bestFit="1" customWidth="1"/>
    <col min="14892" max="14892" width="8.88671875" style="85" bestFit="1" customWidth="1"/>
    <col min="14893" max="14893" width="9" style="85" bestFit="1" customWidth="1"/>
    <col min="14894" max="14899" width="8.88671875" style="85" bestFit="1" customWidth="1"/>
    <col min="14900" max="14900" width="10.109375" style="85" bestFit="1" customWidth="1"/>
    <col min="14901" max="14901" width="8.88671875" style="85" bestFit="1" customWidth="1"/>
    <col min="14902" max="14903" width="9.6640625" style="85" bestFit="1" customWidth="1"/>
    <col min="14904" max="14905" width="8.88671875" style="85" bestFit="1" customWidth="1"/>
    <col min="14906" max="14906" width="9" style="85" bestFit="1" customWidth="1"/>
    <col min="14907" max="14912" width="8.88671875" style="85" bestFit="1" customWidth="1"/>
    <col min="14913" max="14913" width="10.109375" style="85" bestFit="1" customWidth="1"/>
    <col min="14914" max="14914" width="8.88671875" style="85" bestFit="1" customWidth="1"/>
    <col min="14915" max="14916" width="9.6640625" style="85" bestFit="1" customWidth="1"/>
    <col min="14917" max="14918" width="8.88671875" style="85" bestFit="1" customWidth="1"/>
    <col min="14919" max="14919" width="9" style="85" bestFit="1" customWidth="1"/>
    <col min="14920" max="14925" width="8.88671875" style="85" bestFit="1" customWidth="1"/>
    <col min="14926" max="14926" width="10.109375" style="85" bestFit="1" customWidth="1"/>
    <col min="14927" max="14927" width="8.88671875" style="85" bestFit="1" customWidth="1"/>
    <col min="14928" max="14929" width="9.6640625" style="85" bestFit="1" customWidth="1"/>
    <col min="14930" max="14931" width="8.88671875" style="85" bestFit="1" customWidth="1"/>
    <col min="14932" max="14932" width="9" style="85" bestFit="1" customWidth="1"/>
    <col min="14933" max="14938" width="8.88671875" style="85" bestFit="1" customWidth="1"/>
    <col min="14939" max="14939" width="10.109375" style="85" bestFit="1" customWidth="1"/>
    <col min="14940" max="14940" width="8.88671875" style="85" bestFit="1" customWidth="1"/>
    <col min="14941" max="14942" width="9.6640625" style="85" bestFit="1" customWidth="1"/>
    <col min="14943" max="14944" width="8.88671875" style="85" bestFit="1" customWidth="1"/>
    <col min="14945" max="14945" width="9" style="85" bestFit="1" customWidth="1"/>
    <col min="14946" max="14951" width="8.88671875" style="85" bestFit="1" customWidth="1"/>
    <col min="14952" max="14952" width="10.109375" style="85" bestFit="1" customWidth="1"/>
    <col min="14953" max="14953" width="8.88671875" style="85" bestFit="1" customWidth="1"/>
    <col min="14954" max="14955" width="9.6640625" style="85" bestFit="1" customWidth="1"/>
    <col min="14956" max="14956" width="8.88671875" style="85" bestFit="1" customWidth="1"/>
    <col min="14957" max="14957" width="12.44140625" style="85" bestFit="1" customWidth="1"/>
    <col min="14958" max="15104" width="9.109375" style="85"/>
    <col min="15105" max="15105" width="2.6640625" style="85" customWidth="1"/>
    <col min="15106" max="15106" width="1.109375" style="85" customWidth="1"/>
    <col min="15107" max="15107" width="20.109375" style="85" customWidth="1"/>
    <col min="15108" max="15108" width="10.5546875" style="85" customWidth="1"/>
    <col min="15109" max="15109" width="5.33203125" style="85" customWidth="1"/>
    <col min="15110" max="15110" width="19.109375" style="85" customWidth="1"/>
    <col min="15111" max="15111" width="29.6640625" style="85" customWidth="1"/>
    <col min="15112" max="15112" width="19.44140625" style="85" customWidth="1"/>
    <col min="15113" max="15113" width="27.6640625" style="85" customWidth="1"/>
    <col min="15114" max="15115" width="10.109375" style="85" customWidth="1"/>
    <col min="15116" max="15116" width="16.5546875" style="85" customWidth="1"/>
    <col min="15117" max="15117" width="17.109375" style="85" customWidth="1"/>
    <col min="15118" max="15122" width="14.6640625" style="85" customWidth="1"/>
    <col min="15123" max="15123" width="10.109375" style="85" customWidth="1"/>
    <col min="15124" max="15124" width="12.33203125" style="85" customWidth="1"/>
    <col min="15125" max="15126" width="13.6640625" style="85" customWidth="1"/>
    <col min="15127" max="15128" width="10.109375" style="85" customWidth="1"/>
    <col min="15129" max="15129" width="12.44140625" style="85" customWidth="1"/>
    <col min="15130" max="15130" width="10.109375" style="85" customWidth="1"/>
    <col min="15131" max="15131" width="8.88671875" style="85" customWidth="1"/>
    <col min="15132" max="15133" width="9.6640625" style="85" customWidth="1"/>
    <col min="15134" max="15134" width="8.88671875" style="85" customWidth="1"/>
    <col min="15135" max="15136" width="10.109375" style="85" customWidth="1"/>
    <col min="15137" max="15147" width="10.109375" style="85" bestFit="1" customWidth="1"/>
    <col min="15148" max="15148" width="8.88671875" style="85" bestFit="1" customWidth="1"/>
    <col min="15149" max="15149" width="9" style="85" bestFit="1" customWidth="1"/>
    <col min="15150" max="15155" width="8.88671875" style="85" bestFit="1" customWidth="1"/>
    <col min="15156" max="15156" width="10.109375" style="85" bestFit="1" customWidth="1"/>
    <col min="15157" max="15157" width="8.88671875" style="85" bestFit="1" customWidth="1"/>
    <col min="15158" max="15159" width="9.6640625" style="85" bestFit="1" customWidth="1"/>
    <col min="15160" max="15161" width="8.88671875" style="85" bestFit="1" customWidth="1"/>
    <col min="15162" max="15162" width="9" style="85" bestFit="1" customWidth="1"/>
    <col min="15163" max="15168" width="8.88671875" style="85" bestFit="1" customWidth="1"/>
    <col min="15169" max="15169" width="10.109375" style="85" bestFit="1" customWidth="1"/>
    <col min="15170" max="15170" width="8.88671875" style="85" bestFit="1" customWidth="1"/>
    <col min="15171" max="15172" width="9.6640625" style="85" bestFit="1" customWidth="1"/>
    <col min="15173" max="15174" width="8.88671875" style="85" bestFit="1" customWidth="1"/>
    <col min="15175" max="15175" width="9" style="85" bestFit="1" customWidth="1"/>
    <col min="15176" max="15181" width="8.88671875" style="85" bestFit="1" customWidth="1"/>
    <col min="15182" max="15182" width="10.109375" style="85" bestFit="1" customWidth="1"/>
    <col min="15183" max="15183" width="8.88671875" style="85" bestFit="1" customWidth="1"/>
    <col min="15184" max="15185" width="9.6640625" style="85" bestFit="1" customWidth="1"/>
    <col min="15186" max="15187" width="8.88671875" style="85" bestFit="1" customWidth="1"/>
    <col min="15188" max="15188" width="9" style="85" bestFit="1" customWidth="1"/>
    <col min="15189" max="15194" width="8.88671875" style="85" bestFit="1" customWidth="1"/>
    <col min="15195" max="15195" width="10.109375" style="85" bestFit="1" customWidth="1"/>
    <col min="15196" max="15196" width="8.88671875" style="85" bestFit="1" customWidth="1"/>
    <col min="15197" max="15198" width="9.6640625" style="85" bestFit="1" customWidth="1"/>
    <col min="15199" max="15200" width="8.88671875" style="85" bestFit="1" customWidth="1"/>
    <col min="15201" max="15201" width="9" style="85" bestFit="1" customWidth="1"/>
    <col min="15202" max="15207" width="8.88671875" style="85" bestFit="1" customWidth="1"/>
    <col min="15208" max="15208" width="10.109375" style="85" bestFit="1" customWidth="1"/>
    <col min="15209" max="15209" width="8.88671875" style="85" bestFit="1" customWidth="1"/>
    <col min="15210" max="15211" width="9.6640625" style="85" bestFit="1" customWidth="1"/>
    <col min="15212" max="15212" width="8.88671875" style="85" bestFit="1" customWidth="1"/>
    <col min="15213" max="15213" width="12.44140625" style="85" bestFit="1" customWidth="1"/>
    <col min="15214" max="15360" width="9.109375" style="85"/>
    <col min="15361" max="15361" width="2.6640625" style="85" customWidth="1"/>
    <col min="15362" max="15362" width="1.109375" style="85" customWidth="1"/>
    <col min="15363" max="15363" width="20.109375" style="85" customWidth="1"/>
    <col min="15364" max="15364" width="10.5546875" style="85" customWidth="1"/>
    <col min="15365" max="15365" width="5.33203125" style="85" customWidth="1"/>
    <col min="15366" max="15366" width="19.109375" style="85" customWidth="1"/>
    <col min="15367" max="15367" width="29.6640625" style="85" customWidth="1"/>
    <col min="15368" max="15368" width="19.44140625" style="85" customWidth="1"/>
    <col min="15369" max="15369" width="27.6640625" style="85" customWidth="1"/>
    <col min="15370" max="15371" width="10.109375" style="85" customWidth="1"/>
    <col min="15372" max="15372" width="16.5546875" style="85" customWidth="1"/>
    <col min="15373" max="15373" width="17.109375" style="85" customWidth="1"/>
    <col min="15374" max="15378" width="14.6640625" style="85" customWidth="1"/>
    <col min="15379" max="15379" width="10.109375" style="85" customWidth="1"/>
    <col min="15380" max="15380" width="12.33203125" style="85" customWidth="1"/>
    <col min="15381" max="15382" width="13.6640625" style="85" customWidth="1"/>
    <col min="15383" max="15384" width="10.109375" style="85" customWidth="1"/>
    <col min="15385" max="15385" width="12.44140625" style="85" customWidth="1"/>
    <col min="15386" max="15386" width="10.109375" style="85" customWidth="1"/>
    <col min="15387" max="15387" width="8.88671875" style="85" customWidth="1"/>
    <col min="15388" max="15389" width="9.6640625" style="85" customWidth="1"/>
    <col min="15390" max="15390" width="8.88671875" style="85" customWidth="1"/>
    <col min="15391" max="15392" width="10.109375" style="85" customWidth="1"/>
    <col min="15393" max="15403" width="10.109375" style="85" bestFit="1" customWidth="1"/>
    <col min="15404" max="15404" width="8.88671875" style="85" bestFit="1" customWidth="1"/>
    <col min="15405" max="15405" width="9" style="85" bestFit="1" customWidth="1"/>
    <col min="15406" max="15411" width="8.88671875" style="85" bestFit="1" customWidth="1"/>
    <col min="15412" max="15412" width="10.109375" style="85" bestFit="1" customWidth="1"/>
    <col min="15413" max="15413" width="8.88671875" style="85" bestFit="1" customWidth="1"/>
    <col min="15414" max="15415" width="9.6640625" style="85" bestFit="1" customWidth="1"/>
    <col min="15416" max="15417" width="8.88671875" style="85" bestFit="1" customWidth="1"/>
    <col min="15418" max="15418" width="9" style="85" bestFit="1" customWidth="1"/>
    <col min="15419" max="15424" width="8.88671875" style="85" bestFit="1" customWidth="1"/>
    <col min="15425" max="15425" width="10.109375" style="85" bestFit="1" customWidth="1"/>
    <col min="15426" max="15426" width="8.88671875" style="85" bestFit="1" customWidth="1"/>
    <col min="15427" max="15428" width="9.6640625" style="85" bestFit="1" customWidth="1"/>
    <col min="15429" max="15430" width="8.88671875" style="85" bestFit="1" customWidth="1"/>
    <col min="15431" max="15431" width="9" style="85" bestFit="1" customWidth="1"/>
    <col min="15432" max="15437" width="8.88671875" style="85" bestFit="1" customWidth="1"/>
    <col min="15438" max="15438" width="10.109375" style="85" bestFit="1" customWidth="1"/>
    <col min="15439" max="15439" width="8.88671875" style="85" bestFit="1" customWidth="1"/>
    <col min="15440" max="15441" width="9.6640625" style="85" bestFit="1" customWidth="1"/>
    <col min="15442" max="15443" width="8.88671875" style="85" bestFit="1" customWidth="1"/>
    <col min="15444" max="15444" width="9" style="85" bestFit="1" customWidth="1"/>
    <col min="15445" max="15450" width="8.88671875" style="85" bestFit="1" customWidth="1"/>
    <col min="15451" max="15451" width="10.109375" style="85" bestFit="1" customWidth="1"/>
    <col min="15452" max="15452" width="8.88671875" style="85" bestFit="1" customWidth="1"/>
    <col min="15453" max="15454" width="9.6640625" style="85" bestFit="1" customWidth="1"/>
    <col min="15455" max="15456" width="8.88671875" style="85" bestFit="1" customWidth="1"/>
    <col min="15457" max="15457" width="9" style="85" bestFit="1" customWidth="1"/>
    <col min="15458" max="15463" width="8.88671875" style="85" bestFit="1" customWidth="1"/>
    <col min="15464" max="15464" width="10.109375" style="85" bestFit="1" customWidth="1"/>
    <col min="15465" max="15465" width="8.88671875" style="85" bestFit="1" customWidth="1"/>
    <col min="15466" max="15467" width="9.6640625" style="85" bestFit="1" customWidth="1"/>
    <col min="15468" max="15468" width="8.88671875" style="85" bestFit="1" customWidth="1"/>
    <col min="15469" max="15469" width="12.44140625" style="85" bestFit="1" customWidth="1"/>
    <col min="15470" max="15616" width="9.109375" style="85"/>
    <col min="15617" max="15617" width="2.6640625" style="85" customWidth="1"/>
    <col min="15618" max="15618" width="1.109375" style="85" customWidth="1"/>
    <col min="15619" max="15619" width="20.109375" style="85" customWidth="1"/>
    <col min="15620" max="15620" width="10.5546875" style="85" customWidth="1"/>
    <col min="15621" max="15621" width="5.33203125" style="85" customWidth="1"/>
    <col min="15622" max="15622" width="19.109375" style="85" customWidth="1"/>
    <col min="15623" max="15623" width="29.6640625" style="85" customWidth="1"/>
    <col min="15624" max="15624" width="19.44140625" style="85" customWidth="1"/>
    <col min="15625" max="15625" width="27.6640625" style="85" customWidth="1"/>
    <col min="15626" max="15627" width="10.109375" style="85" customWidth="1"/>
    <col min="15628" max="15628" width="16.5546875" style="85" customWidth="1"/>
    <col min="15629" max="15629" width="17.109375" style="85" customWidth="1"/>
    <col min="15630" max="15634" width="14.6640625" style="85" customWidth="1"/>
    <col min="15635" max="15635" width="10.109375" style="85" customWidth="1"/>
    <col min="15636" max="15636" width="12.33203125" style="85" customWidth="1"/>
    <col min="15637" max="15638" width="13.6640625" style="85" customWidth="1"/>
    <col min="15639" max="15640" width="10.109375" style="85" customWidth="1"/>
    <col min="15641" max="15641" width="12.44140625" style="85" customWidth="1"/>
    <col min="15642" max="15642" width="10.109375" style="85" customWidth="1"/>
    <col min="15643" max="15643" width="8.88671875" style="85" customWidth="1"/>
    <col min="15644" max="15645" width="9.6640625" style="85" customWidth="1"/>
    <col min="15646" max="15646" width="8.88671875" style="85" customWidth="1"/>
    <col min="15647" max="15648" width="10.109375" style="85" customWidth="1"/>
    <col min="15649" max="15659" width="10.109375" style="85" bestFit="1" customWidth="1"/>
    <col min="15660" max="15660" width="8.88671875" style="85" bestFit="1" customWidth="1"/>
    <col min="15661" max="15661" width="9" style="85" bestFit="1" customWidth="1"/>
    <col min="15662" max="15667" width="8.88671875" style="85" bestFit="1" customWidth="1"/>
    <col min="15668" max="15668" width="10.109375" style="85" bestFit="1" customWidth="1"/>
    <col min="15669" max="15669" width="8.88671875" style="85" bestFit="1" customWidth="1"/>
    <col min="15670" max="15671" width="9.6640625" style="85" bestFit="1" customWidth="1"/>
    <col min="15672" max="15673" width="8.88671875" style="85" bestFit="1" customWidth="1"/>
    <col min="15674" max="15674" width="9" style="85" bestFit="1" customWidth="1"/>
    <col min="15675" max="15680" width="8.88671875" style="85" bestFit="1" customWidth="1"/>
    <col min="15681" max="15681" width="10.109375" style="85" bestFit="1" customWidth="1"/>
    <col min="15682" max="15682" width="8.88671875" style="85" bestFit="1" customWidth="1"/>
    <col min="15683" max="15684" width="9.6640625" style="85" bestFit="1" customWidth="1"/>
    <col min="15685" max="15686" width="8.88671875" style="85" bestFit="1" customWidth="1"/>
    <col min="15687" max="15687" width="9" style="85" bestFit="1" customWidth="1"/>
    <col min="15688" max="15693" width="8.88671875" style="85" bestFit="1" customWidth="1"/>
    <col min="15694" max="15694" width="10.109375" style="85" bestFit="1" customWidth="1"/>
    <col min="15695" max="15695" width="8.88671875" style="85" bestFit="1" customWidth="1"/>
    <col min="15696" max="15697" width="9.6640625" style="85" bestFit="1" customWidth="1"/>
    <col min="15698" max="15699" width="8.88671875" style="85" bestFit="1" customWidth="1"/>
    <col min="15700" max="15700" width="9" style="85" bestFit="1" customWidth="1"/>
    <col min="15701" max="15706" width="8.88671875" style="85" bestFit="1" customWidth="1"/>
    <col min="15707" max="15707" width="10.109375" style="85" bestFit="1" customWidth="1"/>
    <col min="15708" max="15708" width="8.88671875" style="85" bestFit="1" customWidth="1"/>
    <col min="15709" max="15710" width="9.6640625" style="85" bestFit="1" customWidth="1"/>
    <col min="15711" max="15712" width="8.88671875" style="85" bestFit="1" customWidth="1"/>
    <col min="15713" max="15713" width="9" style="85" bestFit="1" customWidth="1"/>
    <col min="15714" max="15719" width="8.88671875" style="85" bestFit="1" customWidth="1"/>
    <col min="15720" max="15720" width="10.109375" style="85" bestFit="1" customWidth="1"/>
    <col min="15721" max="15721" width="8.88671875" style="85" bestFit="1" customWidth="1"/>
    <col min="15722" max="15723" width="9.6640625" style="85" bestFit="1" customWidth="1"/>
    <col min="15724" max="15724" width="8.88671875" style="85" bestFit="1" customWidth="1"/>
    <col min="15725" max="15725" width="12.44140625" style="85" bestFit="1" customWidth="1"/>
    <col min="15726" max="15872" width="9.109375" style="85"/>
    <col min="15873" max="15873" width="2.6640625" style="85" customWidth="1"/>
    <col min="15874" max="15874" width="1.109375" style="85" customWidth="1"/>
    <col min="15875" max="15875" width="20.109375" style="85" customWidth="1"/>
    <col min="15876" max="15876" width="10.5546875" style="85" customWidth="1"/>
    <col min="15877" max="15877" width="5.33203125" style="85" customWidth="1"/>
    <col min="15878" max="15878" width="19.109375" style="85" customWidth="1"/>
    <col min="15879" max="15879" width="29.6640625" style="85" customWidth="1"/>
    <col min="15880" max="15880" width="19.44140625" style="85" customWidth="1"/>
    <col min="15881" max="15881" width="27.6640625" style="85" customWidth="1"/>
    <col min="15882" max="15883" width="10.109375" style="85" customWidth="1"/>
    <col min="15884" max="15884" width="16.5546875" style="85" customWidth="1"/>
    <col min="15885" max="15885" width="17.109375" style="85" customWidth="1"/>
    <col min="15886" max="15890" width="14.6640625" style="85" customWidth="1"/>
    <col min="15891" max="15891" width="10.109375" style="85" customWidth="1"/>
    <col min="15892" max="15892" width="12.33203125" style="85" customWidth="1"/>
    <col min="15893" max="15894" width="13.6640625" style="85" customWidth="1"/>
    <col min="15895" max="15896" width="10.109375" style="85" customWidth="1"/>
    <col min="15897" max="15897" width="12.44140625" style="85" customWidth="1"/>
    <col min="15898" max="15898" width="10.109375" style="85" customWidth="1"/>
    <col min="15899" max="15899" width="8.88671875" style="85" customWidth="1"/>
    <col min="15900" max="15901" width="9.6640625" style="85" customWidth="1"/>
    <col min="15902" max="15902" width="8.88671875" style="85" customWidth="1"/>
    <col min="15903" max="15904" width="10.109375" style="85" customWidth="1"/>
    <col min="15905" max="15915" width="10.109375" style="85" bestFit="1" customWidth="1"/>
    <col min="15916" max="15916" width="8.88671875" style="85" bestFit="1" customWidth="1"/>
    <col min="15917" max="15917" width="9" style="85" bestFit="1" customWidth="1"/>
    <col min="15918" max="15923" width="8.88671875" style="85" bestFit="1" customWidth="1"/>
    <col min="15924" max="15924" width="10.109375" style="85" bestFit="1" customWidth="1"/>
    <col min="15925" max="15925" width="8.88671875" style="85" bestFit="1" customWidth="1"/>
    <col min="15926" max="15927" width="9.6640625" style="85" bestFit="1" customWidth="1"/>
    <col min="15928" max="15929" width="8.88671875" style="85" bestFit="1" customWidth="1"/>
    <col min="15930" max="15930" width="9" style="85" bestFit="1" customWidth="1"/>
    <col min="15931" max="15936" width="8.88671875" style="85" bestFit="1" customWidth="1"/>
    <col min="15937" max="15937" width="10.109375" style="85" bestFit="1" customWidth="1"/>
    <col min="15938" max="15938" width="8.88671875" style="85" bestFit="1" customWidth="1"/>
    <col min="15939" max="15940" width="9.6640625" style="85" bestFit="1" customWidth="1"/>
    <col min="15941" max="15942" width="8.88671875" style="85" bestFit="1" customWidth="1"/>
    <col min="15943" max="15943" width="9" style="85" bestFit="1" customWidth="1"/>
    <col min="15944" max="15949" width="8.88671875" style="85" bestFit="1" customWidth="1"/>
    <col min="15950" max="15950" width="10.109375" style="85" bestFit="1" customWidth="1"/>
    <col min="15951" max="15951" width="8.88671875" style="85" bestFit="1" customWidth="1"/>
    <col min="15952" max="15953" width="9.6640625" style="85" bestFit="1" customWidth="1"/>
    <col min="15954" max="15955" width="8.88671875" style="85" bestFit="1" customWidth="1"/>
    <col min="15956" max="15956" width="9" style="85" bestFit="1" customWidth="1"/>
    <col min="15957" max="15962" width="8.88671875" style="85" bestFit="1" customWidth="1"/>
    <col min="15963" max="15963" width="10.109375" style="85" bestFit="1" customWidth="1"/>
    <col min="15964" max="15964" width="8.88671875" style="85" bestFit="1" customWidth="1"/>
    <col min="15965" max="15966" width="9.6640625" style="85" bestFit="1" customWidth="1"/>
    <col min="15967" max="15968" width="8.88671875" style="85" bestFit="1" customWidth="1"/>
    <col min="15969" max="15969" width="9" style="85" bestFit="1" customWidth="1"/>
    <col min="15970" max="15975" width="8.88671875" style="85" bestFit="1" customWidth="1"/>
    <col min="15976" max="15976" width="10.109375" style="85" bestFit="1" customWidth="1"/>
    <col min="15977" max="15977" width="8.88671875" style="85" bestFit="1" customWidth="1"/>
    <col min="15978" max="15979" width="9.6640625" style="85" bestFit="1" customWidth="1"/>
    <col min="15980" max="15980" width="8.88671875" style="85" bestFit="1" customWidth="1"/>
    <col min="15981" max="15981" width="12.44140625" style="85" bestFit="1" customWidth="1"/>
    <col min="15982" max="16128" width="9.109375" style="85"/>
    <col min="16129" max="16129" width="2.6640625" style="85" customWidth="1"/>
    <col min="16130" max="16130" width="1.109375" style="85" customWidth="1"/>
    <col min="16131" max="16131" width="20.109375" style="85" customWidth="1"/>
    <col min="16132" max="16132" width="10.5546875" style="85" customWidth="1"/>
    <col min="16133" max="16133" width="5.33203125" style="85" customWidth="1"/>
    <col min="16134" max="16134" width="19.109375" style="85" customWidth="1"/>
    <col min="16135" max="16135" width="29.6640625" style="85" customWidth="1"/>
    <col min="16136" max="16136" width="19.44140625" style="85" customWidth="1"/>
    <col min="16137" max="16137" width="27.6640625" style="85" customWidth="1"/>
    <col min="16138" max="16139" width="10.109375" style="85" customWidth="1"/>
    <col min="16140" max="16140" width="16.5546875" style="85" customWidth="1"/>
    <col min="16141" max="16141" width="17.109375" style="85" customWidth="1"/>
    <col min="16142" max="16146" width="14.6640625" style="85" customWidth="1"/>
    <col min="16147" max="16147" width="10.109375" style="85" customWidth="1"/>
    <col min="16148" max="16148" width="12.33203125" style="85" customWidth="1"/>
    <col min="16149" max="16150" width="13.6640625" style="85" customWidth="1"/>
    <col min="16151" max="16152" width="10.109375" style="85" customWidth="1"/>
    <col min="16153" max="16153" width="12.44140625" style="85" customWidth="1"/>
    <col min="16154" max="16154" width="10.109375" style="85" customWidth="1"/>
    <col min="16155" max="16155" width="8.88671875" style="85" customWidth="1"/>
    <col min="16156" max="16157" width="9.6640625" style="85" customWidth="1"/>
    <col min="16158" max="16158" width="8.88671875" style="85" customWidth="1"/>
    <col min="16159" max="16160" width="10.109375" style="85" customWidth="1"/>
    <col min="16161" max="16171" width="10.109375" style="85" bestFit="1" customWidth="1"/>
    <col min="16172" max="16172" width="8.88671875" style="85" bestFit="1" customWidth="1"/>
    <col min="16173" max="16173" width="9" style="85" bestFit="1" customWidth="1"/>
    <col min="16174" max="16179" width="8.88671875" style="85" bestFit="1" customWidth="1"/>
    <col min="16180" max="16180" width="10.109375" style="85" bestFit="1" customWidth="1"/>
    <col min="16181" max="16181" width="8.88671875" style="85" bestFit="1" customWidth="1"/>
    <col min="16182" max="16183" width="9.6640625" style="85" bestFit="1" customWidth="1"/>
    <col min="16184" max="16185" width="8.88671875" style="85" bestFit="1" customWidth="1"/>
    <col min="16186" max="16186" width="9" style="85" bestFit="1" customWidth="1"/>
    <col min="16187" max="16192" width="8.88671875" style="85" bestFit="1" customWidth="1"/>
    <col min="16193" max="16193" width="10.109375" style="85" bestFit="1" customWidth="1"/>
    <col min="16194" max="16194" width="8.88671875" style="85" bestFit="1" customWidth="1"/>
    <col min="16195" max="16196" width="9.6640625" style="85" bestFit="1" customWidth="1"/>
    <col min="16197" max="16198" width="8.88671875" style="85" bestFit="1" customWidth="1"/>
    <col min="16199" max="16199" width="9" style="85" bestFit="1" customWidth="1"/>
    <col min="16200" max="16205" width="8.88671875" style="85" bestFit="1" customWidth="1"/>
    <col min="16206" max="16206" width="10.109375" style="85" bestFit="1" customWidth="1"/>
    <col min="16207" max="16207" width="8.88671875" style="85" bestFit="1" customWidth="1"/>
    <col min="16208" max="16209" width="9.6640625" style="85" bestFit="1" customWidth="1"/>
    <col min="16210" max="16211" width="8.88671875" style="85" bestFit="1" customWidth="1"/>
    <col min="16212" max="16212" width="9" style="85" bestFit="1" customWidth="1"/>
    <col min="16213" max="16218" width="8.88671875" style="85" bestFit="1" customWidth="1"/>
    <col min="16219" max="16219" width="10.109375" style="85" bestFit="1" customWidth="1"/>
    <col min="16220" max="16220" width="8.88671875" style="85" bestFit="1" customWidth="1"/>
    <col min="16221" max="16222" width="9.6640625" style="85" bestFit="1" customWidth="1"/>
    <col min="16223" max="16224" width="8.88671875" style="85" bestFit="1" customWidth="1"/>
    <col min="16225" max="16225" width="9" style="85" bestFit="1" customWidth="1"/>
    <col min="16226" max="16231" width="8.88671875" style="85" bestFit="1" customWidth="1"/>
    <col min="16232" max="16232" width="10.109375" style="85" bestFit="1" customWidth="1"/>
    <col min="16233" max="16233" width="8.88671875" style="85" bestFit="1" customWidth="1"/>
    <col min="16234" max="16235" width="9.6640625" style="85" bestFit="1" customWidth="1"/>
    <col min="16236" max="16236" width="8.88671875" style="85" bestFit="1" customWidth="1"/>
    <col min="16237" max="16237" width="12.44140625" style="85" bestFit="1" customWidth="1"/>
    <col min="16238" max="16384" width="9.109375" style="85"/>
  </cols>
  <sheetData>
    <row r="1" spans="1:18">
      <c r="C1" s="360" t="s">
        <v>582</v>
      </c>
    </row>
    <row r="2" spans="1:18">
      <c r="C2" s="360" t="s">
        <v>574</v>
      </c>
    </row>
    <row r="4" spans="1:18" ht="24" customHeight="1">
      <c r="E4" s="86"/>
      <c r="F4" s="86" t="s">
        <v>313</v>
      </c>
    </row>
    <row r="5" spans="1:18" s="87" customFormat="1" ht="33.75" customHeight="1">
      <c r="D5" s="88"/>
      <c r="E5" s="88"/>
      <c r="F5" s="88"/>
      <c r="G5" s="130"/>
      <c r="H5" s="90"/>
      <c r="I5" s="88"/>
      <c r="J5" s="130"/>
      <c r="K5" s="134"/>
      <c r="L5" s="88"/>
      <c r="M5" s="88"/>
      <c r="N5" s="88"/>
      <c r="O5" s="88"/>
      <c r="P5" s="88"/>
      <c r="Q5" s="88"/>
      <c r="R5" s="88"/>
    </row>
    <row r="6" spans="1:18" s="87" customFormat="1" ht="18" customHeight="1">
      <c r="A6" s="92"/>
    </row>
    <row r="8" spans="1:18" ht="13.2">
      <c r="C8" s="344" t="s">
        <v>31</v>
      </c>
      <c r="D8" s="345"/>
      <c r="F8" s="100" t="s">
        <v>32</v>
      </c>
      <c r="G8" s="100"/>
      <c r="H8" s="100"/>
      <c r="I8" s="100"/>
      <c r="J8" s="100"/>
      <c r="K8" s="100"/>
      <c r="L8" s="100"/>
      <c r="M8" s="100"/>
      <c r="N8" s="100"/>
    </row>
    <row r="9" spans="1:18" ht="20.399999999999999">
      <c r="C9" s="101" t="s">
        <v>44</v>
      </c>
      <c r="D9" s="101" t="s">
        <v>34</v>
      </c>
      <c r="F9" s="12" t="s">
        <v>34</v>
      </c>
      <c r="G9" s="12" t="s">
        <v>34</v>
      </c>
      <c r="H9" s="12" t="s">
        <v>34</v>
      </c>
      <c r="I9" s="12" t="s">
        <v>34</v>
      </c>
      <c r="J9" s="103" t="s">
        <v>319</v>
      </c>
      <c r="K9" s="103" t="s">
        <v>320</v>
      </c>
      <c r="L9" s="103" t="s">
        <v>321</v>
      </c>
      <c r="M9" s="103" t="s">
        <v>322</v>
      </c>
      <c r="N9" s="103" t="s">
        <v>323</v>
      </c>
    </row>
    <row r="10" spans="1:18">
      <c r="C10" s="104" t="s">
        <v>49</v>
      </c>
      <c r="D10" s="104" t="s">
        <v>34</v>
      </c>
      <c r="F10" s="12" t="s">
        <v>324</v>
      </c>
      <c r="G10" s="12" t="s">
        <v>34</v>
      </c>
      <c r="H10" s="12" t="s">
        <v>325</v>
      </c>
      <c r="I10" s="12" t="s">
        <v>34</v>
      </c>
      <c r="J10" s="135" t="s">
        <v>326</v>
      </c>
      <c r="K10" s="135" t="s">
        <v>326</v>
      </c>
      <c r="L10" s="135" t="s">
        <v>327</v>
      </c>
      <c r="M10" s="135" t="s">
        <v>327</v>
      </c>
      <c r="N10" s="135" t="s">
        <v>327</v>
      </c>
    </row>
    <row r="11" spans="1:18">
      <c r="C11" s="104" t="s">
        <v>328</v>
      </c>
      <c r="D11" s="104" t="s">
        <v>329</v>
      </c>
      <c r="F11" s="129" t="s">
        <v>330</v>
      </c>
      <c r="G11" s="13" t="s">
        <v>331</v>
      </c>
      <c r="H11" s="13" t="s">
        <v>332</v>
      </c>
      <c r="I11" s="13" t="s">
        <v>333</v>
      </c>
      <c r="J11" s="136">
        <v>2.3813255600000001</v>
      </c>
      <c r="K11" s="136">
        <v>0.85585648999999997</v>
      </c>
      <c r="L11" s="137"/>
      <c r="M11" s="137"/>
      <c r="N11" s="137"/>
    </row>
    <row r="12" spans="1:18">
      <c r="C12" s="104" t="s">
        <v>334</v>
      </c>
      <c r="D12" s="104" t="s">
        <v>34</v>
      </c>
      <c r="F12" s="129" t="s">
        <v>34</v>
      </c>
      <c r="G12" s="13" t="s">
        <v>34</v>
      </c>
      <c r="H12" s="13" t="s">
        <v>335</v>
      </c>
      <c r="I12" s="13" t="s">
        <v>336</v>
      </c>
      <c r="J12" s="136">
        <v>1.16982411</v>
      </c>
      <c r="K12" s="136">
        <v>0.37287524999999999</v>
      </c>
      <c r="L12" s="137"/>
      <c r="M12" s="137"/>
      <c r="N12" s="137"/>
    </row>
    <row r="13" spans="1:18">
      <c r="C13" s="104" t="s">
        <v>337</v>
      </c>
      <c r="D13" s="104" t="s">
        <v>34</v>
      </c>
      <c r="F13" s="129" t="s">
        <v>34</v>
      </c>
      <c r="G13" s="13" t="s">
        <v>34</v>
      </c>
      <c r="H13" s="13" t="s">
        <v>338</v>
      </c>
      <c r="I13" s="13" t="s">
        <v>339</v>
      </c>
      <c r="J13" s="136">
        <v>0.60599446000000001</v>
      </c>
      <c r="K13" s="136">
        <v>0.13851258999999999</v>
      </c>
      <c r="L13" s="137"/>
      <c r="M13" s="137"/>
      <c r="N13" s="137"/>
    </row>
    <row r="14" spans="1:18">
      <c r="C14" s="104" t="s">
        <v>324</v>
      </c>
      <c r="D14" s="104" t="s">
        <v>34</v>
      </c>
      <c r="F14" s="129" t="s">
        <v>34</v>
      </c>
      <c r="G14" s="13" t="s">
        <v>34</v>
      </c>
      <c r="H14" s="14" t="s">
        <v>112</v>
      </c>
      <c r="I14" s="14" t="s">
        <v>34</v>
      </c>
      <c r="J14" s="138">
        <v>4.1571441299999998</v>
      </c>
      <c r="K14" s="138">
        <v>1.3672443299999999</v>
      </c>
      <c r="L14" s="139"/>
      <c r="M14" s="139"/>
      <c r="N14" s="139"/>
    </row>
    <row r="15" spans="1:18">
      <c r="C15" s="104" t="s">
        <v>340</v>
      </c>
      <c r="D15" s="104" t="s">
        <v>34</v>
      </c>
      <c r="F15" s="129" t="s">
        <v>34</v>
      </c>
      <c r="G15" s="13" t="s">
        <v>341</v>
      </c>
      <c r="H15" s="13" t="s">
        <v>332</v>
      </c>
      <c r="I15" s="13" t="s">
        <v>333</v>
      </c>
      <c r="J15" s="137"/>
      <c r="K15" s="137"/>
      <c r="L15" s="137"/>
      <c r="M15" s="137"/>
      <c r="N15" s="137"/>
    </row>
    <row r="16" spans="1:18">
      <c r="C16" s="104" t="s">
        <v>342</v>
      </c>
      <c r="D16" s="104" t="s">
        <v>34</v>
      </c>
      <c r="F16" s="129" t="s">
        <v>34</v>
      </c>
      <c r="G16" s="13" t="s">
        <v>34</v>
      </c>
      <c r="H16" s="13" t="s">
        <v>335</v>
      </c>
      <c r="I16" s="13" t="s">
        <v>336</v>
      </c>
      <c r="J16" s="137"/>
      <c r="K16" s="137"/>
      <c r="L16" s="137"/>
      <c r="M16" s="137"/>
      <c r="N16" s="137"/>
    </row>
    <row r="17" spans="3:14">
      <c r="C17" s="104" t="s">
        <v>343</v>
      </c>
      <c r="D17" s="104" t="s">
        <v>34</v>
      </c>
      <c r="F17" s="129" t="s">
        <v>34</v>
      </c>
      <c r="G17" s="13" t="s">
        <v>34</v>
      </c>
      <c r="H17" s="13" t="s">
        <v>338</v>
      </c>
      <c r="I17" s="13" t="s">
        <v>339</v>
      </c>
      <c r="J17" s="137"/>
      <c r="K17" s="137"/>
      <c r="L17" s="137"/>
      <c r="M17" s="137"/>
      <c r="N17" s="137"/>
    </row>
    <row r="18" spans="3:14">
      <c r="C18" s="104" t="s">
        <v>344</v>
      </c>
      <c r="D18" s="104" t="s">
        <v>34</v>
      </c>
      <c r="F18" s="129" t="s">
        <v>34</v>
      </c>
      <c r="G18" s="13" t="s">
        <v>34</v>
      </c>
      <c r="H18" s="14" t="s">
        <v>112</v>
      </c>
      <c r="I18" s="14" t="s">
        <v>34</v>
      </c>
      <c r="J18" s="139"/>
      <c r="K18" s="139"/>
      <c r="L18" s="139"/>
      <c r="M18" s="139"/>
      <c r="N18" s="139"/>
    </row>
    <row r="19" spans="3:14">
      <c r="C19" s="104" t="s">
        <v>345</v>
      </c>
      <c r="D19" s="104" t="s">
        <v>34</v>
      </c>
      <c r="F19" s="129" t="s">
        <v>34</v>
      </c>
      <c r="G19" s="13" t="s">
        <v>346</v>
      </c>
      <c r="H19" s="13" t="s">
        <v>332</v>
      </c>
      <c r="I19" s="13" t="s">
        <v>333</v>
      </c>
      <c r="J19" s="140">
        <v>2.3813255600000001</v>
      </c>
      <c r="K19" s="140">
        <v>0.85585648999999997</v>
      </c>
      <c r="L19" s="141"/>
      <c r="M19" s="141"/>
      <c r="N19" s="141"/>
    </row>
    <row r="20" spans="3:14">
      <c r="C20" s="104" t="s">
        <v>347</v>
      </c>
      <c r="D20" s="104" t="s">
        <v>34</v>
      </c>
      <c r="F20" s="129" t="s">
        <v>34</v>
      </c>
      <c r="G20" s="13" t="s">
        <v>34</v>
      </c>
      <c r="H20" s="13" t="s">
        <v>335</v>
      </c>
      <c r="I20" s="13" t="s">
        <v>336</v>
      </c>
      <c r="J20" s="140">
        <v>1.16982411</v>
      </c>
      <c r="K20" s="140">
        <v>0.37287524999999999</v>
      </c>
      <c r="L20" s="141"/>
      <c r="M20" s="141"/>
      <c r="N20" s="141"/>
    </row>
    <row r="21" spans="3:14">
      <c r="C21" s="104" t="s">
        <v>348</v>
      </c>
      <c r="D21" s="104" t="s">
        <v>34</v>
      </c>
      <c r="F21" s="129" t="s">
        <v>34</v>
      </c>
      <c r="G21" s="13" t="s">
        <v>34</v>
      </c>
      <c r="H21" s="13" t="s">
        <v>338</v>
      </c>
      <c r="I21" s="13" t="s">
        <v>339</v>
      </c>
      <c r="J21" s="140">
        <v>0.60599446000000001</v>
      </c>
      <c r="K21" s="140">
        <v>0.13851258999999999</v>
      </c>
      <c r="L21" s="141"/>
      <c r="M21" s="141"/>
      <c r="N21" s="141"/>
    </row>
    <row r="22" spans="3:14">
      <c r="C22" s="104" t="s">
        <v>325</v>
      </c>
      <c r="D22" s="104" t="s">
        <v>34</v>
      </c>
      <c r="F22" s="129" t="s">
        <v>34</v>
      </c>
      <c r="G22" s="13" t="s">
        <v>34</v>
      </c>
      <c r="H22" s="14" t="s">
        <v>112</v>
      </c>
      <c r="I22" s="14" t="s">
        <v>34</v>
      </c>
      <c r="J22" s="142">
        <v>4.1571441299999998</v>
      </c>
      <c r="K22" s="142">
        <v>1.3672443299999999</v>
      </c>
      <c r="L22" s="143"/>
      <c r="M22" s="143"/>
      <c r="N22" s="143"/>
    </row>
    <row r="23" spans="3:14">
      <c r="C23" s="104" t="s">
        <v>349</v>
      </c>
      <c r="D23" s="104" t="s">
        <v>34</v>
      </c>
    </row>
    <row r="24" spans="3:14">
      <c r="C24" s="104" t="s">
        <v>350</v>
      </c>
      <c r="D24" s="104" t="s">
        <v>34</v>
      </c>
    </row>
    <row r="25" spans="3:14">
      <c r="C25" s="104" t="s">
        <v>351</v>
      </c>
      <c r="D25" s="104" t="s">
        <v>34</v>
      </c>
    </row>
    <row r="26" spans="3:14">
      <c r="C26" s="104" t="s">
        <v>352</v>
      </c>
      <c r="D26" s="104" t="s">
        <v>34</v>
      </c>
    </row>
    <row r="27" spans="3:14">
      <c r="C27" s="104" t="s">
        <v>353</v>
      </c>
      <c r="D27" s="104" t="s">
        <v>34</v>
      </c>
    </row>
    <row r="28" spans="3:14">
      <c r="C28" s="104" t="s">
        <v>354</v>
      </c>
      <c r="D28" s="104" t="s">
        <v>34</v>
      </c>
    </row>
    <row r="29" spans="3:14">
      <c r="C29" s="104" t="s">
        <v>355</v>
      </c>
      <c r="D29" s="104" t="s">
        <v>34</v>
      </c>
    </row>
    <row r="30" spans="3:14">
      <c r="C30" s="104" t="s">
        <v>356</v>
      </c>
      <c r="D30" s="104" t="s">
        <v>34</v>
      </c>
    </row>
    <row r="31" spans="3:14">
      <c r="C31" s="104" t="s">
        <v>357</v>
      </c>
      <c r="D31" s="104" t="s">
        <v>34</v>
      </c>
    </row>
    <row r="32" spans="3:14">
      <c r="C32" s="104" t="s">
        <v>358</v>
      </c>
      <c r="D32" s="104" t="s">
        <v>34</v>
      </c>
    </row>
    <row r="33" spans="3:4">
      <c r="C33" s="104" t="s">
        <v>359</v>
      </c>
      <c r="D33" s="104" t="s">
        <v>34</v>
      </c>
    </row>
    <row r="34" spans="3:4">
      <c r="C34" s="104" t="s">
        <v>360</v>
      </c>
      <c r="D34" s="104" t="s">
        <v>34</v>
      </c>
    </row>
    <row r="35" spans="3:4">
      <c r="C35" s="104" t="s">
        <v>361</v>
      </c>
      <c r="D35" s="104" t="s">
        <v>34</v>
      </c>
    </row>
    <row r="36" spans="3:4">
      <c r="C36" s="104" t="s">
        <v>362</v>
      </c>
      <c r="D36" s="104" t="s">
        <v>34</v>
      </c>
    </row>
    <row r="37" spans="3:4">
      <c r="C37" s="104" t="s">
        <v>363</v>
      </c>
      <c r="D37" s="104" t="s">
        <v>34</v>
      </c>
    </row>
    <row r="38" spans="3:4">
      <c r="C38" s="104" t="s">
        <v>364</v>
      </c>
      <c r="D38" s="104" t="s">
        <v>34</v>
      </c>
    </row>
    <row r="39" spans="3:4">
      <c r="C39" s="104" t="s">
        <v>365</v>
      </c>
      <c r="D39" s="104" t="s">
        <v>34</v>
      </c>
    </row>
    <row r="40" spans="3:4">
      <c r="C40" s="104" t="s">
        <v>366</v>
      </c>
      <c r="D40" s="104" t="s">
        <v>367</v>
      </c>
    </row>
    <row r="41" spans="3:4">
      <c r="C41" s="104" t="s">
        <v>368</v>
      </c>
      <c r="D41" s="104" t="s">
        <v>34</v>
      </c>
    </row>
    <row r="42" spans="3:4">
      <c r="C42" s="104" t="s">
        <v>369</v>
      </c>
      <c r="D42" s="104" t="s">
        <v>34</v>
      </c>
    </row>
    <row r="43" spans="3:4">
      <c r="C43" s="104" t="s">
        <v>370</v>
      </c>
      <c r="D43" s="104" t="s">
        <v>34</v>
      </c>
    </row>
    <row r="44" spans="3:4">
      <c r="C44" s="104" t="s">
        <v>371</v>
      </c>
      <c r="D44" s="104" t="s">
        <v>34</v>
      </c>
    </row>
    <row r="45" spans="3:4">
      <c r="C45" s="104" t="s">
        <v>372</v>
      </c>
      <c r="D45" s="104" t="s">
        <v>34</v>
      </c>
    </row>
    <row r="46" spans="3:4">
      <c r="C46" s="104" t="s">
        <v>373</v>
      </c>
      <c r="D46" s="104" t="s">
        <v>34</v>
      </c>
    </row>
    <row r="47" spans="3:4">
      <c r="C47" s="107" t="s">
        <v>111</v>
      </c>
      <c r="D47" s="107" t="s">
        <v>34</v>
      </c>
    </row>
  </sheetData>
  <mergeCells count="1">
    <mergeCell ref="C8:D8"/>
  </mergeCells>
  <pageMargins left="0.75" right="0.75" top="1" bottom="1" header="0.5" footer="0.5"/>
  <pageSetup paperSize="9" scale="81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CDA699E5-103F-46C8-94C1-E10B4B917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782C1F-0220-40EC-9834-95C92D8E96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3C3D0C-E3FE-4EE9-9E28-954538B1780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A05 Summary PGD &amp; Nuc</vt:lpstr>
      <vt:lpstr>Sec Base Capital</vt:lpstr>
      <vt:lpstr>Base Rate Estimate  % 2014-2018</vt:lpstr>
      <vt:lpstr>FPL Loaders 2014-2018</vt:lpstr>
      <vt:lpstr>NEER IC Loaders to FPL 2015</vt:lpstr>
      <vt:lpstr>NEER to FPL Loaders</vt:lpstr>
      <vt:lpstr>Ovhd Rates 11-23-15</vt:lpstr>
      <vt:lpstr>Cap Clause O&amp;M 2014-2018</vt:lpstr>
      <vt:lpstr>Cap Clause Capl 2015-2017</vt:lpstr>
      <vt:lpstr>'Cap Clause Capl 2015-2017'!DF_GRID_1</vt:lpstr>
      <vt:lpstr>'Cap Clause O&amp;M 2014-2018'!DF_GRID_1</vt:lpstr>
      <vt:lpstr>'Ovhd Rates 11-23-15'!DF_GRID_1</vt:lpstr>
      <vt:lpstr>'Sec Base Capital'!DF_GRID_1</vt:lpstr>
      <vt:lpstr>DF_NAVPANEL_13</vt:lpstr>
      <vt:lpstr>DF_NAVPANEL_18</vt:lpstr>
      <vt:lpstr>'Base Rate Estimate  % 2014-2018'!Print_Area</vt:lpstr>
      <vt:lpstr>'Cap Clause Capl 2015-2017'!Print_Area</vt:lpstr>
      <vt:lpstr>'Cap Clause O&amp;M 2014-2018'!Print_Area</vt:lpstr>
      <vt:lpstr>'NEER IC Loaders to FPL 2015'!Print_Area</vt:lpstr>
      <vt:lpstr>'Ovhd Rates 11-23-15'!Print_Area</vt:lpstr>
      <vt:lpstr>'Sec Base Capital'!Print_Area</vt:lpstr>
      <vt:lpstr>'A05 Summary PGD &amp; Nuc'!Print_Titles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2016-04-11T16:06:34Z</dcterms:created>
  <dcterms:modified xsi:type="dcterms:W3CDTF">2016-04-15T17:05:56Z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